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 activeTab="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28" i="7"/>
  <c r="K128"/>
  <c r="L126"/>
  <c r="K126"/>
  <c r="K182"/>
  <c r="M182" s="1"/>
  <c r="L71"/>
  <c r="K71"/>
  <c r="L123"/>
  <c r="K123"/>
  <c r="K181"/>
  <c r="M181" s="1"/>
  <c r="K180"/>
  <c r="M180" s="1"/>
  <c r="K178"/>
  <c r="M178" s="1"/>
  <c r="K179"/>
  <c r="M179" s="1"/>
  <c r="K78"/>
  <c r="L78"/>
  <c r="L64"/>
  <c r="K64"/>
  <c r="L26"/>
  <c r="K26"/>
  <c r="L122"/>
  <c r="K122"/>
  <c r="L121"/>
  <c r="K121"/>
  <c r="L77"/>
  <c r="K77"/>
  <c r="L76"/>
  <c r="K76"/>
  <c r="K176"/>
  <c r="M176" s="1"/>
  <c r="K175"/>
  <c r="M175" s="1"/>
  <c r="K177"/>
  <c r="M177" s="1"/>
  <c r="L74"/>
  <c r="K74"/>
  <c r="L25"/>
  <c r="K25"/>
  <c r="K173"/>
  <c r="M173" s="1"/>
  <c r="K174"/>
  <c r="M174" s="1"/>
  <c r="L120"/>
  <c r="K120"/>
  <c r="L119"/>
  <c r="K119"/>
  <c r="L68"/>
  <c r="K68"/>
  <c r="L75"/>
  <c r="K75"/>
  <c r="L70"/>
  <c r="K70"/>
  <c r="L118"/>
  <c r="K118"/>
  <c r="K172"/>
  <c r="M172" s="1"/>
  <c r="K169"/>
  <c r="M169" s="1"/>
  <c r="K171"/>
  <c r="M171" s="1"/>
  <c r="K170"/>
  <c r="M170" s="1"/>
  <c r="L73"/>
  <c r="K73"/>
  <c r="K168"/>
  <c r="M168" s="1"/>
  <c r="L72"/>
  <c r="K72"/>
  <c r="L117"/>
  <c r="K117"/>
  <c r="L116"/>
  <c r="K116"/>
  <c r="L16"/>
  <c r="K16"/>
  <c r="L13"/>
  <c r="K13"/>
  <c r="L22"/>
  <c r="K22"/>
  <c r="L66"/>
  <c r="K66"/>
  <c r="L69"/>
  <c r="K69"/>
  <c r="L115"/>
  <c r="K115"/>
  <c r="L62"/>
  <c r="K62"/>
  <c r="K167"/>
  <c r="M167" s="1"/>
  <c r="K162"/>
  <c r="M162" s="1"/>
  <c r="K166"/>
  <c r="M166" s="1"/>
  <c r="K164"/>
  <c r="M164" s="1"/>
  <c r="K161"/>
  <c r="M161" s="1"/>
  <c r="L114"/>
  <c r="K114"/>
  <c r="L65"/>
  <c r="K65"/>
  <c r="L18"/>
  <c r="K18"/>
  <c r="L63"/>
  <c r="K63"/>
  <c r="L58"/>
  <c r="K58"/>
  <c r="K165"/>
  <c r="M165" s="1"/>
  <c r="L113"/>
  <c r="K113"/>
  <c r="L112"/>
  <c r="K112"/>
  <c r="K163"/>
  <c r="M163" s="1"/>
  <c r="K160"/>
  <c r="M160" s="1"/>
  <c r="K159"/>
  <c r="M159" s="1"/>
  <c r="K158"/>
  <c r="M158" s="1"/>
  <c r="L108"/>
  <c r="K108"/>
  <c r="M68" l="1"/>
  <c r="M26"/>
  <c r="M126"/>
  <c r="M69"/>
  <c r="M71"/>
  <c r="M128"/>
  <c r="M78"/>
  <c r="M122"/>
  <c r="M62"/>
  <c r="M123"/>
  <c r="M64"/>
  <c r="M22"/>
  <c r="M117"/>
  <c r="M76"/>
  <c r="M121"/>
  <c r="M77"/>
  <c r="M74"/>
  <c r="M25"/>
  <c r="M75"/>
  <c r="M115"/>
  <c r="M13"/>
  <c r="M120"/>
  <c r="M119"/>
  <c r="M118"/>
  <c r="M66"/>
  <c r="M116"/>
  <c r="M70"/>
  <c r="M73"/>
  <c r="M72"/>
  <c r="M16"/>
  <c r="M65"/>
  <c r="M63"/>
  <c r="M58"/>
  <c r="M114"/>
  <c r="M18"/>
  <c r="M112"/>
  <c r="M113"/>
  <c r="M108"/>
  <c r="L110"/>
  <c r="K110"/>
  <c r="L111"/>
  <c r="K111"/>
  <c r="L109"/>
  <c r="K109"/>
  <c r="K157"/>
  <c r="M157" s="1"/>
  <c r="K156"/>
  <c r="M156" s="1"/>
  <c r="L105"/>
  <c r="K106"/>
  <c r="K105"/>
  <c r="K155"/>
  <c r="M155" s="1"/>
  <c r="K154"/>
  <c r="M154" s="1"/>
  <c r="L61"/>
  <c r="K61"/>
  <c r="K147"/>
  <c r="M147" s="1"/>
  <c r="K152"/>
  <c r="M152" s="1"/>
  <c r="K150"/>
  <c r="M150" s="1"/>
  <c r="L20"/>
  <c r="K20"/>
  <c r="L107"/>
  <c r="K107"/>
  <c r="K153"/>
  <c r="M153" s="1"/>
  <c r="L60"/>
  <c r="K60"/>
  <c r="L59"/>
  <c r="K59"/>
  <c r="K151"/>
  <c r="M151" s="1"/>
  <c r="L57"/>
  <c r="K57"/>
  <c r="L104"/>
  <c r="K104"/>
  <c r="L12"/>
  <c r="K12"/>
  <c r="M110" l="1"/>
  <c r="M111"/>
  <c r="M109"/>
  <c r="M61"/>
  <c r="M20"/>
  <c r="M12"/>
  <c r="M57"/>
  <c r="M107"/>
  <c r="M59"/>
  <c r="M60"/>
  <c r="M104"/>
  <c r="L56"/>
  <c r="K56"/>
  <c r="K149"/>
  <c r="M149" s="1"/>
  <c r="L103"/>
  <c r="K103"/>
  <c r="L102"/>
  <c r="K102"/>
  <c r="K148"/>
  <c r="M148" s="1"/>
  <c r="K146"/>
  <c r="M146" s="1"/>
  <c r="K145"/>
  <c r="M145" s="1"/>
  <c r="L55"/>
  <c r="K55"/>
  <c r="L53"/>
  <c r="K53"/>
  <c r="L54"/>
  <c r="K54"/>
  <c r="L21"/>
  <c r="K21"/>
  <c r="L52"/>
  <c r="K52"/>
  <c r="L17"/>
  <c r="K17"/>
  <c r="L14"/>
  <c r="K14"/>
  <c r="K142"/>
  <c r="M142" s="1"/>
  <c r="K144"/>
  <c r="M144" s="1"/>
  <c r="L50"/>
  <c r="K50"/>
  <c r="L44"/>
  <c r="K44"/>
  <c r="K141"/>
  <c r="M141" s="1"/>
  <c r="K143"/>
  <c r="M143" s="1"/>
  <c r="L101"/>
  <c r="K101"/>
  <c r="L100"/>
  <c r="K100"/>
  <c r="L49"/>
  <c r="K49"/>
  <c r="L51"/>
  <c r="K51"/>
  <c r="L48"/>
  <c r="K48"/>
  <c r="L47"/>
  <c r="K47"/>
  <c r="L46"/>
  <c r="K46"/>
  <c r="K140"/>
  <c r="M140" s="1"/>
  <c r="L45"/>
  <c r="K45"/>
  <c r="L96"/>
  <c r="K96"/>
  <c r="L99"/>
  <c r="K99"/>
  <c r="L98"/>
  <c r="K98"/>
  <c r="L38"/>
  <c r="K38"/>
  <c r="L97"/>
  <c r="K97"/>
  <c r="L95"/>
  <c r="K95"/>
  <c r="L94"/>
  <c r="K94"/>
  <c r="L92"/>
  <c r="K92"/>
  <c r="L93"/>
  <c r="K93"/>
  <c r="K139"/>
  <c r="M139" s="1"/>
  <c r="L42"/>
  <c r="K137"/>
  <c r="M137" s="1"/>
  <c r="L89"/>
  <c r="K89"/>
  <c r="L43"/>
  <c r="K43"/>
  <c r="L40"/>
  <c r="K40"/>
  <c r="L41"/>
  <c r="K41"/>
  <c r="L15"/>
  <c r="L19"/>
  <c r="K19"/>
  <c r="M102" l="1"/>
  <c r="M50"/>
  <c r="M52"/>
  <c r="M55"/>
  <c r="M54"/>
  <c r="M53"/>
  <c r="M103"/>
  <c r="M21"/>
  <c r="M56"/>
  <c r="M94"/>
  <c r="M14"/>
  <c r="M44"/>
  <c r="M17"/>
  <c r="M92"/>
  <c r="M38"/>
  <c r="M43"/>
  <c r="M45"/>
  <c r="M48"/>
  <c r="M100"/>
  <c r="M49"/>
  <c r="M101"/>
  <c r="M47"/>
  <c r="M51"/>
  <c r="M46"/>
  <c r="M99"/>
  <c r="M98"/>
  <c r="M96"/>
  <c r="M40"/>
  <c r="M97"/>
  <c r="M93"/>
  <c r="M95"/>
  <c r="M41"/>
  <c r="M19"/>
  <c r="M89"/>
  <c r="L91" l="1"/>
  <c r="K91"/>
  <c r="K138"/>
  <c r="M138" s="1"/>
  <c r="L39"/>
  <c r="K39"/>
  <c r="K42"/>
  <c r="L88"/>
  <c r="K88"/>
  <c r="L90"/>
  <c r="K90"/>
  <c r="M39" l="1"/>
  <c r="M42"/>
  <c r="M91"/>
  <c r="M90"/>
  <c r="M88"/>
  <c r="K136" l="1"/>
  <c r="M136" s="1"/>
  <c r="K15"/>
  <c r="L11"/>
  <c r="K11"/>
  <c r="M15" l="1"/>
  <c r="M11"/>
  <c r="L10" l="1"/>
  <c r="K10"/>
  <c r="M10" l="1"/>
  <c r="K364" l="1"/>
  <c r="L364" s="1"/>
  <c r="M7" l="1"/>
  <c r="F352" l="1"/>
  <c r="K353"/>
  <c r="L353" s="1"/>
  <c r="K344"/>
  <c r="L344" s="1"/>
  <c r="K347"/>
  <c r="L347" s="1"/>
  <c r="K355" l="1"/>
  <c r="L355" s="1"/>
  <c r="F346"/>
  <c r="F345"/>
  <c r="F343"/>
  <c r="K343" s="1"/>
  <c r="L343" s="1"/>
  <c r="F323"/>
  <c r="F275"/>
  <c r="K354" l="1"/>
  <c r="L354" s="1"/>
  <c r="K352"/>
  <c r="L352" s="1"/>
  <c r="K358"/>
  <c r="L358" s="1"/>
  <c r="K359"/>
  <c r="L359" s="1"/>
  <c r="K351"/>
  <c r="L351" s="1"/>
  <c r="K361"/>
  <c r="L361" s="1"/>
  <c r="K357"/>
  <c r="L357" s="1"/>
  <c r="K350" l="1"/>
  <c r="L350" s="1"/>
  <c r="K339"/>
  <c r="L339" s="1"/>
  <c r="K341"/>
  <c r="L341" s="1"/>
  <c r="K338"/>
  <c r="L338" s="1"/>
  <c r="K340"/>
  <c r="L340" s="1"/>
  <c r="K269"/>
  <c r="L269" s="1"/>
  <c r="K322"/>
  <c r="L322" s="1"/>
  <c r="K336"/>
  <c r="L336" s="1"/>
  <c r="K337"/>
  <c r="L337" s="1"/>
  <c r="K335"/>
  <c r="L335" s="1"/>
  <c r="K334"/>
  <c r="L334" s="1"/>
  <c r="K333"/>
  <c r="L333" s="1"/>
  <c r="K332"/>
  <c r="L332" s="1"/>
  <c r="K331"/>
  <c r="L331" s="1"/>
  <c r="K330"/>
  <c r="L330" s="1"/>
  <c r="K329"/>
  <c r="L329" s="1"/>
  <c r="K327"/>
  <c r="L327" s="1"/>
  <c r="K325"/>
  <c r="L325" s="1"/>
  <c r="K324"/>
  <c r="L324" s="1"/>
  <c r="K323"/>
  <c r="L323" s="1"/>
  <c r="K319"/>
  <c r="L319" s="1"/>
  <c r="K318"/>
  <c r="L318" s="1"/>
  <c r="K317"/>
  <c r="L317" s="1"/>
  <c r="K314"/>
  <c r="L314" s="1"/>
  <c r="K313"/>
  <c r="L313" s="1"/>
  <c r="K312"/>
  <c r="L312" s="1"/>
  <c r="K311"/>
  <c r="L311" s="1"/>
  <c r="K310"/>
  <c r="L310" s="1"/>
  <c r="K309"/>
  <c r="L309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7"/>
  <c r="L297" s="1"/>
  <c r="K295"/>
  <c r="L295" s="1"/>
  <c r="K293"/>
  <c r="L293" s="1"/>
  <c r="K291"/>
  <c r="L291" s="1"/>
  <c r="K290"/>
  <c r="L290" s="1"/>
  <c r="K289"/>
  <c r="L289" s="1"/>
  <c r="K287"/>
  <c r="L287" s="1"/>
  <c r="K286"/>
  <c r="L286" s="1"/>
  <c r="K285"/>
  <c r="L285" s="1"/>
  <c r="K284"/>
  <c r="K283"/>
  <c r="L283" s="1"/>
  <c r="K282"/>
  <c r="L282" s="1"/>
  <c r="K280"/>
  <c r="L280" s="1"/>
  <c r="K279"/>
  <c r="L279" s="1"/>
  <c r="K278"/>
  <c r="L278" s="1"/>
  <c r="K277"/>
  <c r="L277" s="1"/>
  <c r="K276"/>
  <c r="L276" s="1"/>
  <c r="K275"/>
  <c r="L275" s="1"/>
  <c r="H274"/>
  <c r="K274" s="1"/>
  <c r="L274" s="1"/>
  <c r="K271"/>
  <c r="L271" s="1"/>
  <c r="K270"/>
  <c r="L270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H240"/>
  <c r="K240" s="1"/>
  <c r="L240" s="1"/>
  <c r="F239"/>
  <c r="K239" s="1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D7" i="6"/>
  <c r="K6" i="4"/>
  <c r="K6" i="3"/>
  <c r="L6" i="2"/>
</calcChain>
</file>

<file path=xl/sharedStrings.xml><?xml version="1.0" encoding="utf-8"?>
<sst xmlns="http://schemas.openxmlformats.org/spreadsheetml/2006/main" count="8127" uniqueCount="3946">
  <si>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</si>
  <si>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</si>
  <si>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</si>
  <si>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</si>
  <si>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</si>
  <si>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</si>
  <si>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</si>
  <si>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</si>
  <si>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</si>
  <si>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</si>
  <si>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</si>
  <si>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</si>
  <si>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</si>
  <si>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</si>
  <si>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</si>
  <si>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</si>
  <si>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</si>
  <si>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</si>
  <si>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</si>
  <si>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</si>
  <si>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</si>
  <si>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</si>
  <si>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</si>
  <si>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</si>
  <si>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</si>
  <si>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</si>
  <si>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</si>
  <si>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</si>
  <si>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</si>
  <si>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</si>
  <si>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</si>
  <si>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</si>
  <si>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</si>
  <si>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</si>
  <si>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</si>
  <si>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</si>
  <si>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</si>
  <si>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</si>
  <si>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</si>
  <si>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</si>
  <si>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</si>
  <si>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</si>
  <si>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</si>
  <si>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</si>
  <si>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</si>
  <si>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</si>
  <si>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</si>
  <si>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</si>
  <si>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</si>
  <si>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</si>
  <si>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</si>
  <si>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</si>
  <si>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</si>
  <si>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</si>
  <si>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</si>
  <si>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</si>
  <si>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</si>
  <si>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</si>
  <si>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</si>
  <si>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</si>
  <si>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</si>
  <si>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</si>
  <si>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</si>
  <si>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</si>
  <si>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</si>
  <si>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</si>
  <si>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</si>
  <si>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</si>
  <si>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</si>
  <si>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</si>
  <si>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</si>
  <si>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</si>
  <si>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</si>
  <si>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</si>
  <si>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</si>
  <si>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</si>
  <si>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</si>
  <si>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</si>
  <si>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</si>
  <si>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</si>
  <si>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</si>
  <si>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</si>
  <si>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</si>
  <si>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</si>
  <si>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</si>
  <si>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</si>
  <si>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</si>
  <si>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</si>
  <si>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</si>
  <si>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</si>
  <si>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</si>
  <si>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</si>
  <si>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</si>
  <si>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</si>
  <si>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</si>
  <si>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</si>
  <si>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</si>
  <si>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</si>
  <si>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</si>
  <si>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</si>
  <si>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</si>
  <si>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</si>
  <si>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</si>
  <si>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</si>
  <si>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</si>
  <si>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</si>
  <si>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</si>
  <si>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</si>
  <si>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</si>
  <si>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</si>
  <si>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</si>
  <si>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</si>
  <si>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</si>
  <si>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</si>
  <si>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</si>
  <si>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</si>
  <si>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</si>
  <si>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</si>
  <si>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</si>
  <si>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</si>
  <si>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</si>
  <si>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</si>
  <si>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</si>
  <si>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</si>
  <si>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</si>
  <si>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</si>
  <si>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</si>
  <si>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</si>
  <si>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</si>
  <si>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</si>
  <si>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</si>
  <si>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</si>
  <si>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</si>
  <si>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</si>
  <si>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</si>
  <si>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</si>
  <si>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</si>
  <si>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</si>
  <si>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</si>
  <si>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</si>
  <si>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</si>
  <si>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</si>
  <si>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</si>
  <si>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</si>
  <si>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</si>
  <si>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</si>
  <si>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</si>
  <si>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</si>
  <si>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</si>
  <si>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</si>
  <si>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</si>
  <si>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</si>
  <si>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</si>
  <si>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</si>
  <si>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</si>
  <si>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</si>
  <si>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</si>
  <si>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</si>
  <si>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</si>
  <si>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</si>
  <si>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</si>
  <si>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</si>
  <si>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</si>
  <si>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</si>
  <si>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</si>
  <si>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</si>
  <si>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</si>
  <si>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</si>
  <si>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</si>
  <si>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</si>
  <si>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</si>
  <si>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</si>
  <si>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</si>
  <si>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</si>
  <si>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</si>
  <si>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</si>
  <si>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</si>
  <si>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</si>
  <si>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</si>
  <si>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</si>
  <si>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</si>
  <si>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</si>
  <si>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</si>
  <si>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</si>
  <si>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</si>
  <si>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</si>
  <si>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</si>
  <si>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</si>
  <si>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</si>
  <si>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</si>
  <si>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</si>
  <si>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</si>
  <si>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</si>
  <si>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</si>
  <si>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</si>
  <si>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</si>
  <si>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</si>
  <si>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</si>
  <si>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</si>
  <si>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</si>
  <si>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</si>
  <si>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</si>
  <si>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</si>
  <si>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</si>
  <si>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</si>
  <si>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</si>
  <si>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</si>
  <si>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</si>
  <si>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</si>
  <si>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</si>
  <si>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</si>
  <si>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</si>
  <si>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</si>
  <si>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</si>
  <si>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</si>
  <si>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</si>
  <si>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</si>
  <si>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</si>
  <si>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</si>
  <si>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</si>
  <si>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</si>
  <si>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</si>
  <si>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</si>
  <si>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</si>
  <si>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</si>
  <si>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</si>
  <si>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</si>
  <si>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</si>
  <si>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</si>
  <si>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</si>
  <si>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</si>
  <si>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</si>
  <si>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</si>
  <si>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</si>
  <si>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</si>
  <si>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</si>
  <si>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</si>
  <si>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</si>
  <si>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</si>
  <si>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</si>
  <si>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</si>
  <si>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</si>
  <si>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</si>
  <si>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</si>
  <si>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</si>
  <si>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</si>
  <si>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</si>
  <si>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</si>
  <si>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</si>
  <si>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</si>
  <si>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</si>
  <si>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</si>
  <si>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</si>
  <si>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</si>
  <si>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</si>
  <si>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</si>
  <si>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</si>
  <si>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</si>
  <si>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</si>
  <si>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</si>
  <si>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</si>
  <si>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</si>
  <si>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</si>
  <si>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</si>
  <si>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</si>
  <si>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</si>
  <si>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</si>
  <si>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</si>
  <si>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</si>
  <si>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</si>
  <si>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</si>
  <si>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</si>
  <si>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</si>
  <si>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</si>
  <si>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</si>
  <si>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</si>
  <si>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</si>
  <si>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</si>
  <si>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</si>
  <si>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</si>
  <si>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</si>
  <si>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</si>
  <si>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</si>
  <si>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</si>
  <si>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</si>
  <si>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</si>
  <si>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</si>
  <si>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</si>
  <si>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</si>
  <si>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</si>
  <si>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</si>
  <si>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</si>
  <si>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</si>
  <si>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</si>
  <si>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</si>
  <si>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</si>
  <si>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</si>
  <si>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</si>
  <si>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</si>
  <si>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</si>
  <si>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</si>
  <si>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</si>
  <si>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</si>
  <si>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</si>
  <si>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</si>
  <si>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</si>
  <si>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</si>
  <si>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</si>
  <si>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</si>
  <si>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</si>
  <si>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</si>
  <si>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</si>
  <si>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</si>
  <si>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</si>
  <si>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</si>
  <si>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</si>
  <si>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</si>
  <si>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</si>
  <si>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</si>
  <si>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</si>
  <si>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</si>
  <si>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</si>
  <si>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</si>
  <si>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</si>
  <si>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</si>
  <si>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</si>
  <si>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</si>
  <si>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</si>
  <si>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</si>
  <si>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</si>
  <si>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</si>
  <si>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</si>
  <si>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</si>
  <si>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</si>
  <si>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</si>
  <si>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</si>
  <si>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</si>
  <si>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</si>
  <si>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</si>
  <si>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</si>
  <si>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</si>
  <si>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</si>
  <si>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</si>
  <si>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</si>
  <si>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</si>
  <si>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</si>
  <si>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</si>
  <si>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</si>
  <si>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</si>
  <si>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</si>
  <si>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</si>
  <si>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</si>
  <si>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</si>
  <si>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</si>
  <si>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</si>
  <si>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</si>
  <si>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</si>
  <si>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</si>
  <si>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</si>
  <si>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</si>
  <si>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</si>
  <si>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</si>
  <si>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</si>
  <si>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</si>
  <si>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</si>
  <si>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</si>
  <si>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</si>
  <si>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</si>
  <si>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</si>
  <si>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</si>
  <si>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</si>
  <si>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</si>
  <si>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</si>
  <si>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</si>
  <si>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</si>
  <si>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</si>
  <si>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</si>
  <si>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</si>
  <si>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</si>
  <si>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</si>
  <si>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</si>
  <si>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</si>
  <si>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</si>
  <si>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</si>
  <si>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</si>
  <si>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</si>
  <si>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</si>
  <si>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</si>
  <si>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</si>
  <si>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</si>
  <si>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</si>
  <si>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</si>
  <si>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</si>
  <si>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</si>
  <si>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</si>
  <si>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</si>
  <si>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</si>
  <si>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</si>
  <si>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</si>
  <si>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</si>
  <si>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</si>
  <si>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</si>
  <si>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</si>
  <si>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</si>
  <si>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</si>
  <si>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</si>
  <si>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</si>
  <si>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</si>
  <si>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</si>
  <si>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</si>
  <si>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</si>
  <si>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</si>
  <si>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</si>
  <si>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</si>
  <si>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</si>
  <si>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</si>
  <si>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</si>
  <si>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</si>
  <si>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</si>
  <si>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</si>
  <si>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</si>
  <si>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</si>
  <si>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</si>
  <si>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</si>
  <si>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</si>
  <si>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</si>
  <si>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</si>
  <si>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</si>
  <si>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</si>
  <si>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</si>
  <si>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</si>
  <si>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</si>
  <si>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</si>
  <si>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</si>
  <si>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</si>
  <si>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</si>
  <si>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</si>
  <si>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</si>
  <si>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</si>
  <si>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</si>
  <si>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</si>
  <si>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</si>
  <si>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</si>
  <si>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</si>
  <si>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</si>
  <si>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</si>
  <si>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</si>
  <si>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</si>
  <si>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</si>
  <si>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</si>
  <si>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</si>
  <si>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</si>
  <si>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</si>
  <si>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</si>
  <si>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</si>
  <si>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</si>
  <si>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</si>
  <si>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</si>
  <si>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</si>
  <si>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</si>
  <si>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</si>
  <si>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</si>
  <si>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</si>
  <si>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</si>
  <si>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</si>
  <si>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</si>
  <si>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</si>
  <si>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</si>
  <si>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</si>
  <si>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</si>
  <si>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</si>
  <si>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</si>
  <si>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</si>
  <si>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</si>
  <si>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</si>
  <si>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</si>
  <si>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</si>
  <si>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</si>
  <si>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</si>
  <si>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</si>
  <si>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</si>
  <si>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</si>
  <si>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</si>
  <si>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</si>
  <si>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</si>
  <si>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</si>
  <si>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</si>
  <si>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</si>
  <si>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</si>
  <si>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</si>
  <si>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</si>
  <si>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</si>
  <si>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</si>
  <si>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</si>
  <si>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</si>
  <si>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</si>
  <si>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</si>
  <si>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</si>
  <si>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</si>
  <si>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</si>
  <si>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</si>
  <si>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</si>
  <si>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</si>
  <si>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</si>
  <si>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</si>
  <si>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</si>
  <si>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</si>
  <si>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</si>
  <si>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</si>
  <si>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</si>
  <si>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</si>
  <si>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</si>
  <si>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</si>
  <si>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</si>
  <si>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</si>
  <si>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</si>
  <si>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</si>
  <si>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</si>
  <si>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</si>
  <si>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</si>
  <si>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</si>
  <si>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</si>
  <si>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</si>
  <si>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</si>
  <si>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</si>
  <si>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</si>
  <si>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</si>
  <si>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</si>
  <si>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</si>
  <si>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</si>
  <si>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</si>
  <si>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</si>
  <si>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</si>
  <si>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</si>
  <si>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</si>
  <si>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</si>
  <si>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</si>
  <si>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</si>
  <si>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</si>
  <si>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</si>
  <si>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</si>
  <si>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</si>
  <si>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</si>
  <si>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</si>
  <si>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</si>
  <si>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</si>
  <si>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</si>
  <si>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</si>
  <si>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</si>
  <si>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</si>
  <si>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</si>
  <si>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</si>
  <si>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</si>
  <si>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</si>
  <si>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</si>
  <si>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</si>
  <si>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</si>
  <si>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</si>
  <si>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</si>
  <si>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</si>
  <si>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</si>
  <si>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</si>
  <si>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</si>
  <si>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</si>
  <si>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</si>
  <si>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</si>
  <si>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</si>
  <si>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</si>
  <si>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</si>
  <si>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</si>
  <si>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</si>
  <si>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</si>
  <si>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</si>
  <si>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</si>
  <si>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</si>
  <si>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</si>
  <si>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</si>
  <si>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</si>
  <si>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</si>
  <si>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</si>
  <si>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</si>
  <si>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</si>
  <si>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</si>
  <si>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</si>
  <si>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</si>
  <si>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</si>
  <si>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</si>
  <si>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</si>
  <si>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</si>
  <si>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</si>
  <si>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</si>
  <si>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</si>
  <si>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</si>
  <si>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</si>
  <si>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</si>
  <si>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</si>
  <si>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</si>
  <si>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</si>
  <si>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</si>
  <si>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</si>
  <si>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</si>
  <si>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</si>
  <si>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</si>
  <si>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</si>
  <si>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</si>
  <si>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</si>
  <si>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</si>
  <si>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</si>
  <si>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</si>
  <si>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</si>
  <si>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</si>
  <si>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</si>
  <si>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</si>
  <si>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</si>
  <si>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</si>
  <si>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</si>
  <si>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</si>
  <si>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</si>
  <si>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</si>
  <si>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</si>
  <si>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</si>
  <si>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</si>
  <si>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</si>
  <si>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</si>
  <si>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</si>
  <si>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</si>
  <si>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</si>
  <si>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</si>
  <si>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</si>
  <si>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</si>
  <si>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</si>
  <si>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</si>
  <si>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</si>
  <si>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</si>
  <si>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</si>
  <si>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</si>
  <si>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</si>
  <si>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</si>
  <si>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</si>
  <si>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</si>
  <si>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</si>
  <si>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</si>
  <si>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</si>
  <si>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</si>
  <si>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</si>
  <si>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</si>
  <si>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</si>
  <si>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</si>
  <si>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</si>
  <si>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</si>
  <si>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</si>
  <si>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</si>
  <si>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</si>
  <si>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</si>
  <si>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</si>
  <si>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</si>
  <si>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</si>
  <si>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</si>
  <si>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</si>
  <si>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</si>
  <si>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</si>
  <si>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</si>
  <si>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</si>
  <si>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</si>
  <si>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</si>
  <si>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</si>
  <si>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</si>
  <si>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</si>
  <si>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</si>
  <si>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</si>
  <si>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</si>
  <si>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</si>
  <si>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</si>
  <si>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</si>
  <si>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</si>
  <si>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</si>
  <si>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</si>
  <si>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</si>
  <si>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</si>
  <si>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</si>
  <si>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</si>
  <si>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</si>
  <si>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</si>
  <si>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</si>
  <si>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</si>
  <si>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</si>
  <si>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</si>
  <si>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</si>
  <si>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</si>
  <si>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</si>
  <si>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</si>
  <si>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</si>
  <si>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</si>
  <si>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</si>
  <si>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</si>
  <si>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</si>
  <si>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</si>
  <si>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</si>
  <si>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</si>
  <si>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</si>
  <si>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</si>
  <si>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</si>
  <si>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</si>
  <si>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</si>
  <si>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</si>
  <si>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</si>
  <si>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</si>
  <si>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</si>
  <si>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</si>
  <si>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</si>
  <si>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</si>
  <si>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</si>
  <si>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</si>
  <si>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</si>
  <si>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</si>
  <si>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</si>
  <si>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</si>
  <si>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</si>
  <si>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</si>
  <si>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</si>
  <si>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</si>
  <si>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</si>
  <si>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</si>
  <si>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</si>
  <si>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</si>
  <si>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</si>
  <si>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</si>
  <si>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</si>
  <si>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</si>
  <si>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</si>
  <si>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</si>
  <si>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</si>
  <si>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</si>
  <si>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</si>
  <si>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</si>
  <si>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</si>
  <si>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</si>
  <si>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</si>
  <si>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</si>
  <si>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</si>
  <si>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</si>
  <si>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</si>
  <si>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</si>
  <si>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</si>
  <si>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</si>
  <si>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</si>
  <si>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</si>
  <si>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</si>
  <si>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</si>
  <si>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</si>
  <si>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</si>
  <si>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</si>
  <si>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</si>
  <si>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</si>
  <si>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</si>
  <si>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</si>
  <si>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</si>
  <si>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</si>
  <si>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</si>
  <si>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</si>
  <si>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</si>
  <si>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</si>
  <si>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</si>
  <si>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</si>
  <si>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</si>
  <si>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</si>
  <si>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</si>
  <si>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</si>
  <si>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</si>
  <si>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</si>
  <si>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</si>
  <si>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</si>
  <si>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</si>
  <si>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</si>
  <si>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</si>
  <si>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</si>
  <si>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</si>
  <si>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</si>
  <si>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</si>
  <si>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</si>
  <si>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</si>
  <si>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</si>
  <si>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</si>
  <si>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</si>
  <si>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</si>
  <si>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</si>
  <si>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</si>
  <si>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</si>
  <si>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</si>
  <si>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</si>
  <si>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</si>
  <si>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</si>
  <si>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</si>
  <si>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</si>
  <si>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</si>
  <si>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</si>
  <si>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</si>
  <si>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</si>
  <si>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</si>
  <si>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</si>
  <si>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</si>
  <si>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</si>
  <si>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</si>
  <si>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</si>
  <si>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</si>
  <si>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</si>
  <si>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</si>
  <si>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</si>
  <si>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</si>
  <si>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</si>
  <si>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</si>
  <si>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</si>
  <si>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</si>
  <si>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</si>
  <si>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</si>
  <si>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</si>
  <si>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</si>
  <si>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</si>
  <si>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</si>
  <si>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</si>
  <si>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</si>
  <si>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</si>
  <si>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</si>
  <si>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</si>
  <si>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</si>
  <si>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</si>
  <si>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</si>
  <si>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</si>
  <si>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</si>
  <si>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</si>
  <si>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</si>
  <si>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</si>
  <si>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</si>
  <si>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</si>
  <si>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</si>
  <si>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</si>
  <si>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</si>
  <si>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</si>
  <si>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</si>
  <si>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</si>
  <si>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</si>
  <si>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</si>
  <si>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</si>
  <si>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</si>
  <si>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</si>
  <si>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</si>
  <si>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</si>
  <si>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</si>
  <si>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</si>
  <si>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</si>
  <si>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</si>
  <si>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</si>
  <si>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</si>
  <si>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</si>
  <si>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</si>
  <si>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</si>
  <si>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</si>
  <si>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</si>
  <si>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</si>
  <si>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</si>
  <si>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</si>
  <si>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</si>
  <si>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</si>
  <si>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</si>
  <si>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</si>
  <si>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</si>
  <si>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</si>
  <si>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</si>
  <si>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</si>
  <si>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</si>
  <si>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</si>
  <si>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</si>
  <si>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</si>
  <si>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</si>
  <si>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</si>
  <si>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</si>
  <si>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</si>
  <si>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</si>
  <si>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</si>
  <si>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</si>
  <si>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</si>
  <si>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</si>
  <si>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</si>
  <si>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</si>
  <si>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</si>
  <si>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</si>
  <si>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</si>
  <si>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</si>
  <si>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</si>
  <si>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</si>
  <si>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</si>
  <si>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</si>
  <si>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</si>
  <si>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</si>
  <si>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</si>
  <si>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</si>
  <si>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</si>
  <si>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</si>
  <si>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</si>
  <si>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</si>
  <si>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</si>
  <si>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</si>
  <si>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</si>
  <si>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</si>
  <si>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</si>
  <si>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</si>
  <si>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</si>
  <si>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</si>
  <si>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</si>
  <si>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</si>
  <si>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</si>
  <si>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</si>
  <si>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</si>
  <si>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</si>
  <si>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</si>
  <si>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</si>
  <si>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</si>
  <si>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</si>
  <si>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</si>
  <si>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</si>
  <si>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</si>
  <si>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</si>
  <si>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</si>
  <si>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</si>
  <si>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</si>
  <si>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</si>
  <si>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</si>
  <si>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</si>
  <si>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</si>
  <si>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</si>
  <si>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</si>
  <si>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</si>
  <si>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</si>
  <si>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</si>
  <si>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</si>
  <si>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</si>
  <si>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</si>
  <si>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</si>
  <si>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</si>
  <si>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</si>
  <si>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</si>
  <si>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</si>
  <si>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</si>
  <si>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</si>
  <si>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</si>
  <si>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</si>
  <si>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</si>
  <si>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</si>
  <si>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</si>
  <si>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</si>
  <si>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</si>
  <si>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</si>
  <si>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</si>
  <si>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</si>
  <si>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</si>
  <si>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</si>
  <si>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</si>
  <si>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</si>
  <si>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</si>
  <si>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</si>
  <si>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</si>
  <si>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</si>
  <si>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</si>
  <si>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</si>
  <si>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</si>
  <si>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</si>
  <si>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</si>
  <si>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</si>
  <si>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</si>
  <si>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</si>
  <si>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</si>
  <si>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</si>
  <si>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</si>
  <si>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</si>
  <si>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</si>
  <si>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</si>
  <si>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</si>
  <si>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</si>
  <si>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</si>
  <si>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</si>
  <si>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</si>
  <si>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</si>
  <si>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</si>
  <si>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</si>
  <si>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</si>
  <si>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</si>
  <si>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</si>
  <si>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</si>
  <si>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</si>
  <si>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</si>
  <si>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</si>
  <si>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</si>
  <si>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</si>
  <si>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</si>
  <si>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</si>
  <si>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</si>
  <si>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</si>
  <si>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</si>
  <si>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</si>
  <si>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</si>
  <si>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</si>
  <si>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</si>
  <si>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</si>
  <si>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</si>
  <si>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</si>
  <si>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</si>
  <si>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</si>
  <si>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</si>
  <si>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</si>
  <si>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</si>
  <si>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</si>
  <si>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</si>
  <si>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</si>
  <si>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</si>
  <si>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</si>
  <si>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</si>
  <si>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</si>
  <si>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</si>
  <si>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</si>
  <si>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</si>
  <si>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</si>
  <si>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</si>
  <si>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</si>
  <si>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</si>
  <si>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</si>
  <si>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</si>
  <si>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</si>
  <si>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</si>
  <si>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</si>
  <si>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</si>
  <si>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</si>
  <si>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</si>
  <si>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</si>
  <si>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</si>
  <si>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</si>
  <si>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</si>
  <si>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</si>
  <si>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</si>
  <si>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</si>
  <si>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</si>
  <si>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</si>
  <si>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</si>
  <si>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</si>
  <si>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</si>
  <si>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</si>
  <si>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</si>
  <si>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</si>
  <si>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</si>
  <si>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</si>
  <si>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</si>
  <si>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</si>
  <si>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</si>
  <si>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</si>
  <si>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</si>
  <si>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</si>
  <si>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</si>
  <si>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</si>
  <si>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</si>
  <si>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</si>
  <si>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</si>
  <si>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</si>
  <si>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</si>
  <si>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</si>
  <si>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</si>
  <si>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</si>
  <si>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</si>
  <si>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</si>
  <si>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</si>
  <si>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</si>
  <si>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</si>
  <si>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</si>
  <si>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</si>
  <si>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</si>
  <si>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</si>
  <si>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</si>
  <si>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</si>
  <si>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</si>
  <si>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</si>
  <si>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</si>
  <si>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</si>
  <si>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</si>
  <si>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</si>
  <si>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</si>
  <si>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</si>
  <si>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</si>
  <si>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</si>
  <si>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</si>
  <si>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</si>
  <si>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</si>
  <si>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</si>
  <si>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</si>
  <si>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</si>
  <si>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</si>
  <si>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</si>
  <si>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</si>
  <si>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</si>
  <si>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</si>
  <si>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</si>
  <si>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</si>
  <si>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</si>
  <si>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</si>
  <si>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</si>
  <si>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</si>
  <si>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</si>
  <si>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</si>
  <si>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</si>
  <si>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</si>
  <si>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</si>
  <si>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</si>
  <si>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</si>
  <si>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</si>
  <si>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</si>
  <si>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</si>
  <si>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</si>
  <si>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</si>
  <si>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</si>
  <si>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</si>
  <si>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</si>
  <si>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</si>
  <si>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</si>
  <si>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</si>
  <si>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</si>
  <si>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</si>
  <si>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</si>
  <si>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</si>
  <si>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</si>
  <si>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</si>
  <si>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</si>
  <si>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</si>
  <si>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</si>
  <si>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</si>
  <si>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</si>
  <si>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</si>
  <si>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</si>
  <si>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</si>
  <si>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</si>
  <si>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</si>
  <si>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</si>
  <si>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</si>
  <si>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</si>
  <si>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</si>
  <si>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</si>
  <si>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</si>
  <si>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</si>
  <si>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</si>
  <si>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</si>
  <si>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</si>
  <si>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</si>
  <si>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</si>
  <si>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</si>
  <si>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</si>
  <si>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</si>
  <si>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</si>
  <si>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</si>
  <si>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</si>
  <si>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</si>
  <si>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</si>
  <si>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</si>
  <si>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</si>
  <si>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</si>
  <si>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</si>
  <si>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</si>
  <si>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</si>
  <si>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</si>
  <si>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</si>
  <si>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</si>
  <si>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</si>
  <si>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</si>
  <si>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</si>
  <si>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</si>
  <si>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</si>
  <si>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</si>
  <si>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</si>
  <si>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</si>
  <si>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</si>
  <si>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</si>
  <si>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</si>
  <si>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</si>
  <si>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</si>
  <si>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</si>
  <si>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</si>
  <si>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</si>
  <si>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</si>
  <si>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</si>
  <si>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</si>
  <si>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</si>
  <si>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</si>
  <si>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</si>
  <si>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</si>
  <si>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</si>
  <si>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</si>
  <si>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</si>
  <si>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</si>
  <si>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</si>
  <si>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</si>
  <si>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</si>
  <si>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</si>
  <si>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</si>
  <si>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</si>
  <si>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</si>
  <si>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</si>
  <si>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</si>
  <si>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</si>
  <si>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</si>
  <si>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</si>
  <si>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</si>
  <si>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</si>
  <si>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</si>
  <si>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</si>
  <si>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</si>
  <si>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</si>
  <si>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</si>
  <si>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</si>
  <si>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</si>
  <si>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</si>
  <si>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</si>
  <si>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</si>
  <si>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</si>
  <si>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</si>
  <si>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</si>
  <si>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</si>
  <si>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</si>
  <si>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</si>
  <si>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</si>
  <si>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</si>
  <si>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</si>
  <si>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</si>
  <si>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</si>
  <si>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</si>
  <si>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</si>
  <si>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</si>
  <si>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</si>
  <si>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</si>
  <si>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</si>
  <si>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</si>
  <si>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</si>
  <si>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</si>
  <si>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</si>
  <si>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</si>
  <si>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</si>
  <si>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</si>
  <si>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</si>
  <si>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</si>
  <si>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</si>
  <si>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</si>
  <si>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</si>
  <si>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</si>
  <si>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</si>
  <si>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</si>
  <si>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</si>
  <si>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</si>
  <si>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</si>
  <si>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</si>
  <si>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</si>
  <si>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</si>
  <si>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</si>
  <si>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</si>
  <si>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</si>
  <si>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</si>
  <si>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</si>
  <si>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</si>
  <si>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</si>
  <si>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</si>
  <si>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</si>
  <si>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</si>
  <si>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</si>
  <si>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</si>
  <si>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</si>
  <si>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</si>
  <si>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</si>
  <si>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</si>
  <si>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</si>
  <si>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</si>
  <si>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</si>
  <si>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</si>
  <si>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</si>
  <si>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</si>
  <si>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</si>
  <si>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</si>
  <si>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</si>
  <si>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</si>
  <si>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</si>
  <si>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</si>
  <si>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</si>
  <si>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</si>
  <si>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</si>
  <si>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</si>
  <si>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</si>
  <si>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</si>
  <si>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</si>
  <si>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</si>
  <si>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</si>
  <si>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</si>
  <si>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</si>
  <si>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</si>
  <si>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</si>
  <si>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</si>
  <si>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</si>
  <si>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</si>
  <si>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</si>
  <si>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</si>
  <si>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</si>
  <si>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</si>
  <si>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</si>
  <si>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</si>
  <si>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</si>
  <si>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</si>
  <si>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</si>
  <si>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</si>
  <si>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</si>
  <si>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</si>
  <si>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</si>
  <si>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</si>
  <si>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</si>
  <si>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</si>
  <si>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</si>
  <si>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</si>
  <si>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</si>
  <si>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</si>
  <si>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</si>
  <si>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</si>
  <si>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</si>
  <si>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</si>
  <si>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</si>
  <si>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</si>
  <si>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</si>
  <si>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</si>
  <si>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</si>
  <si>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</si>
  <si>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</si>
  <si>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</si>
  <si>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</si>
  <si>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</si>
  <si>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</si>
  <si>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</si>
  <si>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</si>
  <si>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</si>
  <si>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</si>
  <si>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</si>
  <si>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</si>
  <si>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</si>
  <si>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</si>
  <si>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</si>
  <si>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</si>
  <si>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</si>
  <si>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</si>
  <si>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</si>
  <si>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</si>
  <si>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</si>
  <si>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</si>
  <si>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</si>
  <si>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</si>
  <si>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</si>
  <si>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</si>
  <si>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</si>
  <si>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</si>
  <si>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</si>
  <si>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</si>
  <si>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</si>
  <si>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</si>
  <si>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</si>
  <si>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</si>
  <si>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</si>
  <si>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</si>
  <si>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</si>
  <si>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</si>
  <si>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</si>
  <si>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</si>
  <si>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</si>
  <si>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</si>
  <si>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</si>
  <si>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</si>
  <si>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</si>
  <si>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</si>
  <si>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</si>
  <si>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</si>
  <si>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</si>
  <si>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</si>
  <si>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</si>
  <si>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</si>
  <si>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</si>
  <si>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</si>
  <si>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</si>
  <si>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</si>
  <si>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</si>
  <si>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</si>
  <si>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</si>
  <si>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</si>
  <si>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</si>
  <si>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</si>
  <si>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</si>
  <si>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</si>
  <si>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</si>
  <si>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</si>
  <si>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</si>
  <si>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</si>
  <si>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</si>
  <si>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</si>
  <si>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</si>
  <si>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</si>
  <si>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</si>
  <si>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</si>
  <si>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</si>
  <si>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</si>
  <si>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</si>
  <si>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</si>
  <si>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</si>
  <si>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</si>
  <si>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</si>
  <si>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</si>
  <si>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</si>
  <si>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</si>
  <si>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</si>
  <si>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</si>
  <si>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</si>
  <si>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</si>
  <si>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</si>
  <si>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</si>
  <si>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</si>
  <si>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</si>
  <si>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</si>
  <si>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</si>
  <si>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</si>
  <si>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</si>
  <si>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</si>
  <si>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</si>
  <si>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</si>
  <si>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</si>
  <si>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</si>
  <si>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</si>
  <si>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</si>
  <si>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</si>
  <si>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</si>
  <si>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</si>
  <si>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</si>
  <si>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</si>
  <si>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</si>
  <si>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</si>
  <si>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</si>
  <si>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</si>
  <si>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</si>
  <si>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</si>
  <si>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</si>
  <si>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</si>
  <si>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</si>
  <si>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</si>
  <si>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</si>
  <si>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</si>
  <si>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</si>
  <si>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</si>
  <si>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</si>
  <si>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</si>
  <si>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</si>
  <si>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</si>
  <si>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</si>
  <si>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</si>
  <si>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</si>
  <si>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</si>
  <si>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</si>
  <si>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</si>
  <si>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</si>
  <si>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</si>
  <si>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</si>
  <si>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</si>
  <si>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</si>
  <si>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</si>
  <si>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</si>
  <si>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</si>
  <si>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</si>
  <si>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</si>
  <si>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</si>
  <si>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</si>
  <si>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</si>
  <si>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</si>
  <si>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</si>
  <si>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</si>
  <si>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</si>
  <si>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</si>
  <si>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</si>
  <si>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</si>
  <si>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</si>
  <si>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</si>
  <si>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</si>
  <si>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</si>
  <si>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</si>
  <si>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</si>
  <si>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</si>
  <si>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</si>
  <si>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</si>
  <si>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</si>
  <si>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</si>
  <si>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</si>
  <si>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</si>
  <si>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</si>
  <si>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</si>
  <si>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</si>
  <si>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</si>
  <si>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</si>
  <si>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</si>
  <si>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</si>
  <si>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</si>
  <si>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</si>
  <si>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</si>
  <si>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</si>
  <si>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</si>
  <si>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</si>
  <si>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</si>
  <si>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</si>
  <si>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</si>
  <si>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</si>
  <si>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</si>
  <si>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</si>
  <si>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</si>
  <si>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</si>
  <si>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</si>
  <si>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</si>
  <si>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</si>
  <si>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</si>
  <si>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</si>
  <si>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</si>
  <si>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</si>
  <si>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</si>
  <si>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</si>
  <si>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</si>
  <si>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</si>
  <si>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</si>
  <si>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</si>
  <si>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</si>
  <si>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</si>
  <si>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</si>
  <si>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</si>
  <si>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</si>
  <si>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</si>
  <si>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</si>
  <si>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</si>
  <si>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</si>
  <si>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</si>
  <si>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</si>
  <si>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</si>
  <si>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</si>
  <si>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</si>
  <si>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</si>
  <si>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</si>
  <si>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</si>
  <si>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</si>
  <si>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</si>
  <si>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</si>
  <si>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</si>
  <si>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</si>
  <si>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</si>
  <si>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</si>
  <si>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</si>
  <si>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</si>
  <si>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</si>
  <si>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</si>
  <si>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</si>
  <si>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</si>
  <si>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</si>
  <si>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</si>
  <si>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</si>
  <si>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</si>
  <si>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</si>
  <si>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</si>
  <si>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</si>
  <si>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</si>
  <si>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</si>
  <si>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</si>
  <si>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</si>
  <si>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</si>
  <si>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</si>
  <si>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</si>
  <si>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</si>
  <si>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</si>
  <si>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</si>
  <si>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</si>
  <si>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</si>
  <si>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</si>
  <si>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</si>
  <si>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</si>
  <si>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</si>
  <si>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</si>
  <si>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</si>
  <si>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</si>
  <si>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</si>
  <si>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</si>
  <si>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</si>
  <si>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</si>
  <si>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</si>
  <si>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</si>
  <si>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</si>
  <si>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</si>
  <si>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</si>
  <si>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</si>
  <si>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</si>
  <si>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</si>
  <si>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</si>
  <si>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</si>
  <si>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</si>
  <si>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</si>
  <si>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</si>
  <si>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</si>
  <si>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</si>
  <si>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</si>
  <si>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</si>
  <si>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</si>
  <si>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</si>
  <si>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</si>
  <si>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</si>
  <si>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</si>
  <si>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</si>
  <si>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</si>
  <si>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</si>
  <si>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</si>
  <si>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</si>
  <si>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</si>
  <si>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</si>
  <si>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</si>
  <si>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</si>
  <si>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</si>
  <si>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</si>
  <si>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</si>
  <si>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</si>
  <si>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</si>
  <si>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</si>
  <si>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</si>
  <si>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</si>
  <si>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</si>
  <si>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</si>
  <si>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</si>
  <si>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</si>
  <si>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</si>
  <si>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</si>
  <si>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</si>
  <si>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</si>
  <si>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</si>
  <si>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</si>
  <si>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</si>
  <si>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</si>
  <si>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</si>
  <si>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</si>
  <si>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</si>
  <si>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</si>
  <si>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</si>
  <si>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</si>
  <si>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</si>
  <si>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</si>
  <si>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</si>
  <si>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</si>
  <si>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</si>
  <si>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</si>
  <si>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</si>
  <si>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</si>
  <si>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</si>
  <si>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</si>
  <si>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</si>
  <si>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</si>
  <si>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</si>
  <si>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</si>
  <si>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</si>
  <si>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</si>
  <si>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</si>
  <si>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</si>
  <si>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</si>
  <si>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</si>
  <si>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</si>
  <si>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</si>
  <si>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</si>
  <si>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</si>
  <si>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</si>
  <si>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</si>
  <si>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</si>
  <si>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</si>
  <si>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</si>
  <si>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</si>
  <si>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</si>
  <si>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</si>
  <si>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</si>
  <si>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</si>
  <si>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</si>
  <si>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</si>
  <si>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</si>
  <si>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</si>
  <si>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</si>
  <si>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</si>
  <si>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</si>
  <si>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</si>
  <si>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</si>
  <si>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</si>
  <si>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</si>
  <si>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</si>
  <si>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</si>
  <si>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</si>
  <si>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</si>
  <si>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</si>
  <si>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</si>
  <si>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</si>
  <si>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</si>
  <si>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</si>
  <si>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</si>
  <si>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</si>
  <si>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</si>
  <si>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</si>
  <si>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</si>
  <si>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</si>
  <si>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</si>
  <si>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</si>
  <si>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</si>
  <si>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</si>
  <si>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</si>
  <si>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</si>
  <si>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</si>
  <si>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</si>
  <si>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</si>
  <si>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</si>
  <si>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</si>
  <si>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</si>
  <si>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</si>
  <si>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</si>
  <si>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</si>
  <si>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</si>
  <si>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</si>
  <si>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</si>
  <si>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</si>
  <si>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</si>
  <si>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</si>
  <si>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</si>
  <si>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</si>
  <si>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</si>
  <si>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</si>
  <si>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</si>
  <si>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</si>
  <si>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</si>
  <si>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</si>
  <si>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</si>
  <si>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</si>
  <si>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</si>
  <si>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</si>
  <si>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</si>
  <si>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</si>
  <si>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</si>
  <si>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</si>
  <si>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</si>
  <si>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</si>
  <si>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</si>
  <si>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</si>
  <si>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</si>
  <si>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</si>
  <si>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</si>
  <si>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</si>
  <si>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</si>
  <si>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</si>
  <si>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</si>
  <si>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</si>
  <si>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</si>
  <si>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</si>
  <si>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</si>
  <si>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</si>
  <si>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</si>
  <si>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</si>
  <si>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</si>
  <si>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</si>
  <si>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</si>
  <si>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</si>
  <si>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</si>
  <si>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</si>
  <si>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</si>
  <si>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</si>
  <si>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</si>
  <si>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</si>
  <si>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</si>
  <si>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</si>
  <si>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</si>
  <si>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</si>
  <si>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</si>
  <si>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</si>
  <si>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</si>
  <si>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</si>
  <si>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</si>
  <si>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</si>
  <si>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</si>
  <si>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</si>
  <si>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</si>
  <si>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</si>
  <si>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</si>
  <si>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</si>
  <si>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</si>
  <si>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</si>
  <si>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</si>
  <si>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</si>
  <si>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</si>
  <si>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</si>
  <si>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</si>
  <si>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</si>
  <si>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</si>
  <si>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</si>
  <si>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</si>
  <si>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</si>
  <si>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</si>
  <si>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</si>
  <si>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</si>
  <si>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</si>
  <si>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</si>
  <si>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</si>
  <si>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</si>
  <si>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</si>
  <si>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</si>
  <si>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</si>
  <si>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</si>
  <si>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</si>
  <si>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</si>
  <si>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</si>
  <si>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</si>
  <si>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</si>
  <si>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</si>
  <si>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</si>
  <si>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</si>
  <si>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</si>
  <si>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</si>
  <si>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</si>
  <si>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</si>
  <si>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</si>
  <si>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</si>
  <si>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</si>
  <si>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</si>
  <si>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</si>
  <si>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</si>
  <si>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</si>
  <si>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</si>
  <si>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</si>
  <si>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</si>
  <si>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</si>
  <si>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</si>
  <si>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</si>
  <si>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</si>
  <si>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</si>
  <si>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</si>
  <si>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</si>
  <si>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</si>
  <si>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</si>
  <si>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</si>
  <si>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</si>
  <si>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</si>
  <si>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</si>
  <si>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</si>
  <si>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</si>
  <si>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</si>
  <si>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</si>
  <si>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</si>
  <si>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</si>
  <si>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</si>
  <si>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</si>
  <si>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</si>
  <si>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</si>
  <si>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</si>
  <si>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</si>
  <si>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</si>
  <si>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</si>
  <si>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</si>
  <si>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</si>
  <si>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</si>
  <si>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</si>
  <si>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</si>
  <si>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</si>
  <si>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</si>
  <si>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</si>
  <si>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</si>
  <si>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</si>
  <si>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</si>
  <si>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</si>
  <si>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</si>
  <si>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</si>
  <si>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</si>
  <si>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</si>
  <si>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</si>
  <si>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</si>
  <si>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</si>
  <si>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</si>
  <si>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</si>
  <si>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</si>
  <si>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</si>
  <si>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</si>
  <si>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</si>
  <si>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</si>
  <si>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</si>
  <si>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</si>
  <si>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</si>
  <si>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</si>
  <si>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</si>
  <si>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</si>
  <si>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</si>
  <si>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</si>
  <si>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</si>
  <si>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</si>
  <si>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</si>
  <si>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</si>
  <si>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</si>
  <si>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</si>
  <si>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</si>
  <si>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</si>
  <si>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</si>
  <si>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</si>
  <si>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</si>
  <si>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</si>
  <si>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</si>
  <si>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</si>
  <si>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</si>
  <si>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</si>
  <si>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</si>
  <si>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</si>
  <si>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</si>
  <si>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</si>
  <si>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</si>
  <si>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</si>
  <si>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</si>
  <si>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</si>
  <si>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</si>
  <si>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</si>
  <si>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</si>
  <si>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</si>
  <si>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</si>
  <si>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</si>
  <si>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</si>
  <si>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</si>
  <si>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</si>
  <si>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</si>
  <si>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</si>
  <si>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</si>
  <si>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</si>
  <si>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</si>
  <si>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</si>
  <si>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</si>
  <si>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</si>
  <si>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</si>
  <si>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</si>
  <si>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</si>
  <si>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</si>
  <si>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</si>
  <si>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</si>
  <si>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</si>
  <si>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</si>
  <si>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</si>
  <si>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</si>
  <si>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</si>
  <si>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</si>
  <si>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</si>
  <si>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</si>
  <si>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</si>
  <si>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</si>
  <si>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</si>
  <si>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</si>
  <si>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</si>
  <si>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</si>
  <si>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</si>
  <si>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</si>
  <si>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</si>
  <si>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</si>
  <si>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</si>
  <si>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</si>
  <si>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</si>
  <si>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</si>
  <si>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</si>
  <si>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</si>
  <si>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</si>
  <si>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</si>
  <si>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</si>
  <si>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</si>
  <si>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</si>
  <si>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</si>
  <si>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</si>
  <si>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</si>
  <si>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</si>
  <si>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</si>
  <si>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</si>
  <si>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</si>
  <si>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</si>
  <si>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</si>
  <si>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</si>
  <si>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</si>
  <si>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</si>
  <si>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</si>
  <si>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</si>
  <si>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</si>
  <si>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</si>
  <si>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</si>
  <si>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</si>
  <si>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</si>
  <si>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</si>
  <si>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</si>
  <si>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</si>
  <si>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</si>
  <si>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</si>
  <si>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</si>
  <si>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</si>
  <si>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</si>
  <si>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</si>
  <si>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</si>
  <si>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</si>
  <si>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</si>
  <si>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</si>
  <si>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</si>
  <si>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</si>
  <si>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</si>
  <si>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</si>
  <si>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</si>
  <si>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</si>
  <si>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</si>
  <si>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</si>
  <si>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</si>
  <si>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</si>
  <si>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</si>
  <si>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</si>
  <si>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</si>
  <si>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</si>
  <si>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</si>
  <si>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</si>
  <si>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</si>
  <si>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</si>
  <si>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</si>
  <si>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</si>
  <si>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</si>
  <si>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</si>
  <si>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</si>
  <si>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</si>
  <si>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</si>
  <si>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</si>
  <si>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</si>
  <si>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</si>
  <si>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</si>
  <si>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</si>
  <si>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</si>
  <si>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</si>
  <si>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</si>
  <si>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</si>
  <si>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</si>
  <si>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</si>
  <si>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</si>
  <si>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</si>
  <si>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</si>
  <si>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</si>
  <si>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</si>
  <si>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</si>
  <si>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</si>
  <si>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</si>
  <si>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</si>
  <si>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</si>
  <si>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</si>
  <si>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</si>
  <si>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</si>
  <si>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</si>
  <si>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</si>
  <si>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</si>
  <si>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</si>
  <si>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</si>
  <si>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</si>
  <si>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</si>
  <si>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</si>
  <si>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</si>
  <si>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</si>
  <si>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</si>
  <si>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</si>
  <si>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</si>
  <si>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</si>
  <si>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</si>
  <si>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</si>
  <si>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</si>
  <si>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</si>
  <si>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</si>
  <si>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</si>
  <si>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</si>
  <si>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</si>
  <si>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</si>
  <si>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</si>
  <si>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</si>
  <si>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</si>
  <si>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</si>
  <si>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</si>
  <si>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</si>
  <si>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</si>
  <si>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</si>
  <si>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</si>
  <si>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</si>
  <si>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</si>
  <si>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</si>
  <si>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</si>
  <si>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</si>
  <si>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</si>
  <si>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</si>
  <si>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</si>
  <si>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</si>
  <si>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</si>
  <si>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</si>
  <si>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</si>
  <si>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</si>
  <si>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</si>
  <si>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</si>
  <si>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</si>
  <si>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</si>
  <si>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</si>
  <si>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</si>
  <si>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</si>
  <si>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</si>
  <si>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</si>
  <si>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</si>
  <si>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</si>
  <si>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</si>
  <si>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</si>
  <si>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</si>
  <si>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</si>
  <si>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</si>
  <si>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</si>
  <si>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</si>
  <si>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</si>
  <si>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</si>
  <si>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</si>
  <si>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</si>
  <si>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</si>
  <si>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</si>
  <si>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</si>
  <si>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</si>
  <si>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</si>
  <si>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</si>
  <si>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</si>
  <si>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</si>
  <si>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</si>
  <si>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</si>
  <si>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</si>
  <si>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</si>
  <si>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</si>
  <si>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</si>
  <si>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</si>
  <si>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</si>
  <si>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</si>
  <si>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</si>
  <si>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</si>
  <si>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</si>
  <si>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</si>
  <si>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</si>
  <si>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</si>
  <si>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</si>
  <si>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</si>
  <si>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</si>
  <si>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</si>
  <si>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</si>
  <si>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</si>
  <si>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</si>
  <si>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</si>
  <si>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</si>
  <si>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</si>
  <si>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</si>
  <si>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</si>
  <si>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</si>
  <si>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</si>
  <si>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</si>
  <si>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</si>
  <si>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</si>
  <si>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</si>
  <si>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</si>
  <si>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</si>
  <si>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</si>
  <si>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</si>
  <si>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</si>
  <si>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</si>
  <si>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</si>
  <si>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</si>
  <si>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</si>
  <si>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</si>
  <si>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</si>
  <si>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</si>
  <si>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</si>
  <si>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</si>
  <si>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</si>
  <si>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</si>
  <si>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</si>
  <si>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</si>
  <si>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</si>
  <si>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</si>
  <si>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</si>
  <si>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</si>
  <si>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</si>
  <si>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</si>
  <si>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</si>
  <si>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</si>
  <si>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</si>
  <si>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</si>
  <si>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</si>
  <si>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</si>
  <si>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</si>
  <si>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</si>
  <si>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</si>
  <si>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</si>
  <si>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</si>
  <si>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</si>
  <si>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</si>
  <si>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</si>
  <si>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</si>
  <si>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</si>
  <si>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</si>
  <si>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</si>
  <si>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</si>
  <si>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</si>
  <si>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</si>
  <si>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</si>
  <si>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</si>
  <si>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</si>
  <si>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</si>
  <si>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</si>
  <si>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</si>
  <si>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</si>
  <si>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</si>
  <si>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</si>
  <si>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</si>
  <si>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</si>
  <si>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</si>
  <si>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</si>
  <si>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</si>
  <si>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</si>
  <si>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</si>
  <si>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</si>
  <si>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</si>
  <si>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</si>
  <si>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</si>
  <si>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</si>
  <si>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</si>
  <si>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</si>
  <si>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</si>
  <si>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</si>
  <si>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</si>
  <si>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</si>
  <si>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</si>
  <si>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</si>
  <si>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</si>
  <si>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</si>
  <si>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</si>
  <si>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</si>
  <si>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</si>
  <si>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</si>
  <si>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</si>
  <si>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</si>
  <si>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</si>
  <si>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</si>
  <si>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</si>
  <si>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</si>
  <si>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</si>
  <si>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</si>
  <si>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</si>
  <si>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</si>
  <si>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</si>
  <si>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</si>
  <si>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</si>
  <si>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</si>
  <si>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</si>
  <si>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</si>
  <si>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</si>
  <si>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</si>
  <si>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</si>
  <si>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</si>
  <si>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</si>
  <si>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</si>
  <si>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</si>
  <si>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</si>
  <si>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</si>
  <si>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</si>
  <si>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</si>
  <si>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</si>
  <si>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</si>
  <si>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</si>
  <si>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</si>
  <si>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</si>
  <si>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</si>
  <si>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</si>
  <si>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</si>
  <si>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</si>
  <si>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</si>
  <si>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</si>
  <si>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</si>
  <si>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</si>
  <si>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</si>
  <si>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</si>
  <si>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</si>
  <si>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</si>
  <si>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</si>
  <si>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</si>
  <si>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</si>
  <si>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</si>
  <si>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</si>
  <si>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</si>
  <si>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</si>
  <si>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</si>
  <si>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</si>
  <si>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</si>
  <si>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</si>
  <si>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</si>
  <si>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</si>
  <si>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</si>
  <si>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</si>
  <si>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</si>
  <si>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</si>
  <si>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</si>
  <si>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</si>
  <si>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</si>
  <si>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</si>
  <si>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</si>
  <si>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</si>
  <si>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</si>
  <si>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</si>
  <si>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</si>
  <si>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</si>
  <si>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</si>
  <si>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</si>
  <si>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</si>
  <si>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</si>
  <si>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</si>
  <si>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</si>
  <si>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</si>
  <si>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</si>
  <si>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</si>
  <si>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</si>
  <si>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</si>
  <si>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</si>
  <si>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</si>
  <si>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</si>
  <si>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</si>
  <si>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</si>
  <si>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</si>
  <si>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</si>
  <si>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</si>
  <si>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</si>
  <si>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</si>
  <si>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</si>
  <si>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</si>
  <si>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</si>
  <si>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</si>
  <si>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</si>
  <si>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</si>
  <si>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</si>
  <si>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</si>
  <si>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</si>
  <si>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</si>
  <si>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</si>
  <si>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</si>
  <si>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</si>
  <si>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</si>
  <si>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</si>
  <si>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</si>
  <si>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</si>
  <si>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</si>
  <si>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</si>
  <si>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</si>
  <si>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</si>
  <si>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</si>
  <si>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</si>
  <si>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</si>
  <si>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</si>
  <si>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</si>
  <si>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</si>
  <si>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</si>
  <si>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</si>
  <si>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</si>
  <si>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</si>
  <si>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</si>
  <si>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</si>
  <si>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</si>
  <si>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</si>
  <si>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</si>
  <si>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</si>
  <si>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</si>
  <si>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</si>
  <si>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</si>
  <si>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</si>
  <si>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</si>
  <si>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</si>
  <si>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</si>
  <si>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</si>
  <si>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</si>
  <si>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</si>
  <si>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</si>
  <si>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</si>
  <si>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</si>
  <si>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</si>
  <si>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</si>
  <si>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</si>
  <si>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</si>
  <si>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</si>
  <si>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</si>
  <si>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</si>
  <si>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</si>
  <si>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</si>
  <si>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</si>
  <si>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</si>
  <si>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</si>
  <si>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</si>
  <si>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</si>
  <si>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</si>
  <si>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</si>
  <si>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</si>
  <si>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</si>
  <si>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</si>
  <si>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</si>
  <si>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</si>
  <si>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</si>
  <si>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</si>
  <si>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</si>
  <si>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</si>
  <si>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</si>
  <si>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</si>
  <si>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</si>
  <si>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</si>
  <si>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</si>
  <si>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</si>
  <si>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</si>
  <si>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</si>
  <si>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</si>
  <si>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</si>
  <si>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</si>
  <si>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</si>
  <si>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</si>
  <si>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</si>
  <si>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</si>
  <si>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</si>
  <si>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</si>
  <si>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</si>
  <si>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</si>
  <si>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</si>
  <si>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</si>
  <si>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</si>
  <si>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</si>
  <si>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</si>
  <si>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</si>
  <si>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</si>
  <si>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</si>
  <si>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</si>
  <si>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</si>
  <si>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</si>
  <si>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</si>
  <si>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</si>
  <si>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</si>
  <si>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</si>
  <si>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</si>
  <si>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</si>
  <si>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</si>
  <si>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</si>
  <si>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</si>
  <si>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</si>
  <si>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</si>
  <si>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</si>
  <si>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</si>
  <si>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</si>
  <si>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</si>
  <si>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</si>
  <si>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</si>
  <si>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</si>
  <si>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</si>
  <si>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</si>
  <si>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</si>
  <si>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</si>
  <si>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</si>
  <si>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</si>
  <si>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</si>
  <si>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</si>
  <si>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</si>
  <si>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</si>
  <si>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</si>
  <si>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</si>
  <si>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</si>
  <si>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</si>
  <si>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</si>
  <si>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</si>
  <si>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</si>
  <si>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</si>
  <si>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</si>
  <si>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</si>
  <si>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</si>
  <si>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</si>
  <si>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</si>
  <si>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</si>
  <si>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</si>
  <si>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</si>
  <si>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</si>
  <si>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</si>
  <si>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</si>
  <si>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</si>
  <si>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</si>
  <si>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</si>
  <si>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</si>
  <si>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</si>
  <si>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</si>
  <si>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</si>
  <si>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</si>
  <si>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</si>
  <si>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</si>
  <si>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</si>
  <si>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</si>
  <si>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</si>
  <si>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</si>
  <si>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</si>
  <si>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</si>
  <si>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</si>
  <si>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</si>
  <si>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</si>
  <si>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</si>
  <si>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</si>
  <si>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</si>
  <si>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</si>
  <si>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</si>
  <si>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</si>
  <si>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</si>
  <si>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</si>
  <si>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</si>
  <si>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</si>
  <si>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</si>
  <si>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</si>
  <si>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</si>
  <si>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</si>
  <si>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</si>
  <si>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</si>
  <si>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</si>
  <si>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</si>
  <si>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</si>
  <si>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</si>
  <si>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</si>
  <si>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</si>
  <si>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</si>
  <si>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</si>
  <si>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</si>
  <si>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</si>
  <si>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</si>
  <si>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</si>
  <si>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</si>
  <si>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</si>
  <si>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</si>
  <si>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</si>
  <si>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</si>
  <si>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</si>
  <si>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</si>
  <si>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</si>
  <si>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</si>
  <si>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</si>
  <si>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</si>
  <si>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</si>
  <si>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</si>
  <si>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</si>
  <si>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</si>
  <si>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</si>
  <si>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</si>
  <si>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</si>
  <si>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</si>
  <si>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</si>
  <si>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</si>
  <si>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</si>
  <si>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</si>
  <si>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</si>
  <si>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</si>
  <si>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</si>
  <si>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</si>
  <si>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</si>
  <si>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</si>
  <si>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</si>
  <si>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</si>
  <si>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</si>
  <si>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</si>
  <si>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</si>
  <si>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</si>
  <si>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</si>
  <si>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</si>
  <si>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</si>
  <si>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</si>
  <si>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</si>
  <si>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</si>
  <si>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</si>
  <si>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</si>
  <si>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</si>
  <si>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</si>
  <si>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</si>
  <si>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</si>
  <si>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</si>
  <si>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</si>
  <si>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</si>
  <si>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</si>
  <si>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</si>
  <si>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</si>
  <si>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</si>
  <si>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</si>
  <si>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</si>
  <si>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</si>
  <si>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</si>
  <si>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</si>
  <si>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</si>
  <si>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</si>
  <si>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</si>
  <si>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</si>
  <si>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</si>
  <si>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</si>
  <si>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</si>
  <si>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</si>
  <si>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</si>
  <si>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</si>
  <si>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</si>
  <si>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</si>
  <si>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</si>
  <si>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</si>
  <si>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</si>
  <si>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</si>
  <si>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</si>
  <si>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</si>
  <si>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</si>
  <si>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</si>
  <si>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</si>
  <si>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</si>
  <si>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</si>
  <si>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</si>
  <si>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</si>
  <si>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</si>
  <si>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</si>
  <si>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</si>
  <si>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</si>
  <si>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</si>
  <si>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</si>
  <si>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</si>
  <si>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</si>
  <si>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</si>
  <si>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</si>
  <si>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</si>
  <si>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</si>
  <si>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</si>
  <si>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</si>
  <si>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</si>
  <si>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</si>
  <si>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</si>
  <si>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</si>
  <si>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</si>
  <si>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</si>
  <si>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</si>
  <si>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</si>
  <si>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</si>
  <si>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</si>
  <si>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</si>
  <si>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</si>
  <si>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</si>
  <si>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</si>
  <si>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</si>
  <si>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</si>
  <si>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</si>
  <si>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</si>
  <si>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</si>
  <si>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</si>
  <si>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</si>
  <si>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</si>
  <si>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</si>
  <si>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</si>
  <si>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</si>
  <si>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</si>
  <si>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</si>
  <si>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</si>
  <si>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</si>
  <si>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</si>
  <si>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</si>
  <si>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</si>
  <si>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</si>
  <si>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</si>
  <si>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</si>
  <si>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</si>
  <si>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</si>
  <si>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</si>
  <si>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</si>
  <si>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</si>
  <si>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</si>
  <si>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</si>
  <si>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</si>
  <si>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</si>
  <si>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</si>
  <si>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</si>
  <si>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</si>
  <si>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</si>
  <si>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</si>
  <si>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</si>
  <si>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</si>
  <si>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</si>
  <si>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</si>
  <si>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</si>
  <si>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</si>
  <si>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</si>
  <si>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</si>
  <si>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</si>
  <si>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</si>
  <si>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</si>
  <si>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</si>
  <si>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</si>
  <si>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</si>
  <si>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</si>
  <si>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</si>
  <si>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</si>
  <si>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</si>
  <si>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</si>
  <si>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</si>
  <si>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</si>
  <si>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</si>
  <si>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</si>
  <si>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</si>
  <si>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</si>
  <si>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</si>
  <si>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</si>
  <si>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</si>
  <si>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</si>
  <si>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</si>
  <si>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</si>
  <si>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</si>
  <si>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</si>
  <si>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</si>
  <si>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</si>
  <si>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</si>
  <si>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</si>
  <si>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</si>
  <si>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</si>
  <si>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</si>
  <si>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</si>
  <si>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</si>
  <si>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</si>
  <si>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</si>
  <si>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</si>
  <si>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</si>
  <si>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</si>
  <si>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</si>
  <si>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</si>
  <si>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</si>
  <si>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</si>
  <si>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</si>
  <si>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</si>
  <si>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</si>
  <si>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</si>
  <si>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</si>
  <si>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</si>
  <si>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</si>
  <si>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</si>
  <si>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</si>
  <si>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</si>
  <si>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</si>
  <si>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</si>
  <si>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</si>
  <si>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</si>
  <si>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</si>
  <si>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</si>
  <si>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</si>
  <si>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</si>
  <si>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</si>
  <si>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</si>
  <si>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</si>
  <si>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</si>
  <si>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</si>
  <si>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</si>
  <si>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</si>
  <si>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</si>
  <si>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</si>
  <si>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</si>
  <si>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</si>
  <si>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</si>
  <si>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</si>
  <si>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</si>
  <si>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</si>
  <si>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</si>
  <si>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</si>
  <si>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</si>
  <si>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</si>
  <si>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</si>
  <si>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</si>
  <si>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</si>
  <si>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</si>
  <si>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</si>
  <si>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</si>
  <si>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</si>
  <si>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</si>
  <si>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</si>
  <si>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</si>
  <si>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</si>
  <si>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</si>
  <si>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</si>
  <si>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</si>
  <si>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</si>
  <si>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</si>
  <si>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</si>
  <si>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</si>
  <si>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</si>
  <si>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</si>
  <si>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</si>
  <si>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</si>
  <si>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</si>
  <si>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</si>
  <si>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</si>
  <si>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</si>
  <si>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</si>
  <si>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</si>
  <si>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</si>
  <si>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</si>
  <si>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</si>
  <si>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</si>
  <si>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</si>
  <si>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</si>
  <si>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</si>
  <si>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</si>
  <si>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</si>
  <si>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</si>
  <si>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</si>
  <si>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</si>
  <si>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</si>
  <si>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</si>
  <si>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</si>
  <si>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</si>
  <si>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</si>
  <si>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</si>
  <si>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</si>
  <si>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</si>
  <si>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</si>
  <si>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</si>
  <si>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</si>
  <si>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</si>
  <si>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</si>
  <si>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</si>
  <si>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</si>
  <si>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</si>
  <si>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</si>
  <si>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</si>
  <si>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</si>
  <si>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</si>
  <si>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</si>
  <si>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</si>
  <si>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</si>
  <si>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</si>
  <si>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</si>
  <si>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</si>
  <si>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</si>
  <si>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</si>
  <si>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</si>
  <si>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</si>
  <si>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</si>
  <si>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</si>
  <si>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</si>
  <si>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</si>
  <si>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</si>
  <si>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</si>
  <si>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</si>
  <si>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</si>
  <si>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</si>
  <si>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</si>
  <si>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</si>
  <si>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</si>
  <si>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</si>
  <si>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</si>
  <si>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</si>
  <si>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</si>
  <si>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</si>
  <si>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</si>
  <si>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</si>
  <si>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</si>
  <si>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</si>
  <si>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</si>
  <si>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</si>
  <si>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</si>
  <si>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</si>
  <si>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</si>
  <si>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</si>
  <si>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</si>
  <si>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</si>
  <si>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</si>
  <si>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</si>
  <si>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</si>
  <si>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</si>
  <si>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</si>
  <si>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</si>
  <si>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</si>
  <si>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</si>
  <si>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</si>
  <si>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</si>
  <si>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</si>
  <si>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</si>
  <si>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</si>
  <si>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</si>
  <si>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</si>
  <si>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</si>
  <si>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</si>
  <si>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</si>
  <si>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</si>
  <si>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</si>
  <si>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</si>
  <si>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</si>
  <si>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</si>
  <si>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</si>
  <si>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</si>
  <si>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</si>
  <si>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</si>
  <si>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</si>
  <si>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</si>
  <si>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</si>
  <si>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</si>
  <si>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</si>
  <si>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</si>
  <si>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</si>
  <si>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</si>
  <si>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</si>
  <si>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</si>
  <si>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</si>
  <si>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</si>
  <si>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</si>
  <si>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</si>
  <si>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</si>
  <si>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</si>
  <si>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</si>
  <si>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</si>
  <si>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</si>
  <si>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</si>
  <si>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</si>
  <si>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</si>
  <si>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</si>
  <si>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</si>
  <si>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</si>
  <si>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</si>
  <si>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</si>
  <si>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</si>
  <si>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</si>
  <si>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</si>
  <si>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</si>
  <si>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</si>
  <si>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</si>
  <si>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</si>
  <si>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</si>
  <si>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</si>
  <si>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</si>
  <si>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</si>
  <si>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</si>
  <si>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</si>
  <si>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</si>
  <si>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</si>
  <si>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</si>
  <si>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</si>
  <si>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</si>
  <si>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</si>
  <si>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</si>
  <si>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</si>
  <si>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</si>
  <si>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</si>
  <si>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</si>
  <si>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</si>
  <si>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</si>
  <si>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</si>
  <si>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</si>
  <si>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</si>
  <si>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</si>
  <si>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</si>
  <si>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</si>
  <si>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</si>
  <si>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</si>
  <si>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</si>
  <si>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</si>
  <si>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</si>
  <si>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</si>
  <si>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</si>
  <si>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</si>
  <si>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</si>
  <si>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</si>
  <si>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</si>
  <si>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</si>
  <si>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</si>
  <si>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</si>
  <si>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</si>
  <si>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</si>
  <si>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</si>
  <si>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</si>
  <si>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</si>
  <si>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</si>
  <si>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</si>
  <si>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</si>
  <si>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</si>
  <si>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</si>
  <si>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</si>
  <si>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</si>
  <si>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</si>
  <si>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</si>
  <si>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</si>
  <si>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</si>
  <si>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</si>
  <si>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</si>
  <si>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</si>
  <si>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</si>
  <si>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</si>
  <si>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</si>
  <si>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</si>
  <si>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</si>
  <si>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</si>
  <si>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</si>
  <si>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</si>
  <si>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</si>
  <si>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</si>
  <si>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</si>
  <si>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</si>
  <si>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</si>
  <si>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</si>
  <si>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</si>
  <si>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</si>
  <si>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</si>
  <si>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</si>
  <si>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</si>
  <si>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</si>
  <si>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</si>
  <si>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</si>
  <si>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</si>
  <si>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</si>
  <si>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</si>
  <si>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</si>
  <si>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</si>
  <si>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</si>
  <si>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</si>
  <si>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</si>
  <si>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</si>
  <si>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</si>
  <si>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</si>
  <si>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</si>
  <si>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</si>
  <si>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</si>
  <si>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</si>
  <si>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</si>
  <si>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</si>
  <si>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</si>
  <si>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</si>
  <si>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</si>
  <si>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</si>
  <si>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</si>
  <si>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</si>
  <si>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</si>
  <si>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</si>
  <si>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</si>
  <si>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</si>
  <si>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</si>
  <si>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</si>
  <si>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</si>
  <si>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</si>
  <si>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</si>
  <si>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</si>
  <si>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</si>
  <si>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</si>
  <si>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</si>
  <si>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</si>
  <si>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</si>
  <si>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</si>
  <si>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</si>
  <si>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</si>
  <si>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</si>
  <si>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</si>
  <si>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</si>
  <si>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</si>
  <si>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</si>
  <si>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</si>
  <si>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</si>
  <si>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</si>
  <si>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</si>
  <si>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</si>
  <si>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</si>
  <si>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</si>
  <si>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</si>
  <si>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</si>
  <si>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</si>
  <si>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</si>
  <si>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</si>
  <si>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</si>
  <si>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</si>
  <si>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</si>
  <si>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</si>
  <si>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</si>
  <si>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</si>
  <si>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</si>
  <si>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</si>
  <si>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</si>
  <si>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</si>
  <si>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</si>
  <si>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</si>
  <si>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</si>
  <si>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</si>
  <si>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</si>
  <si>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</si>
  <si>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</si>
  <si>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</si>
  <si>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</si>
  <si>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</si>
  <si>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</si>
  <si>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</si>
  <si>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</si>
  <si>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</si>
  <si>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</si>
  <si>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</si>
  <si>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</si>
  <si>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</si>
  <si>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</si>
  <si>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</si>
  <si>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</si>
  <si>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</si>
  <si>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</si>
  <si>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</si>
  <si>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</si>
  <si>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</si>
  <si>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</si>
  <si>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</si>
  <si>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</si>
  <si>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</si>
  <si>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</si>
  <si>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</si>
  <si>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</si>
  <si>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</si>
  <si>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</si>
  <si>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</si>
  <si>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</si>
  <si>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</si>
  <si>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</si>
  <si>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</si>
  <si>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</si>
  <si>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</si>
  <si>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</si>
  <si>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</si>
  <si>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</si>
  <si>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</si>
  <si>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</si>
  <si>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</si>
  <si>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</si>
  <si>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</si>
  <si>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</si>
  <si>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</si>
  <si>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</si>
  <si>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</si>
  <si>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</si>
  <si>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</si>
  <si>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</si>
  <si>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</si>
  <si>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</si>
  <si>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</si>
  <si>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</si>
  <si>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</si>
  <si>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</si>
  <si>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</si>
  <si>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</si>
  <si>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</si>
  <si>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</si>
  <si>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</si>
  <si>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</si>
  <si>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</si>
  <si>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</si>
  <si>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</si>
  <si>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</si>
  <si>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</si>
  <si>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</si>
  <si>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</si>
  <si>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</si>
  <si>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</si>
  <si>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</si>
  <si>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</si>
  <si>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</si>
  <si>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</si>
  <si>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</si>
  <si>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</si>
  <si>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</si>
  <si>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</si>
  <si>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</si>
  <si>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</si>
  <si>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</si>
  <si>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</si>
  <si>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</si>
  <si>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</si>
  <si>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</si>
  <si>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</si>
  <si>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</si>
  <si>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</si>
  <si>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</si>
  <si>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</si>
  <si>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</si>
  <si>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</si>
  <si>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</si>
  <si>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</si>
  <si>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</si>
  <si>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</si>
  <si>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</si>
  <si>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</si>
  <si>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</si>
  <si>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</si>
  <si>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</si>
  <si>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</si>
  <si>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</si>
  <si>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</si>
  <si>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</si>
  <si>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</si>
  <si>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</si>
  <si>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</si>
  <si>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</si>
  <si>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</si>
  <si>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</si>
  <si>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</si>
  <si>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</si>
  <si>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</si>
  <si>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</si>
  <si>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</si>
  <si>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</si>
  <si>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</si>
  <si>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</si>
  <si>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</si>
  <si>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</si>
  <si>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</si>
  <si>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</si>
  <si>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</si>
  <si>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</si>
  <si>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</si>
  <si>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</si>
  <si>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</si>
  <si>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</si>
  <si>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</si>
  <si>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</si>
  <si>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</si>
  <si>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</si>
  <si>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</si>
  <si>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</si>
  <si>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</si>
  <si>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</si>
  <si>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</si>
  <si>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</si>
  <si>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</si>
  <si>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</si>
  <si>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</si>
  <si>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</si>
  <si>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</si>
  <si>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</si>
  <si>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</si>
  <si>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</si>
  <si>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</si>
  <si>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</si>
  <si>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</si>
  <si>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</si>
  <si>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</si>
  <si>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</si>
  <si>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</si>
  <si>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</si>
  <si>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</si>
  <si>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</si>
  <si>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</si>
  <si>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</si>
  <si>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</si>
  <si>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</si>
  <si>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</si>
  <si>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</si>
  <si>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</si>
  <si>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</si>
  <si>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</si>
  <si>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</si>
  <si>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</si>
  <si>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</si>
  <si>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</si>
  <si>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</si>
  <si>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</si>
  <si>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</si>
  <si>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</si>
  <si>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</si>
  <si>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</si>
  <si>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</si>
  <si>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</si>
  <si>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</si>
  <si>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</si>
  <si>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</si>
  <si>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</si>
  <si>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</si>
  <si>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</si>
  <si>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</si>
  <si>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</si>
  <si>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</si>
  <si>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</si>
  <si>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</si>
  <si>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</si>
  <si>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</si>
  <si>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</si>
  <si>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</si>
  <si>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</si>
  <si>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</si>
  <si>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</si>
  <si>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</si>
  <si>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</si>
  <si>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</si>
  <si>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</si>
  <si>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</si>
  <si>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</si>
  <si>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</si>
  <si>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</si>
  <si>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</si>
  <si>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</si>
  <si>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</si>
  <si>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</si>
  <si>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</si>
  <si>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</si>
  <si>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</si>
  <si>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</si>
  <si>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</si>
  <si>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</si>
  <si>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</si>
  <si>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</si>
  <si>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</si>
  <si>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</si>
  <si>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</si>
  <si>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</si>
  <si>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</si>
  <si>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</si>
  <si>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</si>
  <si>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</si>
  <si>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</si>
  <si>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</si>
  <si>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</si>
  <si>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</si>
  <si>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</si>
  <si>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</si>
  <si>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</si>
  <si>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</si>
  <si>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</si>
  <si>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</si>
  <si>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</si>
  <si>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</si>
  <si>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</si>
  <si>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</si>
  <si>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</si>
  <si>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</si>
  <si>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</si>
  <si>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</si>
  <si>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</si>
  <si>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</si>
  <si>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</si>
  <si>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</si>
  <si>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</si>
  <si>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</si>
  <si>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</si>
  <si>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</si>
  <si>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</si>
  <si>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</si>
  <si>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</si>
  <si>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</si>
  <si>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</si>
  <si>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</si>
  <si>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</si>
  <si>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</si>
  <si>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</si>
  <si>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</si>
  <si>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</si>
  <si>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</si>
  <si>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</si>
  <si>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</si>
  <si>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</si>
  <si>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</si>
  <si>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</si>
  <si>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</si>
  <si>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</si>
  <si>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</si>
  <si>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</si>
  <si>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</si>
  <si>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</si>
  <si>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</si>
  <si>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</si>
  <si>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</si>
  <si>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</si>
  <si>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</si>
  <si>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</si>
  <si>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</si>
  <si>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</si>
  <si>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</si>
  <si>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</si>
  <si>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</si>
  <si>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</si>
  <si>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</si>
  <si>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</si>
  <si>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</si>
  <si>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</si>
  <si>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</si>
  <si>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</si>
  <si>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</si>
  <si>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</si>
  <si>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</si>
  <si>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</si>
  <si>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</si>
  <si>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</si>
  <si>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</si>
  <si>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</si>
  <si>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</si>
  <si>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</si>
  <si>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</si>
  <si>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</si>
  <si>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</si>
  <si>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</si>
  <si>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</si>
  <si>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</si>
  <si>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</si>
  <si>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</si>
  <si>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</si>
  <si>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</si>
  <si>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</si>
  <si>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</si>
  <si>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</si>
  <si>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</si>
  <si>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</si>
  <si>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</si>
  <si>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</si>
  <si>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</si>
  <si>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</si>
  <si>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</si>
  <si>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</si>
  <si>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</si>
  <si>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</si>
  <si>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</si>
  <si>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</si>
  <si>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</si>
  <si>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</si>
  <si>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</si>
  <si>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</si>
  <si>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</si>
  <si>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</si>
  <si>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</si>
  <si>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</si>
  <si>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</si>
  <si>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</si>
  <si>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</si>
  <si>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</si>
  <si>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</si>
  <si>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</si>
  <si>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</si>
  <si>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</si>
  <si>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</si>
  <si>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</si>
  <si>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</si>
  <si>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</si>
  <si>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</si>
  <si>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</si>
  <si>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</si>
  <si>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</si>
  <si>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</si>
  <si>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</si>
  <si>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</si>
  <si>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</si>
  <si>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</si>
  <si>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</si>
  <si>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</si>
  <si>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</si>
  <si>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</si>
  <si>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</si>
  <si>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</si>
  <si>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</si>
  <si>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</si>
  <si>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</si>
  <si>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</si>
  <si>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</si>
  <si>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</si>
  <si>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</si>
  <si>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</si>
  <si>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</si>
  <si>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</si>
  <si>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</si>
  <si>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</si>
  <si>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</si>
  <si>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</si>
  <si>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</si>
  <si>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</si>
  <si>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</si>
  <si>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</si>
  <si>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</si>
  <si>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</si>
  <si>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</si>
  <si>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</si>
  <si>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</si>
  <si>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</si>
  <si>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</si>
  <si>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</si>
  <si>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</si>
  <si>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</si>
  <si>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</si>
  <si>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</si>
  <si>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</si>
  <si>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</si>
  <si>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</si>
  <si>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</si>
  <si>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</si>
  <si>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</si>
  <si>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</si>
  <si>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</si>
  <si>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</si>
  <si>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</si>
  <si>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</si>
  <si>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</si>
  <si>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</si>
  <si>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</si>
  <si>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</si>
  <si>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</si>
  <si>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</si>
  <si>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</si>
  <si>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</si>
  <si>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</si>
  <si>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</si>
  <si>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</si>
  <si>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</si>
  <si>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</si>
  <si>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</si>
  <si>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</si>
  <si>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</si>
  <si>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</si>
  <si>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</si>
  <si>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</si>
  <si>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</si>
  <si>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</si>
  <si>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</si>
  <si>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</si>
  <si>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</si>
  <si>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</si>
  <si>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</si>
  <si>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</si>
  <si>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</si>
  <si>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</si>
  <si>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</si>
  <si>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</si>
  <si>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</si>
  <si>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</si>
  <si>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</si>
  <si>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</si>
  <si>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</si>
  <si>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</si>
  <si>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</si>
  <si>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</si>
  <si>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</si>
  <si>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</si>
  <si>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</si>
  <si>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</si>
  <si>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</si>
  <si>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</si>
  <si>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</si>
  <si>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</si>
  <si>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</si>
  <si>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</si>
  <si>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</si>
  <si>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</si>
  <si>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</si>
  <si>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</si>
  <si>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</si>
  <si>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</si>
  <si>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</si>
  <si>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</si>
  <si>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</si>
  <si>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</si>
  <si>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</si>
  <si>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</si>
  <si>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</si>
  <si>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</si>
  <si>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</si>
  <si>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</si>
  <si>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</si>
  <si>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</si>
  <si>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</si>
  <si>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</si>
  <si>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</si>
  <si>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</si>
  <si>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</si>
  <si>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</si>
  <si>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</si>
  <si>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</si>
  <si>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</si>
  <si>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</si>
  <si>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</si>
  <si>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</si>
  <si>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</si>
  <si>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</si>
  <si>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</si>
  <si>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</si>
  <si>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</si>
  <si>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</si>
  <si>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</si>
  <si>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</si>
  <si>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</si>
  <si>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</si>
  <si>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</si>
  <si>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</si>
  <si>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</si>
  <si>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</si>
  <si>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</si>
  <si>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</si>
  <si>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</si>
  <si>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</si>
  <si>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</si>
  <si>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</si>
  <si>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</si>
  <si>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</si>
  <si>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</si>
  <si>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</si>
  <si>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</si>
  <si>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</si>
  <si>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</si>
  <si>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</si>
  <si>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</si>
  <si>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</si>
  <si>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</si>
  <si>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</si>
  <si>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</si>
  <si>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</si>
  <si>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</si>
  <si>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</si>
  <si>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</si>
  <si>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</si>
  <si>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</si>
  <si>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</si>
  <si>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</si>
  <si>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</si>
  <si>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</si>
  <si>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</si>
  <si>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</si>
  <si>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</si>
  <si>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</si>
  <si>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</si>
  <si>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</si>
  <si>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</si>
  <si>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</si>
  <si>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</si>
  <si>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</si>
  <si>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</si>
  <si>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</si>
  <si>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</si>
  <si>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</si>
  <si>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</si>
  <si>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</si>
  <si>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</si>
  <si>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</si>
  <si>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</si>
  <si>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</si>
  <si>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</si>
  <si>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</si>
  <si>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</si>
  <si>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</si>
  <si>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</si>
  <si>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</si>
  <si>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</si>
  <si>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</si>
  <si>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</si>
  <si>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</si>
  <si>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</si>
  <si>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</si>
  <si>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</si>
  <si>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</si>
  <si>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</si>
  <si>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</si>
  <si>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Profit of Rs.22.5/-</t>
  </si>
  <si>
    <t>2200-2300</t>
  </si>
  <si>
    <t>ASIANPAINT NOV FUT</t>
  </si>
  <si>
    <t>Part Profit of Rs.280/-</t>
  </si>
  <si>
    <t>450-460</t>
  </si>
  <si>
    <t>430-440</t>
  </si>
  <si>
    <t xml:space="preserve">GODREJCP 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</si>
  <si>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</si>
  <si>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</si>
  <si>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</si>
  <si>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</si>
  <si>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</si>
  <si>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</si>
  <si>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</si>
  <si>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</si>
  <si>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</si>
  <si>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</si>
  <si>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</si>
  <si>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</si>
  <si>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</si>
  <si>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</si>
  <si>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</si>
  <si>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</si>
  <si>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</si>
  <si>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</si>
  <si>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</si>
  <si>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</si>
  <si>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</si>
  <si>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</si>
  <si>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</si>
  <si>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</si>
  <si>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</si>
  <si>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</si>
  <si>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</si>
  <si>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</si>
  <si>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</si>
  <si>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</si>
  <si>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</si>
  <si>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</si>
  <si>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</si>
  <si>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</si>
  <si>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</si>
  <si>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</si>
  <si>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</si>
  <si>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</si>
  <si>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</si>
  <si>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</si>
  <si>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</si>
  <si>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</si>
  <si>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</si>
  <si>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</si>
  <si>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</si>
  <si>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</si>
  <si>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</si>
  <si>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</si>
  <si>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</si>
  <si>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</si>
  <si>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</si>
  <si>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</si>
  <si>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</si>
  <si>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</si>
  <si>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</si>
  <si>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</si>
  <si>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</si>
  <si>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</si>
  <si>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</si>
  <si>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</si>
  <si>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</si>
  <si>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</si>
  <si>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</si>
  <si>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</si>
  <si>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</si>
  <si>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</si>
  <si>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</si>
  <si>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</si>
  <si>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</si>
  <si>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Profit of Rs.230/-</t>
  </si>
  <si>
    <t>Profit of Rs.7.5/-</t>
  </si>
  <si>
    <t>Profit of Rs.1.75/-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</si>
  <si>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</si>
  <si>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</si>
  <si>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</si>
  <si>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</si>
  <si>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</si>
  <si>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</si>
  <si>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</si>
  <si>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</si>
  <si>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</si>
  <si>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</si>
  <si>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</si>
  <si>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</si>
  <si>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</si>
  <si>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</si>
  <si>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</si>
  <si>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</si>
  <si>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</si>
  <si>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NIFTY 12450 PE 12-NOV</t>
  </si>
  <si>
    <t>Profit of Rs.14.5/-</t>
  </si>
  <si>
    <t>Loss of Rs.3.75/-</t>
  </si>
  <si>
    <t>Loss of Rs.225/-</t>
  </si>
  <si>
    <t>Profit of Rs.39.5/-</t>
  </si>
  <si>
    <t>HINDUNILVR 2120 CE NOV</t>
  </si>
  <si>
    <t>NIFTY 12650 PE 12-NOV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</si>
  <si>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</si>
  <si>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</si>
  <si>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</si>
  <si>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</si>
  <si>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</si>
  <si>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</si>
  <si>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HDFCBANK 1340 PE NOV</t>
  </si>
  <si>
    <t>NIFTY 13000 CE 26-NOV</t>
  </si>
  <si>
    <t>NIFTY 12700 PE 12-NOV</t>
  </si>
  <si>
    <t>70-80</t>
  </si>
  <si>
    <t>Profit of Rs.23/-</t>
  </si>
  <si>
    <t>Profit of Rs.1.85/-</t>
  </si>
  <si>
    <t>LT 1060 PE NOV</t>
  </si>
  <si>
    <t>35-37</t>
  </si>
  <si>
    <t>1230-1200</t>
  </si>
  <si>
    <t>Profit of Rs.3.6/-</t>
  </si>
  <si>
    <t>730-740</t>
  </si>
  <si>
    <t>Profit of Rs.5.5/-</t>
  </si>
  <si>
    <t>Profit of Rs.2.5/-</t>
  </si>
  <si>
    <t>BHARTIARTL NOV FUT</t>
  </si>
  <si>
    <t>EXIDEIND NOV FUT</t>
  </si>
  <si>
    <t xml:space="preserve">HINDUNILVR 2200 CE NOV </t>
  </si>
  <si>
    <t>BATAINDIA 1360 CE NOV</t>
  </si>
  <si>
    <t>HINDUNILVR 2200 CE NOV</t>
  </si>
  <si>
    <t>AXISBANK 620 CE NOV</t>
  </si>
  <si>
    <t>Profit of Rs.2/-</t>
  </si>
  <si>
    <t>Profit of Rs.9.5/-</t>
  </si>
  <si>
    <t>Profit of Rs.4/-</t>
  </si>
  <si>
    <t>Loss of Rs.13/-</t>
  </si>
  <si>
    <t>Loss of Rs.7/-</t>
  </si>
  <si>
    <t>580-570</t>
  </si>
  <si>
    <t>230-228</t>
  </si>
  <si>
    <t>Loss of Rs.3.5/-</t>
  </si>
  <si>
    <t xml:space="preserve">VOLTAS NOV FUT </t>
  </si>
  <si>
    <t>40-45</t>
  </si>
  <si>
    <t>Profit of Rs.80/-</t>
  </si>
  <si>
    <t>Profit of Rs.33/-</t>
  </si>
  <si>
    <t>NIFTY 12800 PE 19-NOV</t>
  </si>
  <si>
    <t>Profit of Rs.38/-</t>
  </si>
  <si>
    <t>Loss of Rs.19.5/-</t>
  </si>
  <si>
    <t xml:space="preserve">MARICO </t>
  </si>
  <si>
    <t>375-377</t>
  </si>
  <si>
    <t>Profit of Rs.0.5/-</t>
  </si>
  <si>
    <t>9+8r5yt</t>
  </si>
  <si>
    <t>Loss of Rs.32/-</t>
  </si>
  <si>
    <t>2130-2145</t>
  </si>
  <si>
    <t>2350-2400</t>
  </si>
  <si>
    <t>30-35</t>
  </si>
  <si>
    <t>Loss of Rs.9.5/-</t>
  </si>
  <si>
    <t>Profit of Rs.50/-</t>
  </si>
  <si>
    <t>NIFTY 12900 PE 19-NOV</t>
  </si>
  <si>
    <t>Loss of Rs.40/-</t>
  </si>
  <si>
    <t xml:space="preserve">DABUR NOV FUT </t>
  </si>
  <si>
    <t>Loss of Rs.10.5/-</t>
  </si>
  <si>
    <t>Profit of Rs.300/-</t>
  </si>
  <si>
    <t>1625-1635</t>
  </si>
  <si>
    <t>1800-1850</t>
  </si>
  <si>
    <t>BAYERSCORP</t>
  </si>
  <si>
    <t>5500-5700</t>
  </si>
  <si>
    <t>Profit of Rs.10.75/-</t>
  </si>
  <si>
    <t>Loss of Rs.240/-</t>
  </si>
  <si>
    <t xml:space="preserve">HDFC 2350 PE NOV </t>
  </si>
  <si>
    <t>BHARTIARTL 480 CE NOV</t>
  </si>
  <si>
    <t>10.0-11</t>
  </si>
  <si>
    <t>NIFTY 12700 PE NOV</t>
  </si>
  <si>
    <t>Profit of Rs.13/-</t>
  </si>
  <si>
    <t xml:space="preserve">ADANIPORTS </t>
  </si>
  <si>
    <t>1640-1620</t>
  </si>
  <si>
    <t>360-355</t>
  </si>
  <si>
    <t>TITAN 1320 PE NOV</t>
  </si>
  <si>
    <t>Loss of Rs.6/-</t>
  </si>
  <si>
    <t>Profit of Rs.1.15/-</t>
  </si>
  <si>
    <t>Profit of Rs.1.5/-</t>
  </si>
  <si>
    <t>NIFTY 12750 PE NOV</t>
  </si>
  <si>
    <t xml:space="preserve">ITC NOV FUT </t>
  </si>
  <si>
    <t>196-198</t>
  </si>
  <si>
    <t>Profit of Rs.2.15/-</t>
  </si>
  <si>
    <t>NIFTY 12800 PE NOV</t>
  </si>
  <si>
    <t>BANKNIFTY 28800 PE NOV</t>
  </si>
  <si>
    <t>600-700</t>
  </si>
  <si>
    <t>12.0-13.0</t>
  </si>
  <si>
    <t>AKASHDEEP</t>
  </si>
  <si>
    <t>Profit of Rs.315/-</t>
  </si>
  <si>
    <t>Profit of Rs.115/-</t>
  </si>
  <si>
    <t>Loss of Rs.10/-</t>
  </si>
  <si>
    <t>Loss of Rs.2.55/-</t>
  </si>
  <si>
    <t>Loss of Rs.38.5/-</t>
  </si>
  <si>
    <t>Loss of Rs.205/-</t>
  </si>
  <si>
    <t>SCTL</t>
  </si>
  <si>
    <t>Loss of Rs.12.5/-</t>
  </si>
  <si>
    <t>Loss of Rs.14/-</t>
  </si>
  <si>
    <t>Loss of Rs.100/-</t>
  </si>
  <si>
    <t>SUNPHARMA  DEC FUT</t>
  </si>
  <si>
    <t>Loss of Rs.8.5/-</t>
  </si>
  <si>
    <t xml:space="preserve">DABUR DEC FUT </t>
  </si>
  <si>
    <t>525-530</t>
  </si>
  <si>
    <t>UPL 440 CE NOV</t>
  </si>
  <si>
    <t>8.0-10</t>
  </si>
  <si>
    <t>Profit of Rs.100/-</t>
  </si>
  <si>
    <t>SUNIL KUMAR MALIK</t>
  </si>
  <si>
    <t>JTLINFRA</t>
  </si>
  <si>
    <t>JAGAN INDUSTRIES PRIVATE LIMITED</t>
  </si>
  <si>
    <t>SOHAM ASHOKKUMAR SHAH</t>
  </si>
  <si>
    <t>TOPGAIN FINANCE PRIVATE LIMITED</t>
  </si>
  <si>
    <t>PANSARI</t>
  </si>
  <si>
    <t>Pansari Developers Ltd.</t>
  </si>
  <si>
    <t>PRAYASH DEALTRADE PRIVATE LIMITED</t>
  </si>
  <si>
    <t>Profit of Rs.16.5/-</t>
  </si>
  <si>
    <t>NIFTY 12900 CE NOV</t>
  </si>
  <si>
    <t>Loss of Rs.3.65/-</t>
  </si>
  <si>
    <t>NIFTY 12900 PE NOV</t>
  </si>
  <si>
    <t>HDFCBANK DEC FUT</t>
  </si>
  <si>
    <t>HDFCBANK 1360 PE DEC</t>
  </si>
  <si>
    <t>1874-1880</t>
  </si>
  <si>
    <t>SAROJ GUPTA</t>
  </si>
  <si>
    <t>AMFL</t>
  </si>
  <si>
    <t>ASHARI</t>
  </si>
  <si>
    <t>SMALLCAP WORLD FUND INC</t>
  </si>
  <si>
    <t>SSPNFIN</t>
  </si>
  <si>
    <t>ASHOK KUMAR SINGH</t>
  </si>
  <si>
    <t>Greaves Limited</t>
  </si>
  <si>
    <t>Profit of Rs.41.5/-</t>
  </si>
  <si>
    <t>Profit of Rs.130/-</t>
  </si>
  <si>
    <t>NIFTY DEC FUT</t>
  </si>
  <si>
    <t>13030-13050</t>
  </si>
  <si>
    <t>Profit of Rs.19.5/-</t>
  </si>
  <si>
    <t>BALKRISIND 1600 PE DEC</t>
  </si>
  <si>
    <t>BHARATFORG DEC FUT</t>
  </si>
  <si>
    <t>530-535</t>
  </si>
  <si>
    <t>511-512</t>
  </si>
  <si>
    <t>28-30</t>
  </si>
  <si>
    <t>1411-1413</t>
  </si>
  <si>
    <t>AFEL</t>
  </si>
  <si>
    <t>RITA KISHOR BHIMJIYANI</t>
  </si>
  <si>
    <t>PARVEEN GUPTA</t>
  </si>
  <si>
    <t>ALEXANDER</t>
  </si>
  <si>
    <t>HEMLATABEN ROHITKUMAR PANDYA</t>
  </si>
  <si>
    <t>RAOSAHEB TATERAO KOLGANE</t>
  </si>
  <si>
    <t>MANJU MEENA</t>
  </si>
  <si>
    <t>PRASANN KUMAR JAIN</t>
  </si>
  <si>
    <t>BRIDGESE</t>
  </si>
  <si>
    <t>VEDANSHI URVISH SHAH</t>
  </si>
  <si>
    <t>ANAR RAJANBHAI SHAH</t>
  </si>
  <si>
    <t>HEM ARCADE LIMITED</t>
  </si>
  <si>
    <t>HEMVIN CONSTRUCTION LIMITED</t>
  </si>
  <si>
    <t>KKFIN</t>
  </si>
  <si>
    <t>ACQUITOR FINANCIAL SERVICES PVT.LTD.</t>
  </si>
  <si>
    <t>OZONEWORLD</t>
  </si>
  <si>
    <t>AARNAH CAPITAL ADVISORS PVT LTD</t>
  </si>
  <si>
    <t>RANJEET</t>
  </si>
  <si>
    <t>AMRAPALI CAPITAL AND FINANCE SERVICES LIMITED</t>
  </si>
  <si>
    <t>DKL BROKING &amp; INFRA LLP</t>
  </si>
  <si>
    <t>RCL</t>
  </si>
  <si>
    <t>IDEAL PLYWOOD TRADERS PRIVATE LIMITED</t>
  </si>
  <si>
    <t>PEARS MARCANTILES PRIVATE LIMITED</t>
  </si>
  <si>
    <t>BENNETT COLEMAN &amp; CO LTD</t>
  </si>
  <si>
    <t>VISVEN</t>
  </si>
  <si>
    <t>SANJAY CHOTHMAL AGARWAL</t>
  </si>
  <si>
    <t>RISHABH ENTERPRISES LIMITED</t>
  </si>
  <si>
    <t>MANJU BHAGAVATI JAIN</t>
  </si>
  <si>
    <t>WARDEN INTERNATIONAL AGENCIES PRIVATE LIMITED</t>
  </si>
  <si>
    <t>ACC Limited</t>
  </si>
  <si>
    <t>BNP PARIBAS ARBITRAGE</t>
  </si>
  <si>
    <t>Amber Enterprises (I) Ltd</t>
  </si>
  <si>
    <t>ISHARES CORE EMERGING MARKETS MAURITIUS CO</t>
  </si>
  <si>
    <t>Apollo Hospitals Ltd</t>
  </si>
  <si>
    <t>Bosch Limited</t>
  </si>
  <si>
    <t>INTEGRATED CORE STRATEGIES (ASIA) PTE. LTD.</t>
  </si>
  <si>
    <t>BLACKROCK EMERGING MARKETS FUND INC</t>
  </si>
  <si>
    <t>Cyient Limited</t>
  </si>
  <si>
    <t>Ipca Laboratories Ltd.</t>
  </si>
  <si>
    <t>GOLDMAN SACHS INVESTMENTS MAURITIUS  I LTD</t>
  </si>
  <si>
    <t>LIC Housing Finance Ltd</t>
  </si>
  <si>
    <t>Majesco Limited</t>
  </si>
  <si>
    <t>RAJASTHAN GLOBAL SECURITIES PVT LTD</t>
  </si>
  <si>
    <t>Mirza International Ltd.</t>
  </si>
  <si>
    <t>NK SECURITIES RESEARCH PRIVATE LIMITED</t>
  </si>
  <si>
    <t>MRF Ltd.</t>
  </si>
  <si>
    <t>SOCIETE GENERALE</t>
  </si>
  <si>
    <t>PI Industries Ltd</t>
  </si>
  <si>
    <t>Tarmat Limited</t>
  </si>
  <si>
    <t>SOMANI ESTATES PRIVATE LIMITED</t>
  </si>
  <si>
    <t>Trent Ltd.</t>
  </si>
  <si>
    <t>Vikas Multicorp Limited</t>
  </si>
  <si>
    <t>ZUBER TRADING LLP</t>
  </si>
  <si>
    <t>SUNAYANA INVESTMENT COMPANY LIMITED</t>
  </si>
  <si>
    <t>Adani Green Energy Ltd</t>
  </si>
  <si>
    <t>Balkrishna Ind. Ltd</t>
  </si>
  <si>
    <t>Britannia Ind Ltd.</t>
  </si>
  <si>
    <t>Central Depo Ser (I) Ltd</t>
  </si>
  <si>
    <t>INVESCO TRUSTEE  PVT LTD A/C INVESCO INDIA CONTRA FUND</t>
  </si>
  <si>
    <t>Colgate Palmolive (India)</t>
  </si>
  <si>
    <t>Kotak Mahindra Bank Limit</t>
  </si>
  <si>
    <t>L&amp;T Infotech Limited</t>
  </si>
  <si>
    <t>Muthoot Finance Limited</t>
  </si>
  <si>
    <t>Snowman Logistics Ltd.</t>
  </si>
  <si>
    <t>ADANI LOGISTICS LIMITED</t>
  </si>
  <si>
    <t>Shriram Trans Fin Co. Ltd</t>
  </si>
  <si>
    <t>Take Solutions Limited</t>
  </si>
  <si>
    <t>SVL LIMITED</t>
  </si>
  <si>
    <t>VARGHESE JERRY</t>
  </si>
  <si>
    <t>Tata Steel Limited</t>
  </si>
  <si>
    <t>DERIVE TRADING &amp; RESORTS PVT LTD</t>
  </si>
  <si>
    <t>Yes Bank Limited</t>
  </si>
  <si>
    <t>Loss of Rs.14.50/-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</si>
</sst>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18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8" xfId="0" applyNumberFormat="1" applyFont="1" applyFill="1" applyBorder="1" applyAlignment="1">
      <alignment horizontal="center" vertical="center"/>
    </xf>
    <xf numFmtId="0" fontId="50" fillId="60" borderId="38" xfId="0" applyFont="1" applyFill="1" applyBorder="1"/>
    <xf numFmtId="0" fontId="8" fillId="60" borderId="38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2" fontId="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47" fillId="49" borderId="37" xfId="0" applyNumberFormat="1" applyFont="1" applyFill="1" applyBorder="1" applyAlignment="1">
      <alignment horizontal="center" vertical="center"/>
    </xf>
    <xf numFmtId="0" fontId="0" fillId="49" borderId="37" xfId="0" applyFill="1" applyBorder="1"/>
    <xf numFmtId="0" fontId="50" fillId="49" borderId="38" xfId="0" applyFont="1" applyFill="1" applyBorder="1"/>
    <xf numFmtId="0" fontId="8" fillId="49" borderId="38" xfId="0" applyFont="1" applyFill="1" applyBorder="1" applyAlignment="1">
      <alignment horizontal="center" vertical="center"/>
    </xf>
    <xf numFmtId="0" fontId="47" fillId="49" borderId="38" xfId="0" applyFont="1" applyFill="1" applyBorder="1" applyAlignment="1">
      <alignment horizontal="center" vertical="center"/>
    </xf>
    <xf numFmtId="0" fontId="7" fillId="49" borderId="38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70" fontId="7" fillId="49" borderId="5" xfId="0" applyNumberFormat="1" applyFont="1" applyFill="1" applyBorder="1" applyAlignment="1">
      <alignment horizontal="center" vertical="center"/>
    </xf>
    <xf numFmtId="16" fontId="49" fillId="49" borderId="37" xfId="160" applyNumberFormat="1" applyFont="1" applyFill="1" applyBorder="1" applyAlignment="1">
      <alignment horizontal="center" vertical="center"/>
    </xf>
    <xf numFmtId="16" fontId="0" fillId="49" borderId="37" xfId="0" applyNumberFormat="1" applyFill="1" applyBorder="1" applyAlignment="1">
      <alignment horizont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  <xf numFmtId="170" fontId="7" fillId="60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60" borderId="38" xfId="0" applyNumberFormat="1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60" borderId="39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0" fontId="47" fillId="60" borderId="39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6" fontId="7" fillId="2" borderId="38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47" fillId="2" borderId="39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165" fontId="47" fillId="2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C30" sqref="C3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44166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6" sqref="E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44166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93" t="s">
        <v>16</v>
      </c>
      <c r="B9" s="595" t="s">
        <v>17</v>
      </c>
      <c r="C9" s="595" t="s">
        <v>18</v>
      </c>
      <c r="D9" s="273" t="s">
        <v>19</v>
      </c>
      <c r="E9" s="273" t="s">
        <v>20</v>
      </c>
      <c r="F9" s="590" t="s">
        <v>21</v>
      </c>
      <c r="G9" s="591"/>
      <c r="H9" s="592"/>
      <c r="I9" s="590" t="s">
        <v>22</v>
      </c>
      <c r="J9" s="591"/>
      <c r="K9" s="592"/>
      <c r="L9" s="273"/>
      <c r="M9" s="280"/>
      <c r="N9" s="280"/>
      <c r="O9" s="280"/>
    </row>
    <row r="10" spans="1:15" ht="59.25" customHeight="1">
      <c r="A10" s="594"/>
      <c r="B10" s="596" t="s">
        <v>17</v>
      </c>
      <c r="C10" s="596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29667.200000000001</v>
      </c>
      <c r="E11" s="302">
        <v>29609.683333333331</v>
      </c>
      <c r="F11" s="314">
        <v>29439.366666666661</v>
      </c>
      <c r="G11" s="314">
        <v>29211.533333333329</v>
      </c>
      <c r="H11" s="314">
        <v>29041.21666666666</v>
      </c>
      <c r="I11" s="314">
        <v>29837.516666666663</v>
      </c>
      <c r="J11" s="314">
        <v>30007.833333333336</v>
      </c>
      <c r="K11" s="314">
        <v>30235.666666666664</v>
      </c>
      <c r="L11" s="301">
        <v>29780</v>
      </c>
      <c r="M11" s="301">
        <v>29381.85</v>
      </c>
      <c r="N11" s="318">
        <v>1512475</v>
      </c>
      <c r="O11" s="319">
        <v>2.3013967330650344E-2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13017.4</v>
      </c>
      <c r="E12" s="315">
        <v>13025.800000000001</v>
      </c>
      <c r="F12" s="316">
        <v>12957.600000000002</v>
      </c>
      <c r="G12" s="316">
        <v>12897.800000000001</v>
      </c>
      <c r="H12" s="316">
        <v>12829.600000000002</v>
      </c>
      <c r="I12" s="316">
        <v>13085.600000000002</v>
      </c>
      <c r="J12" s="316">
        <v>13153.800000000003</v>
      </c>
      <c r="K12" s="316">
        <v>13213.600000000002</v>
      </c>
      <c r="L12" s="303">
        <v>13094</v>
      </c>
      <c r="M12" s="303">
        <v>12966</v>
      </c>
      <c r="N12" s="318">
        <v>12688950</v>
      </c>
      <c r="O12" s="319">
        <v>5.318003274341241E-2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1702.85</v>
      </c>
      <c r="E13" s="315">
        <v>1700.2833333333335</v>
      </c>
      <c r="F13" s="316">
        <v>1680.5666666666671</v>
      </c>
      <c r="G13" s="316">
        <v>1658.2833333333335</v>
      </c>
      <c r="H13" s="316">
        <v>1638.5666666666671</v>
      </c>
      <c r="I13" s="316">
        <v>1722.5666666666671</v>
      </c>
      <c r="J13" s="316">
        <v>1742.2833333333338</v>
      </c>
      <c r="K13" s="316">
        <v>1764.5666666666671</v>
      </c>
      <c r="L13" s="303">
        <v>1720</v>
      </c>
      <c r="M13" s="303">
        <v>1678</v>
      </c>
      <c r="N13" s="318">
        <v>2103500</v>
      </c>
      <c r="O13" s="319">
        <v>0.47200839748075579</v>
      </c>
    </row>
    <row r="14" spans="1:15" ht="15">
      <c r="A14" s="276">
        <v>4</v>
      </c>
      <c r="B14" s="386" t="s">
        <v>39</v>
      </c>
      <c r="C14" s="276" t="s">
        <v>40</v>
      </c>
      <c r="D14" s="315">
        <v>401.1</v>
      </c>
      <c r="E14" s="315">
        <v>403.48333333333335</v>
      </c>
      <c r="F14" s="316">
        <v>396.66666666666669</v>
      </c>
      <c r="G14" s="316">
        <v>392.23333333333335</v>
      </c>
      <c r="H14" s="316">
        <v>385.41666666666669</v>
      </c>
      <c r="I14" s="316">
        <v>407.91666666666669</v>
      </c>
      <c r="J14" s="316">
        <v>414.73333333333329</v>
      </c>
      <c r="K14" s="316">
        <v>419.16666666666669</v>
      </c>
      <c r="L14" s="303">
        <v>410.3</v>
      </c>
      <c r="M14" s="303">
        <v>399.05</v>
      </c>
      <c r="N14" s="318">
        <v>17550000</v>
      </c>
      <c r="O14" s="319">
        <v>6.5832624802623585E-2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413.7</v>
      </c>
      <c r="E15" s="315">
        <v>413.34999999999997</v>
      </c>
      <c r="F15" s="316">
        <v>409.34999999999991</v>
      </c>
      <c r="G15" s="316">
        <v>404.99999999999994</v>
      </c>
      <c r="H15" s="316">
        <v>400.99999999999989</v>
      </c>
      <c r="I15" s="316">
        <v>417.69999999999993</v>
      </c>
      <c r="J15" s="316">
        <v>421.70000000000005</v>
      </c>
      <c r="K15" s="316">
        <v>426.04999999999995</v>
      </c>
      <c r="L15" s="303">
        <v>417.35</v>
      </c>
      <c r="M15" s="303">
        <v>409</v>
      </c>
      <c r="N15" s="318">
        <v>53780000</v>
      </c>
      <c r="O15" s="319">
        <v>6.4564424066622999E-3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931.25</v>
      </c>
      <c r="E16" s="315">
        <v>922.5333333333333</v>
      </c>
      <c r="F16" s="316">
        <v>893.06666666666661</v>
      </c>
      <c r="G16" s="316">
        <v>854.88333333333333</v>
      </c>
      <c r="H16" s="316">
        <v>825.41666666666663</v>
      </c>
      <c r="I16" s="316">
        <v>960.71666666666658</v>
      </c>
      <c r="J16" s="316">
        <v>990.18333333333328</v>
      </c>
      <c r="K16" s="316">
        <v>1028.3666666666666</v>
      </c>
      <c r="L16" s="303">
        <v>952</v>
      </c>
      <c r="M16" s="303">
        <v>884.35</v>
      </c>
      <c r="N16" s="318">
        <v>1218000</v>
      </c>
      <c r="O16" s="319">
        <v>0.18367346938775511</v>
      </c>
    </row>
    <row r="17" spans="1:15" ht="15">
      <c r="A17" s="276">
        <v>7</v>
      </c>
      <c r="B17" s="386" t="s">
        <v>37</v>
      </c>
      <c r="C17" s="276" t="s">
        <v>46</v>
      </c>
      <c r="D17" s="315">
        <v>262.25</v>
      </c>
      <c r="E17" s="315">
        <v>261.51666666666665</v>
      </c>
      <c r="F17" s="316">
        <v>259.38333333333333</v>
      </c>
      <c r="G17" s="316">
        <v>256.51666666666665</v>
      </c>
      <c r="H17" s="316">
        <v>254.38333333333333</v>
      </c>
      <c r="I17" s="316">
        <v>264.38333333333333</v>
      </c>
      <c r="J17" s="316">
        <v>266.51666666666665</v>
      </c>
      <c r="K17" s="316">
        <v>269.38333333333333</v>
      </c>
      <c r="L17" s="303">
        <v>263.64999999999998</v>
      </c>
      <c r="M17" s="303">
        <v>258.64999999999998</v>
      </c>
      <c r="N17" s="318">
        <v>14583000</v>
      </c>
      <c r="O17" s="319">
        <v>1.2286547271970013E-2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2344.75</v>
      </c>
      <c r="E18" s="315">
        <v>2339.0833333333335</v>
      </c>
      <c r="F18" s="316">
        <v>2303.166666666667</v>
      </c>
      <c r="G18" s="316">
        <v>2261.5833333333335</v>
      </c>
      <c r="H18" s="316">
        <v>2225.666666666667</v>
      </c>
      <c r="I18" s="316">
        <v>2380.666666666667</v>
      </c>
      <c r="J18" s="316">
        <v>2416.5833333333339</v>
      </c>
      <c r="K18" s="316">
        <v>2458.166666666667</v>
      </c>
      <c r="L18" s="303">
        <v>2375</v>
      </c>
      <c r="M18" s="303">
        <v>2297.5</v>
      </c>
      <c r="N18" s="318">
        <v>1967000</v>
      </c>
      <c r="O18" s="319">
        <v>0.37552447552447554</v>
      </c>
    </row>
    <row r="19" spans="1:15" ht="15">
      <c r="A19" s="276">
        <v>9</v>
      </c>
      <c r="B19" s="386" t="s">
        <v>44</v>
      </c>
      <c r="C19" s="276" t="s">
        <v>48</v>
      </c>
      <c r="D19" s="315">
        <v>185.25</v>
      </c>
      <c r="E19" s="315">
        <v>182.58333333333334</v>
      </c>
      <c r="F19" s="316">
        <v>178.81666666666669</v>
      </c>
      <c r="G19" s="316">
        <v>172.38333333333335</v>
      </c>
      <c r="H19" s="316">
        <v>168.6166666666667</v>
      </c>
      <c r="I19" s="316">
        <v>189.01666666666668</v>
      </c>
      <c r="J19" s="316">
        <v>192.78333333333333</v>
      </c>
      <c r="K19" s="316">
        <v>199.21666666666667</v>
      </c>
      <c r="L19" s="303">
        <v>186.35</v>
      </c>
      <c r="M19" s="303">
        <v>176.15</v>
      </c>
      <c r="N19" s="318">
        <v>9570000</v>
      </c>
      <c r="O19" s="319">
        <v>0.1663619744058501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92.6</v>
      </c>
      <c r="E20" s="315">
        <v>91.866666666666674</v>
      </c>
      <c r="F20" s="316">
        <v>90.333333333333343</v>
      </c>
      <c r="G20" s="316">
        <v>88.066666666666663</v>
      </c>
      <c r="H20" s="316">
        <v>86.533333333333331</v>
      </c>
      <c r="I20" s="316">
        <v>94.133333333333354</v>
      </c>
      <c r="J20" s="316">
        <v>95.666666666666686</v>
      </c>
      <c r="K20" s="316">
        <v>97.933333333333366</v>
      </c>
      <c r="L20" s="303">
        <v>93.4</v>
      </c>
      <c r="M20" s="303">
        <v>89.6</v>
      </c>
      <c r="N20" s="318">
        <v>33075000</v>
      </c>
      <c r="O20" s="319">
        <v>1.5473887814313346E-2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2219.4499999999998</v>
      </c>
      <c r="E21" s="315">
        <v>2210.6833333333329</v>
      </c>
      <c r="F21" s="316">
        <v>2182.3666666666659</v>
      </c>
      <c r="G21" s="316">
        <v>2145.2833333333328</v>
      </c>
      <c r="H21" s="316">
        <v>2116.9666666666658</v>
      </c>
      <c r="I21" s="316">
        <v>2247.766666666666</v>
      </c>
      <c r="J21" s="316">
        <v>2276.0833333333326</v>
      </c>
      <c r="K21" s="316">
        <v>2313.1666666666661</v>
      </c>
      <c r="L21" s="303">
        <v>2239</v>
      </c>
      <c r="M21" s="303">
        <v>2173.6</v>
      </c>
      <c r="N21" s="318">
        <v>4313700</v>
      </c>
      <c r="O21" s="319">
        <v>0.20507877975192759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873.15</v>
      </c>
      <c r="E22" s="315">
        <v>880.66666666666663</v>
      </c>
      <c r="F22" s="316">
        <v>862.88333333333321</v>
      </c>
      <c r="G22" s="316">
        <v>852.61666666666656</v>
      </c>
      <c r="H22" s="316">
        <v>834.83333333333314</v>
      </c>
      <c r="I22" s="316">
        <v>890.93333333333328</v>
      </c>
      <c r="J22" s="316">
        <v>908.71666666666681</v>
      </c>
      <c r="K22" s="316">
        <v>918.98333333333335</v>
      </c>
      <c r="L22" s="303">
        <v>898.45</v>
      </c>
      <c r="M22" s="303">
        <v>870.4</v>
      </c>
      <c r="N22" s="318">
        <v>11596650</v>
      </c>
      <c r="O22" s="319">
        <v>-1.5343010099895138E-2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605.15</v>
      </c>
      <c r="E23" s="315">
        <v>608.18333333333328</v>
      </c>
      <c r="F23" s="316">
        <v>599.46666666666658</v>
      </c>
      <c r="G23" s="316">
        <v>593.7833333333333</v>
      </c>
      <c r="H23" s="316">
        <v>585.06666666666661</v>
      </c>
      <c r="I23" s="316">
        <v>613.86666666666656</v>
      </c>
      <c r="J23" s="316">
        <v>622.58333333333326</v>
      </c>
      <c r="K23" s="316">
        <v>628.26666666666654</v>
      </c>
      <c r="L23" s="303">
        <v>616.9</v>
      </c>
      <c r="M23" s="303">
        <v>602.5</v>
      </c>
      <c r="N23" s="318">
        <v>51241200</v>
      </c>
      <c r="O23" s="319">
        <v>-2.2054781971418101E-2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3190.85</v>
      </c>
      <c r="E24" s="315">
        <v>3203.4666666666672</v>
      </c>
      <c r="F24" s="316">
        <v>3135.9333333333343</v>
      </c>
      <c r="G24" s="316">
        <v>3081.0166666666673</v>
      </c>
      <c r="H24" s="316">
        <v>3013.4833333333345</v>
      </c>
      <c r="I24" s="316">
        <v>3258.3833333333341</v>
      </c>
      <c r="J24" s="316">
        <v>3325.916666666667</v>
      </c>
      <c r="K24" s="316">
        <v>3380.8333333333339</v>
      </c>
      <c r="L24" s="303">
        <v>3271</v>
      </c>
      <c r="M24" s="303">
        <v>3148.55</v>
      </c>
      <c r="N24" s="318">
        <v>2094500</v>
      </c>
      <c r="O24" s="319">
        <v>7.9403272377285856E-3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8803</v>
      </c>
      <c r="E25" s="315">
        <v>8836.2666666666682</v>
      </c>
      <c r="F25" s="316">
        <v>8702.5833333333358</v>
      </c>
      <c r="G25" s="316">
        <v>8602.1666666666679</v>
      </c>
      <c r="H25" s="316">
        <v>8468.4833333333354</v>
      </c>
      <c r="I25" s="316">
        <v>8936.6833333333361</v>
      </c>
      <c r="J25" s="316">
        <v>9070.3666666666668</v>
      </c>
      <c r="K25" s="316">
        <v>9170.7833333333365</v>
      </c>
      <c r="L25" s="303">
        <v>8969.9500000000007</v>
      </c>
      <c r="M25" s="303">
        <v>8735.85</v>
      </c>
      <c r="N25" s="318">
        <v>890125</v>
      </c>
      <c r="O25" s="319">
        <v>-1.887572333976302E-2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4870.6000000000004</v>
      </c>
      <c r="E26" s="315">
        <v>4853.2666666666664</v>
      </c>
      <c r="F26" s="316">
        <v>4792.583333333333</v>
      </c>
      <c r="G26" s="316">
        <v>4714.5666666666666</v>
      </c>
      <c r="H26" s="316">
        <v>4653.8833333333332</v>
      </c>
      <c r="I26" s="316">
        <v>4931.2833333333328</v>
      </c>
      <c r="J26" s="316">
        <v>4991.9666666666672</v>
      </c>
      <c r="K26" s="316">
        <v>5069.9833333333327</v>
      </c>
      <c r="L26" s="303">
        <v>4913.95</v>
      </c>
      <c r="M26" s="303">
        <v>4775.25</v>
      </c>
      <c r="N26" s="318">
        <v>6444000</v>
      </c>
      <c r="O26" s="319">
        <v>0.2929373996789727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1658.4</v>
      </c>
      <c r="E27" s="315">
        <v>1656.3666666666668</v>
      </c>
      <c r="F27" s="316">
        <v>1624.8333333333335</v>
      </c>
      <c r="G27" s="316">
        <v>1591.2666666666667</v>
      </c>
      <c r="H27" s="316">
        <v>1559.7333333333333</v>
      </c>
      <c r="I27" s="316">
        <v>1689.9333333333336</v>
      </c>
      <c r="J27" s="316">
        <v>1721.4666666666669</v>
      </c>
      <c r="K27" s="316">
        <v>1755.0333333333338</v>
      </c>
      <c r="L27" s="303">
        <v>1687.9</v>
      </c>
      <c r="M27" s="303">
        <v>1622.8</v>
      </c>
      <c r="N27" s="318">
        <v>2051200</v>
      </c>
      <c r="O27" s="319">
        <v>0.56293812861932335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367.7</v>
      </c>
      <c r="E28" s="315">
        <v>367.95</v>
      </c>
      <c r="F28" s="316">
        <v>362.59999999999997</v>
      </c>
      <c r="G28" s="316">
        <v>357.5</v>
      </c>
      <c r="H28" s="316">
        <v>352.15</v>
      </c>
      <c r="I28" s="316">
        <v>373.04999999999995</v>
      </c>
      <c r="J28" s="316">
        <v>378.4</v>
      </c>
      <c r="K28" s="316">
        <v>383.49999999999994</v>
      </c>
      <c r="L28" s="303">
        <v>373.3</v>
      </c>
      <c r="M28" s="303">
        <v>362.85</v>
      </c>
      <c r="N28" s="318">
        <v>10456200</v>
      </c>
      <c r="O28" s="319">
        <v>-0.12462326702833032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51.6</v>
      </c>
      <c r="E29" s="315">
        <v>51.733333333333327</v>
      </c>
      <c r="F29" s="316">
        <v>50.616666666666653</v>
      </c>
      <c r="G29" s="316">
        <v>49.633333333333326</v>
      </c>
      <c r="H29" s="316">
        <v>48.516666666666652</v>
      </c>
      <c r="I29" s="316">
        <v>52.716666666666654</v>
      </c>
      <c r="J29" s="316">
        <v>53.833333333333329</v>
      </c>
      <c r="K29" s="316">
        <v>54.816666666666656</v>
      </c>
      <c r="L29" s="303">
        <v>52.85</v>
      </c>
      <c r="M29" s="303">
        <v>50.75</v>
      </c>
      <c r="N29" s="318">
        <v>58477400</v>
      </c>
      <c r="O29" s="319">
        <v>-2.7626476396416062E-3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1569.1</v>
      </c>
      <c r="E30" s="315">
        <v>1560.8666666666668</v>
      </c>
      <c r="F30" s="316">
        <v>1546.7333333333336</v>
      </c>
      <c r="G30" s="316">
        <v>1524.3666666666668</v>
      </c>
      <c r="H30" s="316">
        <v>1510.2333333333336</v>
      </c>
      <c r="I30" s="316">
        <v>1583.2333333333336</v>
      </c>
      <c r="J30" s="316">
        <v>1597.3666666666668</v>
      </c>
      <c r="K30" s="316">
        <v>1619.7333333333336</v>
      </c>
      <c r="L30" s="303">
        <v>1575</v>
      </c>
      <c r="M30" s="303">
        <v>1538.5</v>
      </c>
      <c r="N30" s="318">
        <v>1005950</v>
      </c>
      <c r="O30" s="319">
        <v>-2.764486975013291E-2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111.55</v>
      </c>
      <c r="E31" s="315">
        <v>111.85000000000001</v>
      </c>
      <c r="F31" s="316">
        <v>109.20000000000002</v>
      </c>
      <c r="G31" s="316">
        <v>106.85000000000001</v>
      </c>
      <c r="H31" s="316">
        <v>104.20000000000002</v>
      </c>
      <c r="I31" s="316">
        <v>114.20000000000002</v>
      </c>
      <c r="J31" s="316">
        <v>116.85000000000002</v>
      </c>
      <c r="K31" s="316">
        <v>119.20000000000002</v>
      </c>
      <c r="L31" s="303">
        <v>114.5</v>
      </c>
      <c r="M31" s="303">
        <v>109.5</v>
      </c>
      <c r="N31" s="318">
        <v>28287200</v>
      </c>
      <c r="O31" s="319">
        <v>-1.9235836627140974E-2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649.35</v>
      </c>
      <c r="E32" s="315">
        <v>647.85</v>
      </c>
      <c r="F32" s="316">
        <v>643.5</v>
      </c>
      <c r="G32" s="316">
        <v>637.65</v>
      </c>
      <c r="H32" s="316">
        <v>633.29999999999995</v>
      </c>
      <c r="I32" s="316">
        <v>653.70000000000005</v>
      </c>
      <c r="J32" s="316">
        <v>658.05000000000018</v>
      </c>
      <c r="K32" s="316">
        <v>663.90000000000009</v>
      </c>
      <c r="L32" s="303">
        <v>652.20000000000005</v>
      </c>
      <c r="M32" s="303">
        <v>642</v>
      </c>
      <c r="N32" s="318">
        <v>2369400</v>
      </c>
      <c r="O32" s="319">
        <v>-1.7783857729138167E-2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511.8</v>
      </c>
      <c r="E33" s="315">
        <v>514.70000000000005</v>
      </c>
      <c r="F33" s="316">
        <v>501.30000000000007</v>
      </c>
      <c r="G33" s="316">
        <v>490.8</v>
      </c>
      <c r="H33" s="316">
        <v>477.40000000000003</v>
      </c>
      <c r="I33" s="316">
        <v>525.20000000000005</v>
      </c>
      <c r="J33" s="316">
        <v>538.60000000000014</v>
      </c>
      <c r="K33" s="316">
        <v>549.10000000000014</v>
      </c>
      <c r="L33" s="303">
        <v>528.1</v>
      </c>
      <c r="M33" s="303">
        <v>504.2</v>
      </c>
      <c r="N33" s="318">
        <v>5512500</v>
      </c>
      <c r="O33" s="319">
        <v>4.0486976217440546E-2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466.05</v>
      </c>
      <c r="E34" s="315">
        <v>468.61666666666662</v>
      </c>
      <c r="F34" s="316">
        <v>462.43333333333322</v>
      </c>
      <c r="G34" s="316">
        <v>458.81666666666661</v>
      </c>
      <c r="H34" s="316">
        <v>452.63333333333321</v>
      </c>
      <c r="I34" s="316">
        <v>472.23333333333323</v>
      </c>
      <c r="J34" s="316">
        <v>478.41666666666663</v>
      </c>
      <c r="K34" s="316">
        <v>482.03333333333325</v>
      </c>
      <c r="L34" s="303">
        <v>474.8</v>
      </c>
      <c r="M34" s="303">
        <v>465</v>
      </c>
      <c r="N34" s="318">
        <v>94606461</v>
      </c>
      <c r="O34" s="319">
        <v>-8.8620850139621479E-3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33.1</v>
      </c>
      <c r="E35" s="315">
        <v>32.883333333333333</v>
      </c>
      <c r="F35" s="316">
        <v>32.066666666666663</v>
      </c>
      <c r="G35" s="316">
        <v>31.033333333333331</v>
      </c>
      <c r="H35" s="316">
        <v>30.216666666666661</v>
      </c>
      <c r="I35" s="316">
        <v>33.916666666666664</v>
      </c>
      <c r="J35" s="316">
        <v>34.733333333333341</v>
      </c>
      <c r="K35" s="316">
        <v>35.766666666666666</v>
      </c>
      <c r="L35" s="303">
        <v>33.700000000000003</v>
      </c>
      <c r="M35" s="303">
        <v>31.85</v>
      </c>
      <c r="N35" s="318">
        <v>82278000</v>
      </c>
      <c r="O35" s="319">
        <v>0.1591715976331361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429.85</v>
      </c>
      <c r="E36" s="315">
        <v>429.28333333333336</v>
      </c>
      <c r="F36" s="316">
        <v>423.76666666666671</v>
      </c>
      <c r="G36" s="316">
        <v>417.68333333333334</v>
      </c>
      <c r="H36" s="316">
        <v>412.16666666666669</v>
      </c>
      <c r="I36" s="316">
        <v>435.36666666666673</v>
      </c>
      <c r="J36" s="316">
        <v>440.88333333333338</v>
      </c>
      <c r="K36" s="316">
        <v>446.96666666666675</v>
      </c>
      <c r="L36" s="303">
        <v>434.8</v>
      </c>
      <c r="M36" s="303">
        <v>423.2</v>
      </c>
      <c r="N36" s="318">
        <v>11523000</v>
      </c>
      <c r="O36" s="319">
        <v>0.14305270362765229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12890.3</v>
      </c>
      <c r="E37" s="315">
        <v>12833.449999999999</v>
      </c>
      <c r="F37" s="316">
        <v>12486.949999999997</v>
      </c>
      <c r="G37" s="316">
        <v>12083.599999999999</v>
      </c>
      <c r="H37" s="316">
        <v>11737.099999999997</v>
      </c>
      <c r="I37" s="316">
        <v>13236.799999999997</v>
      </c>
      <c r="J37" s="316">
        <v>13583.300000000001</v>
      </c>
      <c r="K37" s="316">
        <v>13986.649999999998</v>
      </c>
      <c r="L37" s="303">
        <v>13179.95</v>
      </c>
      <c r="M37" s="303">
        <v>12430.1</v>
      </c>
      <c r="N37" s="318">
        <v>272300</v>
      </c>
      <c r="O37" s="319">
        <v>-5.0888811432554894E-2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375.15</v>
      </c>
      <c r="E38" s="315">
        <v>378.01666666666671</v>
      </c>
      <c r="F38" s="316">
        <v>370.48333333333341</v>
      </c>
      <c r="G38" s="316">
        <v>365.81666666666672</v>
      </c>
      <c r="H38" s="316">
        <v>358.28333333333342</v>
      </c>
      <c r="I38" s="316">
        <v>382.68333333333339</v>
      </c>
      <c r="J38" s="316">
        <v>390.2166666666667</v>
      </c>
      <c r="K38" s="316">
        <v>394.88333333333338</v>
      </c>
      <c r="L38" s="303">
        <v>385.55</v>
      </c>
      <c r="M38" s="303">
        <v>373.35</v>
      </c>
      <c r="N38" s="318">
        <v>21186000</v>
      </c>
      <c r="O38" s="319">
        <v>9.3256548393089361E-2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3621.65</v>
      </c>
      <c r="E39" s="315">
        <v>3601.6</v>
      </c>
      <c r="F39" s="316">
        <v>3547.95</v>
      </c>
      <c r="G39" s="316">
        <v>3474.25</v>
      </c>
      <c r="H39" s="316">
        <v>3420.6</v>
      </c>
      <c r="I39" s="316">
        <v>3675.2999999999997</v>
      </c>
      <c r="J39" s="316">
        <v>3728.9500000000003</v>
      </c>
      <c r="K39" s="316">
        <v>3802.6499999999996</v>
      </c>
      <c r="L39" s="303">
        <v>3655.25</v>
      </c>
      <c r="M39" s="303">
        <v>3527.9</v>
      </c>
      <c r="N39" s="318">
        <v>1864200</v>
      </c>
      <c r="O39" s="319">
        <v>0.37803075103489059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452.9</v>
      </c>
      <c r="E40" s="315">
        <v>448.7833333333333</v>
      </c>
      <c r="F40" s="316">
        <v>436.11666666666662</v>
      </c>
      <c r="G40" s="316">
        <v>419.33333333333331</v>
      </c>
      <c r="H40" s="316">
        <v>406.66666666666663</v>
      </c>
      <c r="I40" s="316">
        <v>465.56666666666661</v>
      </c>
      <c r="J40" s="316">
        <v>478.23333333333335</v>
      </c>
      <c r="K40" s="316">
        <v>495.01666666666659</v>
      </c>
      <c r="L40" s="303">
        <v>461.45</v>
      </c>
      <c r="M40" s="303">
        <v>432</v>
      </c>
      <c r="N40" s="318">
        <v>7284200</v>
      </c>
      <c r="O40" s="319">
        <v>0.20839416058394161</v>
      </c>
    </row>
    <row r="41" spans="1:15" ht="15">
      <c r="A41" s="276">
        <v>31</v>
      </c>
      <c r="B41" s="386" t="s">
        <v>54</v>
      </c>
      <c r="C41" s="276" t="s">
        <v>77</v>
      </c>
      <c r="D41" s="315">
        <v>104.35</v>
      </c>
      <c r="E41" s="315">
        <v>103.8</v>
      </c>
      <c r="F41" s="316">
        <v>101.25</v>
      </c>
      <c r="G41" s="316">
        <v>98.15</v>
      </c>
      <c r="H41" s="316">
        <v>95.600000000000009</v>
      </c>
      <c r="I41" s="316">
        <v>106.89999999999999</v>
      </c>
      <c r="J41" s="316">
        <v>109.44999999999997</v>
      </c>
      <c r="K41" s="316">
        <v>112.54999999999998</v>
      </c>
      <c r="L41" s="303">
        <v>106.35</v>
      </c>
      <c r="M41" s="303">
        <v>100.7</v>
      </c>
      <c r="N41" s="318">
        <v>18229800</v>
      </c>
      <c r="O41" s="319">
        <v>0.26098445022411598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383.85</v>
      </c>
      <c r="E42" s="315">
        <v>376.33333333333331</v>
      </c>
      <c r="F42" s="316">
        <v>366.76666666666665</v>
      </c>
      <c r="G42" s="316">
        <v>349.68333333333334</v>
      </c>
      <c r="H42" s="316">
        <v>340.11666666666667</v>
      </c>
      <c r="I42" s="316">
        <v>393.41666666666663</v>
      </c>
      <c r="J42" s="316">
        <v>402.98333333333335</v>
      </c>
      <c r="K42" s="316">
        <v>420.06666666666661</v>
      </c>
      <c r="L42" s="303">
        <v>385.9</v>
      </c>
      <c r="M42" s="303">
        <v>359.25</v>
      </c>
      <c r="N42" s="318">
        <v>5267500</v>
      </c>
      <c r="O42" s="319">
        <v>0.17316258351893096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747.8</v>
      </c>
      <c r="E43" s="315">
        <v>747.15</v>
      </c>
      <c r="F43" s="316">
        <v>740.8</v>
      </c>
      <c r="G43" s="316">
        <v>733.8</v>
      </c>
      <c r="H43" s="316">
        <v>727.44999999999993</v>
      </c>
      <c r="I43" s="316">
        <v>754.15</v>
      </c>
      <c r="J43" s="316">
        <v>760.50000000000011</v>
      </c>
      <c r="K43" s="316">
        <v>767.5</v>
      </c>
      <c r="L43" s="303">
        <v>753.5</v>
      </c>
      <c r="M43" s="303">
        <v>740.15</v>
      </c>
      <c r="N43" s="318">
        <v>17184700</v>
      </c>
      <c r="O43" s="319">
        <v>6.9317489335770869E-3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126.2</v>
      </c>
      <c r="E44" s="315">
        <v>126.63333333333333</v>
      </c>
      <c r="F44" s="316">
        <v>125.01666666666665</v>
      </c>
      <c r="G44" s="316">
        <v>123.83333333333333</v>
      </c>
      <c r="H44" s="316">
        <v>122.21666666666665</v>
      </c>
      <c r="I44" s="316">
        <v>127.81666666666665</v>
      </c>
      <c r="J44" s="316">
        <v>129.43333333333334</v>
      </c>
      <c r="K44" s="316">
        <v>130.61666666666665</v>
      </c>
      <c r="L44" s="303">
        <v>128.25</v>
      </c>
      <c r="M44" s="303">
        <v>125.45</v>
      </c>
      <c r="N44" s="318">
        <v>31633000</v>
      </c>
      <c r="O44" s="319">
        <v>6.0712752830087452E-2</v>
      </c>
    </row>
    <row r="45" spans="1:15" ht="15">
      <c r="A45" s="276">
        <v>35</v>
      </c>
      <c r="B45" s="416" t="s">
        <v>107</v>
      </c>
      <c r="C45" s="276" t="s">
        <v>3634</v>
      </c>
      <c r="D45" s="315">
        <v>2415.5</v>
      </c>
      <c r="E45" s="315">
        <v>2436.7999999999997</v>
      </c>
      <c r="F45" s="316">
        <v>2388.6999999999994</v>
      </c>
      <c r="G45" s="316">
        <v>2361.8999999999996</v>
      </c>
      <c r="H45" s="316">
        <v>2313.7999999999993</v>
      </c>
      <c r="I45" s="316">
        <v>2463.5999999999995</v>
      </c>
      <c r="J45" s="316">
        <v>2511.6999999999998</v>
      </c>
      <c r="K45" s="316">
        <v>2538.4999999999995</v>
      </c>
      <c r="L45" s="303">
        <v>2484.9</v>
      </c>
      <c r="M45" s="303">
        <v>2410</v>
      </c>
      <c r="N45" s="318">
        <v>532500</v>
      </c>
      <c r="O45" s="319">
        <v>0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1513.4</v>
      </c>
      <c r="E46" s="315">
        <v>1513.4666666666665</v>
      </c>
      <c r="F46" s="316">
        <v>1481.9333333333329</v>
      </c>
      <c r="G46" s="316">
        <v>1450.4666666666665</v>
      </c>
      <c r="H46" s="316">
        <v>1418.9333333333329</v>
      </c>
      <c r="I46" s="316">
        <v>1544.9333333333329</v>
      </c>
      <c r="J46" s="316">
        <v>1576.4666666666662</v>
      </c>
      <c r="K46" s="316">
        <v>1607.9333333333329</v>
      </c>
      <c r="L46" s="303">
        <v>1545</v>
      </c>
      <c r="M46" s="303">
        <v>1482</v>
      </c>
      <c r="N46" s="318">
        <v>2345000</v>
      </c>
      <c r="O46" s="319">
        <v>0.28205128205128205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407.35</v>
      </c>
      <c r="E47" s="315">
        <v>408.16666666666669</v>
      </c>
      <c r="F47" s="316">
        <v>399.93333333333339</v>
      </c>
      <c r="G47" s="316">
        <v>392.51666666666671</v>
      </c>
      <c r="H47" s="316">
        <v>384.28333333333342</v>
      </c>
      <c r="I47" s="316">
        <v>415.58333333333337</v>
      </c>
      <c r="J47" s="316">
        <v>423.81666666666661</v>
      </c>
      <c r="K47" s="316">
        <v>431.23333333333335</v>
      </c>
      <c r="L47" s="303">
        <v>416.4</v>
      </c>
      <c r="M47" s="303">
        <v>400.75</v>
      </c>
      <c r="N47" s="318">
        <v>5840931</v>
      </c>
      <c r="O47" s="319">
        <v>8.476052249637156E-2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571.79999999999995</v>
      </c>
      <c r="E48" s="315">
        <v>564.43333333333328</v>
      </c>
      <c r="F48" s="316">
        <v>543.86666666666656</v>
      </c>
      <c r="G48" s="316">
        <v>515.93333333333328</v>
      </c>
      <c r="H48" s="316">
        <v>495.36666666666656</v>
      </c>
      <c r="I48" s="316">
        <v>592.36666666666656</v>
      </c>
      <c r="J48" s="316">
        <v>612.93333333333339</v>
      </c>
      <c r="K48" s="316">
        <v>640.86666666666656</v>
      </c>
      <c r="L48" s="303">
        <v>585</v>
      </c>
      <c r="M48" s="303">
        <v>536.5</v>
      </c>
      <c r="N48" s="318">
        <v>1520400</v>
      </c>
      <c r="O48" s="319">
        <v>0.36825053995680346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502.8</v>
      </c>
      <c r="E49" s="315">
        <v>503.61666666666662</v>
      </c>
      <c r="F49" s="316">
        <v>499.28333333333325</v>
      </c>
      <c r="G49" s="316">
        <v>495.76666666666665</v>
      </c>
      <c r="H49" s="316">
        <v>491.43333333333328</v>
      </c>
      <c r="I49" s="316">
        <v>507.13333333333321</v>
      </c>
      <c r="J49" s="316">
        <v>511.46666666666658</v>
      </c>
      <c r="K49" s="316">
        <v>514.98333333333312</v>
      </c>
      <c r="L49" s="303">
        <v>507.95</v>
      </c>
      <c r="M49" s="303">
        <v>500.1</v>
      </c>
      <c r="N49" s="318">
        <v>15492500</v>
      </c>
      <c r="O49" s="319">
        <v>2.4805688771291551E-2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3616.55</v>
      </c>
      <c r="E50" s="315">
        <v>3594.3333333333335</v>
      </c>
      <c r="F50" s="316">
        <v>3543.3166666666671</v>
      </c>
      <c r="G50" s="316">
        <v>3470.0833333333335</v>
      </c>
      <c r="H50" s="316">
        <v>3419.0666666666671</v>
      </c>
      <c r="I50" s="316">
        <v>3667.5666666666671</v>
      </c>
      <c r="J50" s="316">
        <v>3718.5833333333335</v>
      </c>
      <c r="K50" s="316">
        <v>3791.8166666666671</v>
      </c>
      <c r="L50" s="303">
        <v>3645.35</v>
      </c>
      <c r="M50" s="303">
        <v>3521.1</v>
      </c>
      <c r="N50" s="318">
        <v>2726400</v>
      </c>
      <c r="O50" s="319">
        <v>0.21281138790035586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188.35</v>
      </c>
      <c r="E51" s="315">
        <v>188.16666666666666</v>
      </c>
      <c r="F51" s="316">
        <v>185.33333333333331</v>
      </c>
      <c r="G51" s="316">
        <v>182.31666666666666</v>
      </c>
      <c r="H51" s="316">
        <v>179.48333333333332</v>
      </c>
      <c r="I51" s="316">
        <v>191.18333333333331</v>
      </c>
      <c r="J51" s="316">
        <v>194.01666666666662</v>
      </c>
      <c r="K51" s="316">
        <v>197.0333333333333</v>
      </c>
      <c r="L51" s="303">
        <v>191</v>
      </c>
      <c r="M51" s="303">
        <v>185.15</v>
      </c>
      <c r="N51" s="318">
        <v>28472400</v>
      </c>
      <c r="O51" s="319">
        <v>2.2274881516587679E-2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4858.1499999999996</v>
      </c>
      <c r="E52" s="315">
        <v>4887.3499999999995</v>
      </c>
      <c r="F52" s="316">
        <v>4813.6999999999989</v>
      </c>
      <c r="G52" s="316">
        <v>4769.2499999999991</v>
      </c>
      <c r="H52" s="316">
        <v>4695.5999999999985</v>
      </c>
      <c r="I52" s="316">
        <v>4931.7999999999993</v>
      </c>
      <c r="J52" s="316">
        <v>5005.4499999999989</v>
      </c>
      <c r="K52" s="316">
        <v>5049.8999999999996</v>
      </c>
      <c r="L52" s="303">
        <v>4961</v>
      </c>
      <c r="M52" s="303">
        <v>4842.8999999999996</v>
      </c>
      <c r="N52" s="318">
        <v>3646875</v>
      </c>
      <c r="O52" s="319">
        <v>1.1650889420576302E-2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2550.6</v>
      </c>
      <c r="E53" s="315">
        <v>2572.3166666666666</v>
      </c>
      <c r="F53" s="316">
        <v>2513.333333333333</v>
      </c>
      <c r="G53" s="316">
        <v>2476.0666666666666</v>
      </c>
      <c r="H53" s="316">
        <v>2417.083333333333</v>
      </c>
      <c r="I53" s="316">
        <v>2609.583333333333</v>
      </c>
      <c r="J53" s="316">
        <v>2668.5666666666666</v>
      </c>
      <c r="K53" s="316">
        <v>2705.833333333333</v>
      </c>
      <c r="L53" s="303">
        <v>2631.3</v>
      </c>
      <c r="M53" s="303">
        <v>2535.0500000000002</v>
      </c>
      <c r="N53" s="318">
        <v>2254000</v>
      </c>
      <c r="O53" s="319">
        <v>4.6473838154046147E-2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1411.25</v>
      </c>
      <c r="E54" s="315">
        <v>1411.0166666666667</v>
      </c>
      <c r="F54" s="316">
        <v>1390.2833333333333</v>
      </c>
      <c r="G54" s="316">
        <v>1369.3166666666666</v>
      </c>
      <c r="H54" s="316">
        <v>1348.5833333333333</v>
      </c>
      <c r="I54" s="316">
        <v>1431.9833333333333</v>
      </c>
      <c r="J54" s="316">
        <v>1452.7166666666665</v>
      </c>
      <c r="K54" s="316">
        <v>1473.6833333333334</v>
      </c>
      <c r="L54" s="303">
        <v>1431.75</v>
      </c>
      <c r="M54" s="303">
        <v>1390.05</v>
      </c>
      <c r="N54" s="318">
        <v>2565750</v>
      </c>
      <c r="O54" s="319">
        <v>9.687279567364214E-2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184.85</v>
      </c>
      <c r="E55" s="315">
        <v>182.11666666666667</v>
      </c>
      <c r="F55" s="316">
        <v>176.98333333333335</v>
      </c>
      <c r="G55" s="316">
        <v>169.11666666666667</v>
      </c>
      <c r="H55" s="316">
        <v>163.98333333333335</v>
      </c>
      <c r="I55" s="316">
        <v>189.98333333333335</v>
      </c>
      <c r="J55" s="316">
        <v>195.11666666666667</v>
      </c>
      <c r="K55" s="316">
        <v>202.98333333333335</v>
      </c>
      <c r="L55" s="303">
        <v>187.25</v>
      </c>
      <c r="M55" s="303">
        <v>174.25</v>
      </c>
      <c r="N55" s="318">
        <v>13014000</v>
      </c>
      <c r="O55" s="319">
        <v>3.7898363479758827E-2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63.15</v>
      </c>
      <c r="E56" s="315">
        <v>62.316666666666663</v>
      </c>
      <c r="F56" s="316">
        <v>60.683333333333323</v>
      </c>
      <c r="G56" s="316">
        <v>58.216666666666661</v>
      </c>
      <c r="H56" s="316">
        <v>56.583333333333321</v>
      </c>
      <c r="I56" s="316">
        <v>64.783333333333331</v>
      </c>
      <c r="J56" s="316">
        <v>66.416666666666657</v>
      </c>
      <c r="K56" s="316">
        <v>68.883333333333326</v>
      </c>
      <c r="L56" s="303">
        <v>63.95</v>
      </c>
      <c r="M56" s="303">
        <v>59.85</v>
      </c>
      <c r="N56" s="318">
        <v>113337000</v>
      </c>
      <c r="O56" s="319">
        <v>0.13782458324339791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102.95</v>
      </c>
      <c r="E57" s="315">
        <v>104.13333333333333</v>
      </c>
      <c r="F57" s="316">
        <v>101.01666666666665</v>
      </c>
      <c r="G57" s="316">
        <v>99.083333333333329</v>
      </c>
      <c r="H57" s="316">
        <v>95.966666666666654</v>
      </c>
      <c r="I57" s="316">
        <v>106.06666666666665</v>
      </c>
      <c r="J57" s="316">
        <v>109.18333333333332</v>
      </c>
      <c r="K57" s="316">
        <v>111.11666666666665</v>
      </c>
      <c r="L57" s="303">
        <v>107.25</v>
      </c>
      <c r="M57" s="303">
        <v>102.2</v>
      </c>
      <c r="N57" s="318">
        <v>23857100</v>
      </c>
      <c r="O57" s="319">
        <v>0.25674807197943444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474.2</v>
      </c>
      <c r="E58" s="315">
        <v>476.09999999999997</v>
      </c>
      <c r="F58" s="316">
        <v>470.59999999999991</v>
      </c>
      <c r="G58" s="316">
        <v>466.99999999999994</v>
      </c>
      <c r="H58" s="316">
        <v>461.49999999999989</v>
      </c>
      <c r="I58" s="316">
        <v>479.69999999999993</v>
      </c>
      <c r="J58" s="316">
        <v>485.20000000000005</v>
      </c>
      <c r="K58" s="316">
        <v>488.79999999999995</v>
      </c>
      <c r="L58" s="303">
        <v>481.6</v>
      </c>
      <c r="M58" s="303">
        <v>472.5</v>
      </c>
      <c r="N58" s="318">
        <v>5172700</v>
      </c>
      <c r="O58" s="319">
        <v>-5.2653748946925018E-2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26.75</v>
      </c>
      <c r="E59" s="315">
        <v>26.55</v>
      </c>
      <c r="F59" s="316">
        <v>26.1</v>
      </c>
      <c r="G59" s="316">
        <v>25.45</v>
      </c>
      <c r="H59" s="316">
        <v>25</v>
      </c>
      <c r="I59" s="316">
        <v>27.200000000000003</v>
      </c>
      <c r="J59" s="316">
        <v>27.65</v>
      </c>
      <c r="K59" s="316">
        <v>28.300000000000004</v>
      </c>
      <c r="L59" s="303">
        <v>27</v>
      </c>
      <c r="M59" s="303">
        <v>25.9</v>
      </c>
      <c r="N59" s="318">
        <v>53505000</v>
      </c>
      <c r="O59" s="319">
        <v>-0.12380250552689757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702.35</v>
      </c>
      <c r="E60" s="315">
        <v>707.58333333333337</v>
      </c>
      <c r="F60" s="316">
        <v>692.16666666666674</v>
      </c>
      <c r="G60" s="316">
        <v>681.98333333333335</v>
      </c>
      <c r="H60" s="316">
        <v>666.56666666666672</v>
      </c>
      <c r="I60" s="316">
        <v>717.76666666666677</v>
      </c>
      <c r="J60" s="316">
        <v>733.18333333333351</v>
      </c>
      <c r="K60" s="316">
        <v>743.36666666666679</v>
      </c>
      <c r="L60" s="303">
        <v>723</v>
      </c>
      <c r="M60" s="303">
        <v>697.4</v>
      </c>
      <c r="N60" s="318">
        <v>3655000</v>
      </c>
      <c r="O60" s="319">
        <v>-4.6189979123173276E-2</v>
      </c>
    </row>
    <row r="61" spans="1:15" ht="15">
      <c r="A61" s="276">
        <v>51</v>
      </c>
      <c r="B61" s="416" t="s">
        <v>39</v>
      </c>
      <c r="C61" s="276" t="s">
        <v>248</v>
      </c>
      <c r="D61" s="315">
        <v>1163.45</v>
      </c>
      <c r="E61" s="315">
        <v>1151.1000000000001</v>
      </c>
      <c r="F61" s="316">
        <v>1121.8000000000002</v>
      </c>
      <c r="G61" s="316">
        <v>1080.1500000000001</v>
      </c>
      <c r="H61" s="316">
        <v>1050.8500000000001</v>
      </c>
      <c r="I61" s="316">
        <v>1192.7500000000002</v>
      </c>
      <c r="J61" s="316">
        <v>1222.05</v>
      </c>
      <c r="K61" s="316">
        <v>1263.7000000000003</v>
      </c>
      <c r="L61" s="303">
        <v>1180.4000000000001</v>
      </c>
      <c r="M61" s="303">
        <v>1109.45</v>
      </c>
      <c r="N61" s="318">
        <v>1244750</v>
      </c>
      <c r="O61" s="319">
        <v>4.1893362350380846E-2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880.45</v>
      </c>
      <c r="E62" s="315">
        <v>880.51666666666677</v>
      </c>
      <c r="F62" s="316">
        <v>874.03333333333353</v>
      </c>
      <c r="G62" s="316">
        <v>867.61666666666679</v>
      </c>
      <c r="H62" s="316">
        <v>861.13333333333355</v>
      </c>
      <c r="I62" s="316">
        <v>886.93333333333351</v>
      </c>
      <c r="J62" s="316">
        <v>893.41666666666686</v>
      </c>
      <c r="K62" s="316">
        <v>899.83333333333348</v>
      </c>
      <c r="L62" s="303">
        <v>887</v>
      </c>
      <c r="M62" s="303">
        <v>874.1</v>
      </c>
      <c r="N62" s="318">
        <v>18412900</v>
      </c>
      <c r="O62" s="319">
        <v>-1.1273784624802326E-2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806.15</v>
      </c>
      <c r="E63" s="315">
        <v>809.6</v>
      </c>
      <c r="F63" s="316">
        <v>798.2</v>
      </c>
      <c r="G63" s="316">
        <v>790.25</v>
      </c>
      <c r="H63" s="316">
        <v>778.85</v>
      </c>
      <c r="I63" s="316">
        <v>817.55000000000007</v>
      </c>
      <c r="J63" s="316">
        <v>828.94999999999993</v>
      </c>
      <c r="K63" s="316">
        <v>836.90000000000009</v>
      </c>
      <c r="L63" s="303">
        <v>821</v>
      </c>
      <c r="M63" s="303">
        <v>801.65</v>
      </c>
      <c r="N63" s="318">
        <v>4023000</v>
      </c>
      <c r="O63" s="319">
        <v>3.7657982976528247E-2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827.15</v>
      </c>
      <c r="E64" s="315">
        <v>832.73333333333323</v>
      </c>
      <c r="F64" s="316">
        <v>814.96666666666647</v>
      </c>
      <c r="G64" s="316">
        <v>802.78333333333319</v>
      </c>
      <c r="H64" s="316">
        <v>785.01666666666642</v>
      </c>
      <c r="I64" s="316">
        <v>844.91666666666652</v>
      </c>
      <c r="J64" s="316">
        <v>862.68333333333317</v>
      </c>
      <c r="K64" s="316">
        <v>874.86666666666656</v>
      </c>
      <c r="L64" s="303">
        <v>850.5</v>
      </c>
      <c r="M64" s="303">
        <v>820.55</v>
      </c>
      <c r="N64" s="318">
        <v>19016900</v>
      </c>
      <c r="O64" s="319">
        <v>-1.9808053110116901E-2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2263.1</v>
      </c>
      <c r="E65" s="315">
        <v>2252.4166666666665</v>
      </c>
      <c r="F65" s="316">
        <v>2226.833333333333</v>
      </c>
      <c r="G65" s="316">
        <v>2190.5666666666666</v>
      </c>
      <c r="H65" s="316">
        <v>2164.9833333333331</v>
      </c>
      <c r="I65" s="316">
        <v>2288.6833333333329</v>
      </c>
      <c r="J65" s="316">
        <v>2314.266666666666</v>
      </c>
      <c r="K65" s="316">
        <v>2350.5333333333328</v>
      </c>
      <c r="L65" s="303">
        <v>2278</v>
      </c>
      <c r="M65" s="303">
        <v>2216.15</v>
      </c>
      <c r="N65" s="318">
        <v>25418100</v>
      </c>
      <c r="O65" s="319">
        <v>-2.8916905444126076E-2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1446.45</v>
      </c>
      <c r="E66" s="315">
        <v>1437.6833333333334</v>
      </c>
      <c r="F66" s="316">
        <v>1424.0666666666668</v>
      </c>
      <c r="G66" s="316">
        <v>1401.6833333333334</v>
      </c>
      <c r="H66" s="316">
        <v>1388.0666666666668</v>
      </c>
      <c r="I66" s="316">
        <v>1460.0666666666668</v>
      </c>
      <c r="J66" s="316">
        <v>1473.6833333333336</v>
      </c>
      <c r="K66" s="316">
        <v>1496.0666666666668</v>
      </c>
      <c r="L66" s="303">
        <v>1451.3</v>
      </c>
      <c r="M66" s="303">
        <v>1415.3</v>
      </c>
      <c r="N66" s="318">
        <v>29068600</v>
      </c>
      <c r="O66" s="319">
        <v>-6.7840565275402625E-3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649.4</v>
      </c>
      <c r="E67" s="315">
        <v>653.86666666666667</v>
      </c>
      <c r="F67" s="316">
        <v>640.83333333333337</v>
      </c>
      <c r="G67" s="316">
        <v>632.26666666666665</v>
      </c>
      <c r="H67" s="316">
        <v>619.23333333333335</v>
      </c>
      <c r="I67" s="316">
        <v>662.43333333333339</v>
      </c>
      <c r="J67" s="316">
        <v>675.4666666666667</v>
      </c>
      <c r="K67" s="316">
        <v>684.03333333333342</v>
      </c>
      <c r="L67" s="303">
        <v>666.9</v>
      </c>
      <c r="M67" s="303">
        <v>645.29999999999995</v>
      </c>
      <c r="N67" s="318">
        <v>13697200</v>
      </c>
      <c r="O67" s="319">
        <v>4.3930248155600267E-2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3108.5</v>
      </c>
      <c r="E68" s="315">
        <v>3090.0333333333333</v>
      </c>
      <c r="F68" s="316">
        <v>3057.0666666666666</v>
      </c>
      <c r="G68" s="316">
        <v>3005.6333333333332</v>
      </c>
      <c r="H68" s="316">
        <v>2972.6666666666665</v>
      </c>
      <c r="I68" s="316">
        <v>3141.4666666666667</v>
      </c>
      <c r="J68" s="316">
        <v>3174.4333333333329</v>
      </c>
      <c r="K68" s="316">
        <v>3225.8666666666668</v>
      </c>
      <c r="L68" s="303">
        <v>3123</v>
      </c>
      <c r="M68" s="303">
        <v>3038.6</v>
      </c>
      <c r="N68" s="318">
        <v>3408900</v>
      </c>
      <c r="O68" s="319">
        <v>9.301654482493267E-2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226.7</v>
      </c>
      <c r="E69" s="315">
        <v>226.86666666666665</v>
      </c>
      <c r="F69" s="316">
        <v>221.8833333333333</v>
      </c>
      <c r="G69" s="316">
        <v>217.06666666666666</v>
      </c>
      <c r="H69" s="316">
        <v>212.08333333333331</v>
      </c>
      <c r="I69" s="316">
        <v>231.68333333333328</v>
      </c>
      <c r="J69" s="316">
        <v>236.66666666666663</v>
      </c>
      <c r="K69" s="316">
        <v>241.48333333333326</v>
      </c>
      <c r="L69" s="303">
        <v>231.85</v>
      </c>
      <c r="M69" s="303">
        <v>222.05</v>
      </c>
      <c r="N69" s="318">
        <v>26857800</v>
      </c>
      <c r="O69" s="319">
        <v>-6.3989210250262246E-2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210.35</v>
      </c>
      <c r="E70" s="315">
        <v>211.83333333333334</v>
      </c>
      <c r="F70" s="316">
        <v>206.61666666666667</v>
      </c>
      <c r="G70" s="316">
        <v>202.88333333333333</v>
      </c>
      <c r="H70" s="316">
        <v>197.66666666666666</v>
      </c>
      <c r="I70" s="316">
        <v>215.56666666666669</v>
      </c>
      <c r="J70" s="316">
        <v>220.78333333333333</v>
      </c>
      <c r="K70" s="316">
        <v>224.51666666666671</v>
      </c>
      <c r="L70" s="303">
        <v>217.05</v>
      </c>
      <c r="M70" s="303">
        <v>208.1</v>
      </c>
      <c r="N70" s="318">
        <v>28501200</v>
      </c>
      <c r="O70" s="319">
        <v>6.0904522613065323E-2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2150.8000000000002</v>
      </c>
      <c r="E71" s="315">
        <v>2157.6166666666668</v>
      </c>
      <c r="F71" s="316">
        <v>2135.2833333333338</v>
      </c>
      <c r="G71" s="316">
        <v>2119.7666666666669</v>
      </c>
      <c r="H71" s="316">
        <v>2097.4333333333338</v>
      </c>
      <c r="I71" s="316">
        <v>2173.1333333333337</v>
      </c>
      <c r="J71" s="316">
        <v>2195.4666666666667</v>
      </c>
      <c r="K71" s="316">
        <v>2210.9833333333336</v>
      </c>
      <c r="L71" s="303">
        <v>2179.9499999999998</v>
      </c>
      <c r="M71" s="303">
        <v>2142.1</v>
      </c>
      <c r="N71" s="318">
        <v>6560400</v>
      </c>
      <c r="O71" s="319">
        <v>-5.0538381382424453E-2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188.15</v>
      </c>
      <c r="E72" s="315">
        <v>187.63333333333333</v>
      </c>
      <c r="F72" s="316">
        <v>181.76666666666665</v>
      </c>
      <c r="G72" s="316">
        <v>175.38333333333333</v>
      </c>
      <c r="H72" s="316">
        <v>169.51666666666665</v>
      </c>
      <c r="I72" s="316">
        <v>194.01666666666665</v>
      </c>
      <c r="J72" s="316">
        <v>199.88333333333333</v>
      </c>
      <c r="K72" s="316">
        <v>206.26666666666665</v>
      </c>
      <c r="L72" s="303">
        <v>193.5</v>
      </c>
      <c r="M72" s="303">
        <v>181.25</v>
      </c>
      <c r="N72" s="318">
        <v>17583200</v>
      </c>
      <c r="O72" s="319">
        <v>7.6893867476741984E-2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476.45</v>
      </c>
      <c r="E73" s="315">
        <v>477.5333333333333</v>
      </c>
      <c r="F73" s="316">
        <v>472.66666666666663</v>
      </c>
      <c r="G73" s="316">
        <v>468.88333333333333</v>
      </c>
      <c r="H73" s="316">
        <v>464.01666666666665</v>
      </c>
      <c r="I73" s="316">
        <v>481.31666666666661</v>
      </c>
      <c r="J73" s="316">
        <v>486.18333333333328</v>
      </c>
      <c r="K73" s="316">
        <v>489.96666666666658</v>
      </c>
      <c r="L73" s="303">
        <v>482.4</v>
      </c>
      <c r="M73" s="303">
        <v>473.75</v>
      </c>
      <c r="N73" s="318">
        <v>110947375</v>
      </c>
      <c r="O73" s="319">
        <v>-4.8130802533945194E-2</v>
      </c>
    </row>
    <row r="74" spans="1:15" ht="15">
      <c r="A74" s="276">
        <v>64</v>
      </c>
      <c r="B74" s="416" t="s">
        <v>57</v>
      </c>
      <c r="C74" t="s">
        <v>256</v>
      </c>
      <c r="D74" s="509">
        <v>1454.25</v>
      </c>
      <c r="E74" s="509">
        <v>1455.1333333333332</v>
      </c>
      <c r="F74" s="510">
        <v>1427.5166666666664</v>
      </c>
      <c r="G74" s="510">
        <v>1400.7833333333333</v>
      </c>
      <c r="H74" s="510">
        <v>1373.1666666666665</v>
      </c>
      <c r="I74" s="510">
        <v>1481.8666666666663</v>
      </c>
      <c r="J74" s="510">
        <v>1509.4833333333331</v>
      </c>
      <c r="K74" s="510">
        <v>1536.2166666666662</v>
      </c>
      <c r="L74" s="511">
        <v>1482.75</v>
      </c>
      <c r="M74" s="511">
        <v>1428.4</v>
      </c>
      <c r="N74" s="512">
        <v>697425</v>
      </c>
      <c r="O74" s="513">
        <v>8.6035737921906025E-2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444.6</v>
      </c>
      <c r="E75" s="315">
        <v>449.33333333333331</v>
      </c>
      <c r="F75" s="316">
        <v>438.41666666666663</v>
      </c>
      <c r="G75" s="316">
        <v>432.23333333333329</v>
      </c>
      <c r="H75" s="316">
        <v>421.31666666666661</v>
      </c>
      <c r="I75" s="316">
        <v>455.51666666666665</v>
      </c>
      <c r="J75" s="316">
        <v>466.43333333333328</v>
      </c>
      <c r="K75" s="316">
        <v>472.61666666666667</v>
      </c>
      <c r="L75" s="303">
        <v>460.25</v>
      </c>
      <c r="M75" s="303">
        <v>443.15</v>
      </c>
      <c r="N75" s="318">
        <v>6928500</v>
      </c>
      <c r="O75" s="319">
        <v>1.5834616230481637E-2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9.9</v>
      </c>
      <c r="E76" s="315">
        <v>9.9666666666666668</v>
      </c>
      <c r="F76" s="316">
        <v>9.6833333333333336</v>
      </c>
      <c r="G76" s="316">
        <v>9.4666666666666668</v>
      </c>
      <c r="H76" s="316">
        <v>9.1833333333333336</v>
      </c>
      <c r="I76" s="316">
        <v>10.183333333333334</v>
      </c>
      <c r="J76" s="316">
        <v>10.466666666666669</v>
      </c>
      <c r="K76" s="316">
        <v>10.683333333333334</v>
      </c>
      <c r="L76" s="303">
        <v>10.25</v>
      </c>
      <c r="M76" s="303">
        <v>9.75</v>
      </c>
      <c r="N76" s="318">
        <v>503440000</v>
      </c>
      <c r="O76" s="319">
        <v>2.493943280604247E-2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36.65</v>
      </c>
      <c r="E77" s="315">
        <v>36.483333333333327</v>
      </c>
      <c r="F77" s="316">
        <v>35.766666666666652</v>
      </c>
      <c r="G77" s="316">
        <v>34.883333333333326</v>
      </c>
      <c r="H77" s="316">
        <v>34.16666666666665</v>
      </c>
      <c r="I77" s="316">
        <v>37.366666666666653</v>
      </c>
      <c r="J77" s="316">
        <v>38.083333333333336</v>
      </c>
      <c r="K77" s="316">
        <v>38.966666666666654</v>
      </c>
      <c r="L77" s="303">
        <v>37.200000000000003</v>
      </c>
      <c r="M77" s="303">
        <v>35.6</v>
      </c>
      <c r="N77" s="318">
        <v>120156000</v>
      </c>
      <c r="O77" s="319">
        <v>-1.6026139723043412E-2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495.65</v>
      </c>
      <c r="E78" s="315">
        <v>493.3</v>
      </c>
      <c r="F78" s="316">
        <v>473.35</v>
      </c>
      <c r="G78" s="316">
        <v>451.05</v>
      </c>
      <c r="H78" s="316">
        <v>431.1</v>
      </c>
      <c r="I78" s="316">
        <v>515.6</v>
      </c>
      <c r="J78" s="316">
        <v>535.54999999999995</v>
      </c>
      <c r="K78" s="316">
        <v>557.85</v>
      </c>
      <c r="L78" s="303">
        <v>513.25</v>
      </c>
      <c r="M78" s="303">
        <v>471</v>
      </c>
      <c r="N78" s="318">
        <v>5601750</v>
      </c>
      <c r="O78" s="319">
        <v>0.41409232905241233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1521.8</v>
      </c>
      <c r="E79" s="315">
        <v>1531.8333333333333</v>
      </c>
      <c r="F79" s="316">
        <v>1502.9666666666665</v>
      </c>
      <c r="G79" s="316">
        <v>1484.1333333333332</v>
      </c>
      <c r="H79" s="316">
        <v>1455.2666666666664</v>
      </c>
      <c r="I79" s="316">
        <v>1550.6666666666665</v>
      </c>
      <c r="J79" s="316">
        <v>1579.5333333333333</v>
      </c>
      <c r="K79" s="316">
        <v>1598.3666666666666</v>
      </c>
      <c r="L79" s="303">
        <v>1560.7</v>
      </c>
      <c r="M79" s="303">
        <v>1513</v>
      </c>
      <c r="N79" s="318">
        <v>3133500</v>
      </c>
      <c r="O79" s="319">
        <v>2.5192213315884181E-2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863.25</v>
      </c>
      <c r="E80" s="315">
        <v>860.1</v>
      </c>
      <c r="F80" s="316">
        <v>853.95</v>
      </c>
      <c r="G80" s="316">
        <v>844.65</v>
      </c>
      <c r="H80" s="316">
        <v>838.5</v>
      </c>
      <c r="I80" s="316">
        <v>869.40000000000009</v>
      </c>
      <c r="J80" s="316">
        <v>875.55</v>
      </c>
      <c r="K80" s="316">
        <v>884.85000000000014</v>
      </c>
      <c r="L80" s="303">
        <v>866.25</v>
      </c>
      <c r="M80" s="303">
        <v>850.8</v>
      </c>
      <c r="N80" s="318">
        <v>16770800</v>
      </c>
      <c r="O80" s="319">
        <v>1.4628834170246234E-2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214.7</v>
      </c>
      <c r="E81" s="315">
        <v>213.98333333333332</v>
      </c>
      <c r="F81" s="316">
        <v>210.86666666666665</v>
      </c>
      <c r="G81" s="316">
        <v>207.03333333333333</v>
      </c>
      <c r="H81" s="316">
        <v>203.91666666666666</v>
      </c>
      <c r="I81" s="316">
        <v>217.81666666666663</v>
      </c>
      <c r="J81" s="316">
        <v>220.93333333333331</v>
      </c>
      <c r="K81" s="316">
        <v>224.76666666666662</v>
      </c>
      <c r="L81" s="303">
        <v>217.1</v>
      </c>
      <c r="M81" s="303">
        <v>210.15</v>
      </c>
      <c r="N81" s="318">
        <v>10628800</v>
      </c>
      <c r="O81" s="319">
        <v>-6.8027210884353739E-3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1107.5</v>
      </c>
      <c r="E82" s="315">
        <v>1110.8833333333334</v>
      </c>
      <c r="F82" s="316">
        <v>1095.7166666666669</v>
      </c>
      <c r="G82" s="316">
        <v>1083.9333333333334</v>
      </c>
      <c r="H82" s="316">
        <v>1068.7666666666669</v>
      </c>
      <c r="I82" s="316">
        <v>1122.666666666667</v>
      </c>
      <c r="J82" s="316">
        <v>1137.8333333333335</v>
      </c>
      <c r="K82" s="316">
        <v>1149.616666666667</v>
      </c>
      <c r="L82" s="303">
        <v>1126.05</v>
      </c>
      <c r="M82" s="303">
        <v>1099.0999999999999</v>
      </c>
      <c r="N82" s="318">
        <v>37297800</v>
      </c>
      <c r="O82" s="319">
        <v>-3.6127951870745662E-2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84.95</v>
      </c>
      <c r="E83" s="315">
        <v>85.399999999999991</v>
      </c>
      <c r="F83" s="316">
        <v>84.09999999999998</v>
      </c>
      <c r="G83" s="316">
        <v>83.249999999999986</v>
      </c>
      <c r="H83" s="316">
        <v>81.949999999999974</v>
      </c>
      <c r="I83" s="316">
        <v>86.249999999999986</v>
      </c>
      <c r="J83" s="316">
        <v>87.55</v>
      </c>
      <c r="K83" s="316">
        <v>88.399999999999991</v>
      </c>
      <c r="L83" s="303">
        <v>86.7</v>
      </c>
      <c r="M83" s="303">
        <v>84.55</v>
      </c>
      <c r="N83" s="318">
        <v>51943800</v>
      </c>
      <c r="O83" s="319">
        <v>5.83970756635383E-2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194.75</v>
      </c>
      <c r="E84" s="315">
        <v>195.18333333333331</v>
      </c>
      <c r="F84" s="316">
        <v>193.76666666666662</v>
      </c>
      <c r="G84" s="316">
        <v>192.7833333333333</v>
      </c>
      <c r="H84" s="316">
        <v>191.36666666666662</v>
      </c>
      <c r="I84" s="316">
        <v>196.16666666666663</v>
      </c>
      <c r="J84" s="316">
        <v>197.58333333333331</v>
      </c>
      <c r="K84" s="316">
        <v>198.56666666666663</v>
      </c>
      <c r="L84" s="303">
        <v>196.6</v>
      </c>
      <c r="M84" s="303">
        <v>194.2</v>
      </c>
      <c r="N84" s="318">
        <v>92393600</v>
      </c>
      <c r="O84" s="319">
        <v>-9.7743329446464099E-3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245.25</v>
      </c>
      <c r="E85" s="315">
        <v>247.5</v>
      </c>
      <c r="F85" s="316">
        <v>241.6</v>
      </c>
      <c r="G85" s="316">
        <v>237.95</v>
      </c>
      <c r="H85" s="316">
        <v>232.04999999999998</v>
      </c>
      <c r="I85" s="316">
        <v>251.15</v>
      </c>
      <c r="J85" s="316">
        <v>257.04999999999995</v>
      </c>
      <c r="K85" s="316">
        <v>260.70000000000005</v>
      </c>
      <c r="L85" s="303">
        <v>253.4</v>
      </c>
      <c r="M85" s="303">
        <v>243.85</v>
      </c>
      <c r="N85" s="318">
        <v>24155000</v>
      </c>
      <c r="O85" s="319">
        <v>-1.4282799428688023E-2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352.3</v>
      </c>
      <c r="E86" s="315">
        <v>355.06666666666666</v>
      </c>
      <c r="F86" s="316">
        <v>347.23333333333335</v>
      </c>
      <c r="G86" s="316">
        <v>342.16666666666669</v>
      </c>
      <c r="H86" s="316">
        <v>334.33333333333337</v>
      </c>
      <c r="I86" s="316">
        <v>360.13333333333333</v>
      </c>
      <c r="J86" s="316">
        <v>367.9666666666667</v>
      </c>
      <c r="K86" s="316">
        <v>373.0333333333333</v>
      </c>
      <c r="L86" s="303">
        <v>362.9</v>
      </c>
      <c r="M86" s="303">
        <v>350</v>
      </c>
      <c r="N86" s="318">
        <v>36728100</v>
      </c>
      <c r="O86" s="319">
        <v>-2.8010003572704539E-2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2502.65</v>
      </c>
      <c r="E87" s="315">
        <v>2498.2833333333333</v>
      </c>
      <c r="F87" s="316">
        <v>2454.5666666666666</v>
      </c>
      <c r="G87" s="316">
        <v>2406.4833333333331</v>
      </c>
      <c r="H87" s="316">
        <v>2362.7666666666664</v>
      </c>
      <c r="I87" s="316">
        <v>2546.3666666666668</v>
      </c>
      <c r="J87" s="316">
        <v>2590.083333333333</v>
      </c>
      <c r="K87" s="316">
        <v>2638.166666666667</v>
      </c>
      <c r="L87" s="303">
        <v>2542</v>
      </c>
      <c r="M87" s="303">
        <v>2450.1999999999998</v>
      </c>
      <c r="N87" s="318">
        <v>1851750</v>
      </c>
      <c r="O87" s="319">
        <v>-1.2531662445007332E-2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1885.5</v>
      </c>
      <c r="E88" s="315">
        <v>1874.45</v>
      </c>
      <c r="F88" s="316">
        <v>1851.7</v>
      </c>
      <c r="G88" s="316">
        <v>1817.9</v>
      </c>
      <c r="H88" s="316">
        <v>1795.15</v>
      </c>
      <c r="I88" s="316">
        <v>1908.25</v>
      </c>
      <c r="J88" s="316">
        <v>1931</v>
      </c>
      <c r="K88" s="316">
        <v>1964.8</v>
      </c>
      <c r="L88" s="303">
        <v>1897.2</v>
      </c>
      <c r="M88" s="303">
        <v>1840.65</v>
      </c>
      <c r="N88" s="318">
        <v>26133200</v>
      </c>
      <c r="O88" s="319">
        <v>0.76151958801801078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85.05</v>
      </c>
      <c r="E89" s="315">
        <v>83.166666666666671</v>
      </c>
      <c r="F89" s="316">
        <v>79.933333333333337</v>
      </c>
      <c r="G89" s="316">
        <v>74.816666666666663</v>
      </c>
      <c r="H89" s="316">
        <v>71.583333333333329</v>
      </c>
      <c r="I89" s="316">
        <v>88.283333333333346</v>
      </c>
      <c r="J89" s="316">
        <v>91.516666666666666</v>
      </c>
      <c r="K89" s="316">
        <v>96.633333333333354</v>
      </c>
      <c r="L89" s="303">
        <v>86.4</v>
      </c>
      <c r="M89" s="303">
        <v>78.05</v>
      </c>
      <c r="N89" s="318">
        <v>25627900</v>
      </c>
      <c r="O89" s="319">
        <v>-6.8235610641090433E-2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331.4</v>
      </c>
      <c r="E90" s="315">
        <v>332.23333333333335</v>
      </c>
      <c r="F90" s="316">
        <v>321.36666666666667</v>
      </c>
      <c r="G90" s="316">
        <v>311.33333333333331</v>
      </c>
      <c r="H90" s="316">
        <v>300.46666666666664</v>
      </c>
      <c r="I90" s="316">
        <v>342.26666666666671</v>
      </c>
      <c r="J90" s="316">
        <v>353.13333333333338</v>
      </c>
      <c r="K90" s="316">
        <v>363.16666666666674</v>
      </c>
      <c r="L90" s="303">
        <v>343.1</v>
      </c>
      <c r="M90" s="303">
        <v>322.2</v>
      </c>
      <c r="N90" s="318">
        <v>18618000</v>
      </c>
      <c r="O90" s="319">
        <v>0.58829551271114144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1124.6500000000001</v>
      </c>
      <c r="E91" s="315">
        <v>1122.8833333333334</v>
      </c>
      <c r="F91" s="316">
        <v>1100.7666666666669</v>
      </c>
      <c r="G91" s="316">
        <v>1076.8833333333334</v>
      </c>
      <c r="H91" s="316">
        <v>1054.7666666666669</v>
      </c>
      <c r="I91" s="316">
        <v>1146.7666666666669</v>
      </c>
      <c r="J91" s="316">
        <v>1168.8833333333332</v>
      </c>
      <c r="K91" s="316">
        <v>1192.7666666666669</v>
      </c>
      <c r="L91" s="303">
        <v>1145</v>
      </c>
      <c r="M91" s="303">
        <v>1099</v>
      </c>
      <c r="N91" s="318">
        <v>14915100</v>
      </c>
      <c r="O91" s="319">
        <v>4.1555444211864155E-2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897.8</v>
      </c>
      <c r="E92" s="315">
        <v>904.01666666666677</v>
      </c>
      <c r="F92" s="316">
        <v>889.03333333333353</v>
      </c>
      <c r="G92" s="316">
        <v>880.26666666666677</v>
      </c>
      <c r="H92" s="316">
        <v>865.28333333333353</v>
      </c>
      <c r="I92" s="316">
        <v>912.78333333333353</v>
      </c>
      <c r="J92" s="316">
        <v>927.76666666666688</v>
      </c>
      <c r="K92" s="316">
        <v>936.53333333333353</v>
      </c>
      <c r="L92" s="303">
        <v>919</v>
      </c>
      <c r="M92" s="303">
        <v>895.25</v>
      </c>
      <c r="N92" s="318">
        <v>9356800</v>
      </c>
      <c r="O92" s="319">
        <v>5.6531336980516364E-2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725.8</v>
      </c>
      <c r="E93" s="315">
        <v>728.48333333333323</v>
      </c>
      <c r="F93" s="316">
        <v>713.31666666666649</v>
      </c>
      <c r="G93" s="316">
        <v>700.83333333333326</v>
      </c>
      <c r="H93" s="316">
        <v>685.66666666666652</v>
      </c>
      <c r="I93" s="316">
        <v>740.96666666666647</v>
      </c>
      <c r="J93" s="316">
        <v>756.13333333333321</v>
      </c>
      <c r="K93" s="316">
        <v>768.61666666666645</v>
      </c>
      <c r="L93" s="303">
        <v>743.65</v>
      </c>
      <c r="M93" s="303">
        <v>716</v>
      </c>
      <c r="N93" s="318">
        <v>14802200</v>
      </c>
      <c r="O93" s="319">
        <v>-7.1368203587191285E-3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171.85</v>
      </c>
      <c r="E94" s="315">
        <v>171.18333333333331</v>
      </c>
      <c r="F94" s="316">
        <v>167.31666666666661</v>
      </c>
      <c r="G94" s="316">
        <v>162.7833333333333</v>
      </c>
      <c r="H94" s="316">
        <v>158.9166666666666</v>
      </c>
      <c r="I94" s="316">
        <v>175.71666666666661</v>
      </c>
      <c r="J94" s="316">
        <v>179.58333333333334</v>
      </c>
      <c r="K94" s="316">
        <v>184.11666666666662</v>
      </c>
      <c r="L94" s="303">
        <v>175.05</v>
      </c>
      <c r="M94" s="303">
        <v>166.65</v>
      </c>
      <c r="N94" s="318">
        <v>17399012</v>
      </c>
      <c r="O94" s="319">
        <v>-9.0728518611921556E-3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180.65</v>
      </c>
      <c r="E95" s="315">
        <v>178.29999999999998</v>
      </c>
      <c r="F95" s="316">
        <v>175.24999999999997</v>
      </c>
      <c r="G95" s="316">
        <v>169.85</v>
      </c>
      <c r="H95" s="316">
        <v>166.79999999999998</v>
      </c>
      <c r="I95" s="316">
        <v>183.69999999999996</v>
      </c>
      <c r="J95" s="316">
        <v>186.74999999999997</v>
      </c>
      <c r="K95" s="316">
        <v>192.14999999999995</v>
      </c>
      <c r="L95" s="303">
        <v>181.35</v>
      </c>
      <c r="M95" s="303">
        <v>172.9</v>
      </c>
      <c r="N95" s="318">
        <v>18036000</v>
      </c>
      <c r="O95" s="319">
        <v>-8.6599817684594349E-2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368.9</v>
      </c>
      <c r="E96" s="315">
        <v>371.10000000000008</v>
      </c>
      <c r="F96" s="316">
        <v>361.90000000000015</v>
      </c>
      <c r="G96" s="316">
        <v>354.90000000000009</v>
      </c>
      <c r="H96" s="316">
        <v>345.70000000000016</v>
      </c>
      <c r="I96" s="316">
        <v>378.10000000000014</v>
      </c>
      <c r="J96" s="316">
        <v>387.30000000000007</v>
      </c>
      <c r="K96" s="316">
        <v>394.30000000000013</v>
      </c>
      <c r="L96" s="303">
        <v>380.3</v>
      </c>
      <c r="M96" s="303">
        <v>364.1</v>
      </c>
      <c r="N96" s="318">
        <v>10182000</v>
      </c>
      <c r="O96" s="319">
        <v>7.5639129516163112E-2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7053.95</v>
      </c>
      <c r="E97" s="315">
        <v>7061.2333333333336</v>
      </c>
      <c r="F97" s="316">
        <v>6967.7666666666673</v>
      </c>
      <c r="G97" s="316">
        <v>6881.5833333333339</v>
      </c>
      <c r="H97" s="316">
        <v>6788.1166666666677</v>
      </c>
      <c r="I97" s="316">
        <v>7147.416666666667</v>
      </c>
      <c r="J97" s="316">
        <v>7240.8833333333341</v>
      </c>
      <c r="K97" s="316">
        <v>7327.0666666666666</v>
      </c>
      <c r="L97" s="303">
        <v>7154.7</v>
      </c>
      <c r="M97" s="303">
        <v>6975.05</v>
      </c>
      <c r="N97" s="318">
        <v>3102600</v>
      </c>
      <c r="O97" s="319">
        <v>-7.3268277075667892E-3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551.79999999999995</v>
      </c>
      <c r="E98" s="315">
        <v>554.85</v>
      </c>
      <c r="F98" s="316">
        <v>545.95000000000005</v>
      </c>
      <c r="G98" s="316">
        <v>540.1</v>
      </c>
      <c r="H98" s="316">
        <v>531.20000000000005</v>
      </c>
      <c r="I98" s="316">
        <v>560.70000000000005</v>
      </c>
      <c r="J98" s="316">
        <v>569.59999999999991</v>
      </c>
      <c r="K98" s="316">
        <v>575.45000000000005</v>
      </c>
      <c r="L98" s="303">
        <v>563.75</v>
      </c>
      <c r="M98" s="303">
        <v>549</v>
      </c>
      <c r="N98" s="318">
        <v>11172500</v>
      </c>
      <c r="O98" s="319">
        <v>3.5089751013317891E-2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652.20000000000005</v>
      </c>
      <c r="E99" s="315">
        <v>652.65</v>
      </c>
      <c r="F99" s="316">
        <v>635.4</v>
      </c>
      <c r="G99" s="316">
        <v>618.6</v>
      </c>
      <c r="H99" s="316">
        <v>601.35</v>
      </c>
      <c r="I99" s="316">
        <v>669.44999999999993</v>
      </c>
      <c r="J99" s="316">
        <v>686.69999999999993</v>
      </c>
      <c r="K99" s="316">
        <v>703.49999999999989</v>
      </c>
      <c r="L99" s="303">
        <v>669.9</v>
      </c>
      <c r="M99" s="303">
        <v>635.85</v>
      </c>
      <c r="N99" s="318">
        <v>4755400</v>
      </c>
      <c r="O99" s="319">
        <v>0.23164983164983166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1065.4000000000001</v>
      </c>
      <c r="E100" s="315">
        <v>1039.0833333333333</v>
      </c>
      <c r="F100" s="316">
        <v>1008.1666666666665</v>
      </c>
      <c r="G100" s="316">
        <v>950.93333333333328</v>
      </c>
      <c r="H100" s="316">
        <v>920.01666666666654</v>
      </c>
      <c r="I100" s="316">
        <v>1096.3166666666666</v>
      </c>
      <c r="J100" s="316">
        <v>1127.2333333333331</v>
      </c>
      <c r="K100" s="316">
        <v>1184.4666666666665</v>
      </c>
      <c r="L100" s="303">
        <v>1070</v>
      </c>
      <c r="M100" s="303">
        <v>981.85</v>
      </c>
      <c r="N100" s="318">
        <v>1405800</v>
      </c>
      <c r="O100" s="319">
        <v>9.0274546300604927E-2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1423.85</v>
      </c>
      <c r="E101" s="315">
        <v>1415.3500000000001</v>
      </c>
      <c r="F101" s="316">
        <v>1398.7000000000003</v>
      </c>
      <c r="G101" s="316">
        <v>1373.5500000000002</v>
      </c>
      <c r="H101" s="316">
        <v>1356.9000000000003</v>
      </c>
      <c r="I101" s="316">
        <v>1440.5000000000002</v>
      </c>
      <c r="J101" s="316">
        <v>1457.1500000000003</v>
      </c>
      <c r="K101" s="316">
        <v>1482.3000000000002</v>
      </c>
      <c r="L101" s="303">
        <v>1432</v>
      </c>
      <c r="M101" s="303">
        <v>1390.2</v>
      </c>
      <c r="N101" s="318">
        <v>1383200</v>
      </c>
      <c r="O101" s="319">
        <v>-3.515625E-2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147.80000000000001</v>
      </c>
      <c r="E102" s="315">
        <v>147.20000000000002</v>
      </c>
      <c r="F102" s="316">
        <v>143.85000000000002</v>
      </c>
      <c r="G102" s="316">
        <v>139.9</v>
      </c>
      <c r="H102" s="316">
        <v>136.55000000000001</v>
      </c>
      <c r="I102" s="316">
        <v>151.15000000000003</v>
      </c>
      <c r="J102" s="316">
        <v>154.5</v>
      </c>
      <c r="K102" s="316">
        <v>158.45000000000005</v>
      </c>
      <c r="L102" s="303">
        <v>150.55000000000001</v>
      </c>
      <c r="M102" s="303">
        <v>143.25</v>
      </c>
      <c r="N102" s="318">
        <v>20146000</v>
      </c>
      <c r="O102" s="319">
        <v>0.19023986765922249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76527.649999999994</v>
      </c>
      <c r="E103" s="315">
        <v>76397.616666666654</v>
      </c>
      <c r="F103" s="316">
        <v>75296.233333333308</v>
      </c>
      <c r="G103" s="316">
        <v>74064.816666666651</v>
      </c>
      <c r="H103" s="316">
        <v>72963.433333333305</v>
      </c>
      <c r="I103" s="316">
        <v>77629.033333333311</v>
      </c>
      <c r="J103" s="316">
        <v>78730.416666666642</v>
      </c>
      <c r="K103" s="316">
        <v>79961.833333333314</v>
      </c>
      <c r="L103" s="303">
        <v>77499</v>
      </c>
      <c r="M103" s="303">
        <v>75166.2</v>
      </c>
      <c r="N103" s="318">
        <v>61910</v>
      </c>
      <c r="O103" s="319">
        <v>0.85248354278874927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1150.6500000000001</v>
      </c>
      <c r="E104" s="315">
        <v>1147.2333333333333</v>
      </c>
      <c r="F104" s="316">
        <v>1134.9666666666667</v>
      </c>
      <c r="G104" s="316">
        <v>1119.2833333333333</v>
      </c>
      <c r="H104" s="316">
        <v>1107.0166666666667</v>
      </c>
      <c r="I104" s="316">
        <v>1162.9166666666667</v>
      </c>
      <c r="J104" s="316">
        <v>1175.1833333333336</v>
      </c>
      <c r="K104" s="316">
        <v>1190.8666666666668</v>
      </c>
      <c r="L104" s="303">
        <v>1159.5</v>
      </c>
      <c r="M104" s="303">
        <v>1131.55</v>
      </c>
      <c r="N104" s="318">
        <v>5787750</v>
      </c>
      <c r="O104" s="319">
        <v>0.10622133027522936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38.799999999999997</v>
      </c>
      <c r="E105" s="315">
        <v>38.75</v>
      </c>
      <c r="F105" s="316">
        <v>37.5</v>
      </c>
      <c r="G105" s="316">
        <v>36.200000000000003</v>
      </c>
      <c r="H105" s="316">
        <v>34.950000000000003</v>
      </c>
      <c r="I105" s="316">
        <v>40.049999999999997</v>
      </c>
      <c r="J105" s="316">
        <v>41.3</v>
      </c>
      <c r="K105" s="316">
        <v>42.599999999999994</v>
      </c>
      <c r="L105" s="303">
        <v>40</v>
      </c>
      <c r="M105" s="303">
        <v>37.450000000000003</v>
      </c>
      <c r="N105" s="318">
        <v>36890000</v>
      </c>
      <c r="O105" s="319">
        <v>0.4457028647568288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4309.3</v>
      </c>
      <c r="E106" s="315">
        <v>4275.1166666666668</v>
      </c>
      <c r="F106" s="316">
        <v>4175.2833333333338</v>
      </c>
      <c r="G106" s="316">
        <v>4041.2666666666673</v>
      </c>
      <c r="H106" s="316">
        <v>3941.4333333333343</v>
      </c>
      <c r="I106" s="316">
        <v>4409.1333333333332</v>
      </c>
      <c r="J106" s="316">
        <v>4508.9666666666653</v>
      </c>
      <c r="K106" s="316">
        <v>4642.9833333333327</v>
      </c>
      <c r="L106" s="303">
        <v>4374.95</v>
      </c>
      <c r="M106" s="303">
        <v>4141.1000000000004</v>
      </c>
      <c r="N106" s="318">
        <v>821250</v>
      </c>
      <c r="O106" s="319">
        <v>0.19715743440233235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17769.599999999999</v>
      </c>
      <c r="E107" s="315">
        <v>17610.533333333333</v>
      </c>
      <c r="F107" s="316">
        <v>17189.066666666666</v>
      </c>
      <c r="G107" s="316">
        <v>16608.533333333333</v>
      </c>
      <c r="H107" s="316">
        <v>16187.066666666666</v>
      </c>
      <c r="I107" s="316">
        <v>18191.066666666666</v>
      </c>
      <c r="J107" s="316">
        <v>18612.533333333333</v>
      </c>
      <c r="K107" s="316">
        <v>19193.066666666666</v>
      </c>
      <c r="L107" s="303">
        <v>18032</v>
      </c>
      <c r="M107" s="303">
        <v>17030</v>
      </c>
      <c r="N107" s="318">
        <v>328900</v>
      </c>
      <c r="O107" s="319">
        <v>0.4578900709219858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97</v>
      </c>
      <c r="E108" s="315">
        <v>97.516666666666666</v>
      </c>
      <c r="F108" s="316">
        <v>95.633333333333326</v>
      </c>
      <c r="G108" s="316">
        <v>94.266666666666666</v>
      </c>
      <c r="H108" s="316">
        <v>92.383333333333326</v>
      </c>
      <c r="I108" s="316">
        <v>98.883333333333326</v>
      </c>
      <c r="J108" s="316">
        <v>100.76666666666668</v>
      </c>
      <c r="K108" s="316">
        <v>102.13333333333333</v>
      </c>
      <c r="L108" s="303">
        <v>99.4</v>
      </c>
      <c r="M108" s="303">
        <v>96.15</v>
      </c>
      <c r="N108" s="318">
        <v>33138200</v>
      </c>
      <c r="O108" s="319">
        <v>6.871218668971478E-2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94.65</v>
      </c>
      <c r="E109" s="315">
        <v>94.666666666666671</v>
      </c>
      <c r="F109" s="316">
        <v>92.083333333333343</v>
      </c>
      <c r="G109" s="316">
        <v>89.516666666666666</v>
      </c>
      <c r="H109" s="316">
        <v>86.933333333333337</v>
      </c>
      <c r="I109" s="316">
        <v>97.233333333333348</v>
      </c>
      <c r="J109" s="316">
        <v>99.816666666666691</v>
      </c>
      <c r="K109" s="316">
        <v>102.38333333333335</v>
      </c>
      <c r="L109" s="303">
        <v>97.25</v>
      </c>
      <c r="M109" s="303">
        <v>92.1</v>
      </c>
      <c r="N109" s="318">
        <v>57592800</v>
      </c>
      <c r="O109" s="319">
        <v>0.28762584427169618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78.900000000000006</v>
      </c>
      <c r="E110" s="315">
        <v>79.55</v>
      </c>
      <c r="F110" s="316">
        <v>77.849999999999994</v>
      </c>
      <c r="G110" s="316">
        <v>76.8</v>
      </c>
      <c r="H110" s="316">
        <v>75.099999999999994</v>
      </c>
      <c r="I110" s="316">
        <v>80.599999999999994</v>
      </c>
      <c r="J110" s="316">
        <v>82.300000000000011</v>
      </c>
      <c r="K110" s="316">
        <v>83.35</v>
      </c>
      <c r="L110" s="303">
        <v>81.25</v>
      </c>
      <c r="M110" s="303">
        <v>78.5</v>
      </c>
      <c r="N110" s="318">
        <v>44082500</v>
      </c>
      <c r="O110" s="319">
        <v>0.11424678863370961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22845.55</v>
      </c>
      <c r="E111" s="315">
        <v>22892.399999999998</v>
      </c>
      <c r="F111" s="316">
        <v>22703.199999999997</v>
      </c>
      <c r="G111" s="316">
        <v>22560.85</v>
      </c>
      <c r="H111" s="316">
        <v>22371.649999999998</v>
      </c>
      <c r="I111" s="316">
        <v>23034.749999999996</v>
      </c>
      <c r="J111" s="316">
        <v>23223.95</v>
      </c>
      <c r="K111" s="316">
        <v>23366.299999999996</v>
      </c>
      <c r="L111" s="303">
        <v>23081.599999999999</v>
      </c>
      <c r="M111" s="303">
        <v>22750.05</v>
      </c>
      <c r="N111" s="318">
        <v>89370</v>
      </c>
      <c r="O111" s="319">
        <v>-9.3116062520784831E-3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1396.55</v>
      </c>
      <c r="E112" s="315">
        <v>1409.9666666666665</v>
      </c>
      <c r="F112" s="316">
        <v>1372.133333333333</v>
      </c>
      <c r="G112" s="316">
        <v>1347.7166666666665</v>
      </c>
      <c r="H112" s="316">
        <v>1309.883333333333</v>
      </c>
      <c r="I112" s="316">
        <v>1434.383333333333</v>
      </c>
      <c r="J112" s="316">
        <v>1472.2166666666665</v>
      </c>
      <c r="K112" s="316">
        <v>1496.633333333333</v>
      </c>
      <c r="L112" s="303">
        <v>1447.8</v>
      </c>
      <c r="M112" s="303">
        <v>1385.55</v>
      </c>
      <c r="N112" s="318">
        <v>3061300</v>
      </c>
      <c r="O112" s="319">
        <v>7.0796460176991149E-2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251.55</v>
      </c>
      <c r="E113" s="315">
        <v>252.85</v>
      </c>
      <c r="F113" s="316">
        <v>244.89999999999998</v>
      </c>
      <c r="G113" s="316">
        <v>238.24999999999997</v>
      </c>
      <c r="H113" s="316">
        <v>230.29999999999995</v>
      </c>
      <c r="I113" s="316">
        <v>259.5</v>
      </c>
      <c r="J113" s="316">
        <v>267.45</v>
      </c>
      <c r="K113" s="316">
        <v>274.10000000000002</v>
      </c>
      <c r="L113" s="303">
        <v>260.8</v>
      </c>
      <c r="M113" s="303">
        <v>246.2</v>
      </c>
      <c r="N113" s="318">
        <v>12285000</v>
      </c>
      <c r="O113" s="319">
        <v>0.24885635864592864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108.85</v>
      </c>
      <c r="E114" s="315">
        <v>109.18333333333334</v>
      </c>
      <c r="F114" s="316">
        <v>107.86666666666667</v>
      </c>
      <c r="G114" s="316">
        <v>106.88333333333334</v>
      </c>
      <c r="H114" s="316">
        <v>105.56666666666668</v>
      </c>
      <c r="I114" s="316">
        <v>110.16666666666667</v>
      </c>
      <c r="J114" s="316">
        <v>111.48333333333333</v>
      </c>
      <c r="K114" s="316">
        <v>112.46666666666667</v>
      </c>
      <c r="L114" s="303">
        <v>110.5</v>
      </c>
      <c r="M114" s="303">
        <v>108.2</v>
      </c>
      <c r="N114" s="318">
        <v>32736000</v>
      </c>
      <c r="O114" s="319">
        <v>6.9475389912902571E-2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1543.7</v>
      </c>
      <c r="E115" s="315">
        <v>1537.5</v>
      </c>
      <c r="F115" s="316">
        <v>1516.25</v>
      </c>
      <c r="G115" s="316">
        <v>1488.8</v>
      </c>
      <c r="H115" s="316">
        <v>1467.55</v>
      </c>
      <c r="I115" s="316">
        <v>1564.95</v>
      </c>
      <c r="J115" s="316">
        <v>1586.2</v>
      </c>
      <c r="K115" s="316">
        <v>1613.65</v>
      </c>
      <c r="L115" s="303">
        <v>1558.75</v>
      </c>
      <c r="M115" s="303">
        <v>1510.05</v>
      </c>
      <c r="N115" s="318">
        <v>3203000</v>
      </c>
      <c r="O115" s="319">
        <v>4.1626016260162602E-2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33.700000000000003</v>
      </c>
      <c r="E116" s="315">
        <v>33.416666666666664</v>
      </c>
      <c r="F116" s="316">
        <v>32.43333333333333</v>
      </c>
      <c r="G116" s="316">
        <v>31.166666666666664</v>
      </c>
      <c r="H116" s="316">
        <v>30.18333333333333</v>
      </c>
      <c r="I116" s="316">
        <v>34.68333333333333</v>
      </c>
      <c r="J116" s="316">
        <v>35.666666666666664</v>
      </c>
      <c r="K116" s="316">
        <v>36.93333333333333</v>
      </c>
      <c r="L116" s="303">
        <v>34.4</v>
      </c>
      <c r="M116" s="303">
        <v>32.15</v>
      </c>
      <c r="N116" s="318">
        <v>68358000</v>
      </c>
      <c r="O116" s="319">
        <v>5.4386722606120437E-2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192.05</v>
      </c>
      <c r="E117" s="315">
        <v>192.18333333333331</v>
      </c>
      <c r="F117" s="316">
        <v>188.66666666666663</v>
      </c>
      <c r="G117" s="316">
        <v>185.28333333333333</v>
      </c>
      <c r="H117" s="316">
        <v>181.76666666666665</v>
      </c>
      <c r="I117" s="316">
        <v>195.56666666666661</v>
      </c>
      <c r="J117" s="316">
        <v>199.08333333333331</v>
      </c>
      <c r="K117" s="316">
        <v>202.46666666666658</v>
      </c>
      <c r="L117" s="303">
        <v>195.7</v>
      </c>
      <c r="M117" s="303">
        <v>188.8</v>
      </c>
      <c r="N117" s="318">
        <v>14284000</v>
      </c>
      <c r="O117" s="319">
        <v>0.15045103092783504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1304</v>
      </c>
      <c r="E118" s="315">
        <v>1311.5666666666666</v>
      </c>
      <c r="F118" s="316">
        <v>1288.7833333333333</v>
      </c>
      <c r="G118" s="316">
        <v>1273.5666666666666</v>
      </c>
      <c r="H118" s="316">
        <v>1250.7833333333333</v>
      </c>
      <c r="I118" s="316">
        <v>1326.7833333333333</v>
      </c>
      <c r="J118" s="316">
        <v>1349.5666666666666</v>
      </c>
      <c r="K118" s="316">
        <v>1364.7833333333333</v>
      </c>
      <c r="L118" s="303">
        <v>1334.35</v>
      </c>
      <c r="M118" s="303">
        <v>1296.3499999999999</v>
      </c>
      <c r="N118" s="318">
        <v>1264142</v>
      </c>
      <c r="O118" s="319">
        <v>4.3682795698924734E-2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892.75</v>
      </c>
      <c r="E119" s="315">
        <v>884</v>
      </c>
      <c r="F119" s="316">
        <v>870.3</v>
      </c>
      <c r="G119" s="316">
        <v>847.84999999999991</v>
      </c>
      <c r="H119" s="316">
        <v>834.14999999999986</v>
      </c>
      <c r="I119" s="316">
        <v>906.45</v>
      </c>
      <c r="J119" s="316">
        <v>920.15000000000009</v>
      </c>
      <c r="K119" s="316">
        <v>942.60000000000014</v>
      </c>
      <c r="L119" s="303">
        <v>897.7</v>
      </c>
      <c r="M119" s="303">
        <v>861.55</v>
      </c>
      <c r="N119" s="318">
        <v>1297950</v>
      </c>
      <c r="O119" s="319">
        <v>-6.8334350213544851E-2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224</v>
      </c>
      <c r="E120" s="315">
        <v>224.81666666666669</v>
      </c>
      <c r="F120" s="316">
        <v>221.68333333333339</v>
      </c>
      <c r="G120" s="316">
        <v>219.3666666666667</v>
      </c>
      <c r="H120" s="316">
        <v>216.23333333333341</v>
      </c>
      <c r="I120" s="316">
        <v>227.13333333333338</v>
      </c>
      <c r="J120" s="316">
        <v>230.26666666666665</v>
      </c>
      <c r="K120" s="316">
        <v>232.58333333333337</v>
      </c>
      <c r="L120" s="303">
        <v>227.95</v>
      </c>
      <c r="M120" s="303">
        <v>222.5</v>
      </c>
      <c r="N120" s="318">
        <v>18953400</v>
      </c>
      <c r="O120" s="319">
        <v>-9.6560805091387911E-3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121.8</v>
      </c>
      <c r="E121" s="315">
        <v>121.73333333333333</v>
      </c>
      <c r="F121" s="316">
        <v>119.16666666666667</v>
      </c>
      <c r="G121" s="316">
        <v>116.53333333333333</v>
      </c>
      <c r="H121" s="316">
        <v>113.96666666666667</v>
      </c>
      <c r="I121" s="316">
        <v>124.36666666666667</v>
      </c>
      <c r="J121" s="316">
        <v>126.93333333333334</v>
      </c>
      <c r="K121" s="316">
        <v>129.56666666666666</v>
      </c>
      <c r="L121" s="303">
        <v>124.3</v>
      </c>
      <c r="M121" s="303">
        <v>119.1</v>
      </c>
      <c r="N121" s="318">
        <v>23952000</v>
      </c>
      <c r="O121" s="319">
        <v>6.9381194749531208E-2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1942.3</v>
      </c>
      <c r="E122" s="315">
        <v>1948.2666666666667</v>
      </c>
      <c r="F122" s="316">
        <v>1928.5333333333333</v>
      </c>
      <c r="G122" s="316">
        <v>1914.7666666666667</v>
      </c>
      <c r="H122" s="316">
        <v>1895.0333333333333</v>
      </c>
      <c r="I122" s="316">
        <v>1962.0333333333333</v>
      </c>
      <c r="J122" s="316">
        <v>1981.7666666666664</v>
      </c>
      <c r="K122" s="316">
        <v>1995.5333333333333</v>
      </c>
      <c r="L122" s="303">
        <v>1968</v>
      </c>
      <c r="M122" s="303">
        <v>1934.5</v>
      </c>
      <c r="N122" s="318">
        <v>35228535</v>
      </c>
      <c r="O122" s="319">
        <v>-1.9369168998417785E-2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48.75</v>
      </c>
      <c r="E123" s="315">
        <v>48.666666666666664</v>
      </c>
      <c r="F123" s="316">
        <v>47.333333333333329</v>
      </c>
      <c r="G123" s="316">
        <v>45.916666666666664</v>
      </c>
      <c r="H123" s="316">
        <v>44.583333333333329</v>
      </c>
      <c r="I123" s="316">
        <v>50.083333333333329</v>
      </c>
      <c r="J123" s="316">
        <v>51.416666666666657</v>
      </c>
      <c r="K123" s="316">
        <v>52.833333333333329</v>
      </c>
      <c r="L123" s="303">
        <v>50</v>
      </c>
      <c r="M123" s="303">
        <v>47.25</v>
      </c>
      <c r="N123" s="318">
        <v>56620000</v>
      </c>
      <c r="O123" s="319">
        <v>0.31625441696113077</v>
      </c>
    </row>
    <row r="124" spans="1:15" ht="15">
      <c r="A124" s="276">
        <v>114</v>
      </c>
      <c r="B124" s="416" t="s">
        <v>57</v>
      </c>
      <c r="C124" s="276" t="s">
        <v>280</v>
      </c>
      <c r="D124" s="315">
        <v>850.35</v>
      </c>
      <c r="E124" s="315">
        <v>852.1</v>
      </c>
      <c r="F124" s="316">
        <v>844.25</v>
      </c>
      <c r="G124" s="316">
        <v>838.15</v>
      </c>
      <c r="H124" s="316">
        <v>830.3</v>
      </c>
      <c r="I124" s="316">
        <v>858.2</v>
      </c>
      <c r="J124" s="316">
        <v>866.05000000000018</v>
      </c>
      <c r="K124" s="316">
        <v>872.15000000000009</v>
      </c>
      <c r="L124" s="303">
        <v>859.95</v>
      </c>
      <c r="M124" s="303">
        <v>846</v>
      </c>
      <c r="N124" s="318">
        <v>5197500</v>
      </c>
      <c r="O124" s="319">
        <v>-2.6685393258426966E-2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245.8</v>
      </c>
      <c r="E125" s="315">
        <v>245.33333333333334</v>
      </c>
      <c r="F125" s="316">
        <v>243.26666666666668</v>
      </c>
      <c r="G125" s="316">
        <v>240.73333333333335</v>
      </c>
      <c r="H125" s="316">
        <v>238.66666666666669</v>
      </c>
      <c r="I125" s="316">
        <v>247.86666666666667</v>
      </c>
      <c r="J125" s="316">
        <v>249.93333333333334</v>
      </c>
      <c r="K125" s="316">
        <v>252.46666666666667</v>
      </c>
      <c r="L125" s="303">
        <v>247.4</v>
      </c>
      <c r="M125" s="303">
        <v>242.8</v>
      </c>
      <c r="N125" s="318">
        <v>86154000</v>
      </c>
      <c r="O125" s="319">
        <v>-1.7146377357199084E-2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24286.400000000001</v>
      </c>
      <c r="E126" s="315">
        <v>24153.916666666668</v>
      </c>
      <c r="F126" s="316">
        <v>23784.683333333334</v>
      </c>
      <c r="G126" s="316">
        <v>23282.966666666667</v>
      </c>
      <c r="H126" s="316">
        <v>22913.733333333334</v>
      </c>
      <c r="I126" s="316">
        <v>24655.633333333335</v>
      </c>
      <c r="J126" s="316">
        <v>25024.866666666665</v>
      </c>
      <c r="K126" s="316">
        <v>25526.583333333336</v>
      </c>
      <c r="L126" s="303">
        <v>24523.15</v>
      </c>
      <c r="M126" s="303">
        <v>23652.2</v>
      </c>
      <c r="N126" s="318">
        <v>144500</v>
      </c>
      <c r="O126" s="319">
        <v>7.7955986572174563E-2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1520.5</v>
      </c>
      <c r="E127" s="315">
        <v>1520.9333333333334</v>
      </c>
      <c r="F127" s="316">
        <v>1500.9666666666667</v>
      </c>
      <c r="G127" s="316">
        <v>1481.4333333333334</v>
      </c>
      <c r="H127" s="316">
        <v>1461.4666666666667</v>
      </c>
      <c r="I127" s="316">
        <v>1540.4666666666667</v>
      </c>
      <c r="J127" s="316">
        <v>1560.4333333333334</v>
      </c>
      <c r="K127" s="316">
        <v>1579.9666666666667</v>
      </c>
      <c r="L127" s="303">
        <v>1540.9</v>
      </c>
      <c r="M127" s="303">
        <v>1501.4</v>
      </c>
      <c r="N127" s="318">
        <v>1546600</v>
      </c>
      <c r="O127" s="319">
        <v>-0.11265383401704007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5134.8999999999996</v>
      </c>
      <c r="E128" s="315">
        <v>5119.1166666666659</v>
      </c>
      <c r="F128" s="316">
        <v>5066.7833333333319</v>
      </c>
      <c r="G128" s="316">
        <v>4998.6666666666661</v>
      </c>
      <c r="H128" s="316">
        <v>4946.3333333333321</v>
      </c>
      <c r="I128" s="316">
        <v>5187.2333333333318</v>
      </c>
      <c r="J128" s="316">
        <v>5239.5666666666657</v>
      </c>
      <c r="K128" s="316">
        <v>5307.6833333333316</v>
      </c>
      <c r="L128" s="303">
        <v>5171.45</v>
      </c>
      <c r="M128" s="303">
        <v>5051</v>
      </c>
      <c r="N128" s="318">
        <v>444000</v>
      </c>
      <c r="O128" s="319">
        <v>-0.12855740922473013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1052.95</v>
      </c>
      <c r="E129" s="315">
        <v>1050.5833333333333</v>
      </c>
      <c r="F129" s="316">
        <v>1029.4666666666665</v>
      </c>
      <c r="G129" s="316">
        <v>1005.9833333333331</v>
      </c>
      <c r="H129" s="316">
        <v>984.86666666666633</v>
      </c>
      <c r="I129" s="316">
        <v>1074.0666666666666</v>
      </c>
      <c r="J129" s="316">
        <v>1095.1833333333334</v>
      </c>
      <c r="K129" s="316">
        <v>1118.6666666666667</v>
      </c>
      <c r="L129" s="303">
        <v>1071.7</v>
      </c>
      <c r="M129" s="303">
        <v>1027.0999999999999</v>
      </c>
      <c r="N129" s="318">
        <v>4627364</v>
      </c>
      <c r="O129" s="319">
        <v>0.4775304990096822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514.75</v>
      </c>
      <c r="E130" s="315">
        <v>516.70000000000005</v>
      </c>
      <c r="F130" s="316">
        <v>509.50000000000011</v>
      </c>
      <c r="G130" s="316">
        <v>504.25000000000006</v>
      </c>
      <c r="H130" s="316">
        <v>497.05000000000013</v>
      </c>
      <c r="I130" s="316">
        <v>521.95000000000005</v>
      </c>
      <c r="J130" s="316">
        <v>529.14999999999986</v>
      </c>
      <c r="K130" s="316">
        <v>534.40000000000009</v>
      </c>
      <c r="L130" s="303">
        <v>523.9</v>
      </c>
      <c r="M130" s="303">
        <v>511.45</v>
      </c>
      <c r="N130" s="318">
        <v>42117600</v>
      </c>
      <c r="O130" s="319">
        <v>-3.3197287656265062E-2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440.8</v>
      </c>
      <c r="E131" s="315">
        <v>438.01666666666665</v>
      </c>
      <c r="F131" s="316">
        <v>424.83333333333331</v>
      </c>
      <c r="G131" s="316">
        <v>408.86666666666667</v>
      </c>
      <c r="H131" s="316">
        <v>395.68333333333334</v>
      </c>
      <c r="I131" s="316">
        <v>453.98333333333329</v>
      </c>
      <c r="J131" s="316">
        <v>467.16666666666669</v>
      </c>
      <c r="K131" s="316">
        <v>483.13333333333327</v>
      </c>
      <c r="L131" s="303">
        <v>451.2</v>
      </c>
      <c r="M131" s="303">
        <v>422.05</v>
      </c>
      <c r="N131" s="318">
        <v>6261000</v>
      </c>
      <c r="O131" s="319">
        <v>0.11188066062866275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391.55</v>
      </c>
      <c r="E132" s="315">
        <v>389.88333333333338</v>
      </c>
      <c r="F132" s="316">
        <v>382.86666666666679</v>
      </c>
      <c r="G132" s="316">
        <v>374.18333333333339</v>
      </c>
      <c r="H132" s="316">
        <v>367.1666666666668</v>
      </c>
      <c r="I132" s="316">
        <v>398.56666666666678</v>
      </c>
      <c r="J132" s="316">
        <v>405.58333333333331</v>
      </c>
      <c r="K132" s="316">
        <v>414.26666666666677</v>
      </c>
      <c r="L132" s="303">
        <v>396.9</v>
      </c>
      <c r="M132" s="303">
        <v>381.2</v>
      </c>
      <c r="N132" s="318">
        <v>3520000</v>
      </c>
      <c r="O132" s="319">
        <v>-0.11911911911911911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539.04999999999995</v>
      </c>
      <c r="E133" s="315">
        <v>535.26666666666654</v>
      </c>
      <c r="F133" s="316">
        <v>526.3833333333331</v>
      </c>
      <c r="G133" s="316">
        <v>513.71666666666658</v>
      </c>
      <c r="H133" s="316">
        <v>504.83333333333314</v>
      </c>
      <c r="I133" s="316">
        <v>547.93333333333305</v>
      </c>
      <c r="J133" s="316">
        <v>556.81666666666649</v>
      </c>
      <c r="K133" s="316">
        <v>569.48333333333301</v>
      </c>
      <c r="L133" s="303">
        <v>544.15</v>
      </c>
      <c r="M133" s="303">
        <v>522.6</v>
      </c>
      <c r="N133" s="318">
        <v>13890150</v>
      </c>
      <c r="O133" s="319">
        <v>1.841037315648817E-2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181.25</v>
      </c>
      <c r="E134" s="315">
        <v>180.55000000000004</v>
      </c>
      <c r="F134" s="316">
        <v>176.00000000000009</v>
      </c>
      <c r="G134" s="316">
        <v>170.75000000000006</v>
      </c>
      <c r="H134" s="316">
        <v>166.2000000000001</v>
      </c>
      <c r="I134" s="316">
        <v>185.80000000000007</v>
      </c>
      <c r="J134" s="316">
        <v>190.35000000000002</v>
      </c>
      <c r="K134" s="316">
        <v>195.60000000000005</v>
      </c>
      <c r="L134" s="303">
        <v>185.1</v>
      </c>
      <c r="M134" s="303">
        <v>175.3</v>
      </c>
      <c r="N134" s="318">
        <v>69237900</v>
      </c>
      <c r="O134" s="319">
        <v>0.19111590507942733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65.05</v>
      </c>
      <c r="E135" s="315">
        <v>64.349999999999994</v>
      </c>
      <c r="F135" s="316">
        <v>63.349999999999994</v>
      </c>
      <c r="G135" s="316">
        <v>61.65</v>
      </c>
      <c r="H135" s="316">
        <v>60.65</v>
      </c>
      <c r="I135" s="316">
        <v>66.049999999999983</v>
      </c>
      <c r="J135" s="316">
        <v>67.049999999999983</v>
      </c>
      <c r="K135" s="316">
        <v>68.749999999999986</v>
      </c>
      <c r="L135" s="303">
        <v>65.349999999999994</v>
      </c>
      <c r="M135" s="303">
        <v>62.65</v>
      </c>
      <c r="N135" s="318">
        <v>97510500</v>
      </c>
      <c r="O135" s="319">
        <v>-5.2597061909758658E-2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578.79999999999995</v>
      </c>
      <c r="E136" s="315">
        <v>575.93333333333328</v>
      </c>
      <c r="F136" s="316">
        <v>567.96666666666658</v>
      </c>
      <c r="G136" s="316">
        <v>557.13333333333333</v>
      </c>
      <c r="H136" s="316">
        <v>549.16666666666663</v>
      </c>
      <c r="I136" s="316">
        <v>586.76666666666654</v>
      </c>
      <c r="J136" s="316">
        <v>594.73333333333323</v>
      </c>
      <c r="K136" s="316">
        <v>605.56666666666649</v>
      </c>
      <c r="L136" s="303">
        <v>583.9</v>
      </c>
      <c r="M136" s="303">
        <v>565.1</v>
      </c>
      <c r="N136" s="318">
        <v>36363000</v>
      </c>
      <c r="O136" s="319">
        <v>-7.5666565835530011E-2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2695.5</v>
      </c>
      <c r="E137" s="315">
        <v>2704.5</v>
      </c>
      <c r="F137" s="316">
        <v>2679</v>
      </c>
      <c r="G137" s="316">
        <v>2662.5</v>
      </c>
      <c r="H137" s="316">
        <v>2637</v>
      </c>
      <c r="I137" s="316">
        <v>2721</v>
      </c>
      <c r="J137" s="316">
        <v>2746.5</v>
      </c>
      <c r="K137" s="316">
        <v>2763</v>
      </c>
      <c r="L137" s="303">
        <v>2730</v>
      </c>
      <c r="M137" s="303">
        <v>2688</v>
      </c>
      <c r="N137" s="318">
        <v>6067200</v>
      </c>
      <c r="O137" s="319">
        <v>3.8619556285949055E-2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877.75</v>
      </c>
      <c r="E138" s="315">
        <v>873.88333333333333</v>
      </c>
      <c r="F138" s="316">
        <v>863.9666666666667</v>
      </c>
      <c r="G138" s="316">
        <v>850.18333333333339</v>
      </c>
      <c r="H138" s="316">
        <v>840.26666666666677</v>
      </c>
      <c r="I138" s="316">
        <v>887.66666666666663</v>
      </c>
      <c r="J138" s="316">
        <v>897.58333333333337</v>
      </c>
      <c r="K138" s="316">
        <v>911.36666666666656</v>
      </c>
      <c r="L138" s="303">
        <v>883.8</v>
      </c>
      <c r="M138" s="303">
        <v>860.1</v>
      </c>
      <c r="N138" s="318">
        <v>10984800</v>
      </c>
      <c r="O138" s="319">
        <v>6.5781813948073115E-2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1359.3</v>
      </c>
      <c r="E139" s="315">
        <v>1350.05</v>
      </c>
      <c r="F139" s="316">
        <v>1330.1999999999998</v>
      </c>
      <c r="G139" s="316">
        <v>1301.0999999999999</v>
      </c>
      <c r="H139" s="316">
        <v>1281.2499999999998</v>
      </c>
      <c r="I139" s="316">
        <v>1379.1499999999999</v>
      </c>
      <c r="J139" s="316">
        <v>1398.9999999999998</v>
      </c>
      <c r="K139" s="316">
        <v>1428.1</v>
      </c>
      <c r="L139" s="303">
        <v>1369.9</v>
      </c>
      <c r="M139" s="303">
        <v>1320.95</v>
      </c>
      <c r="N139" s="318">
        <v>6276750</v>
      </c>
      <c r="O139" s="319">
        <v>8.7872091511763936E-2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2626.7</v>
      </c>
      <c r="E140" s="315">
        <v>2645.3166666666666</v>
      </c>
      <c r="F140" s="316">
        <v>2596.3833333333332</v>
      </c>
      <c r="G140" s="316">
        <v>2566.0666666666666</v>
      </c>
      <c r="H140" s="316">
        <v>2517.1333333333332</v>
      </c>
      <c r="I140" s="316">
        <v>2675.6333333333332</v>
      </c>
      <c r="J140" s="316">
        <v>2724.5666666666666</v>
      </c>
      <c r="K140" s="316">
        <v>2754.8833333333332</v>
      </c>
      <c r="L140" s="303">
        <v>2694.25</v>
      </c>
      <c r="M140" s="303">
        <v>2615</v>
      </c>
      <c r="N140" s="318">
        <v>855250</v>
      </c>
      <c r="O140" s="319">
        <v>-6.657571623465211E-2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317.05</v>
      </c>
      <c r="E141" s="315">
        <v>314.36666666666662</v>
      </c>
      <c r="F141" s="316">
        <v>310.48333333333323</v>
      </c>
      <c r="G141" s="316">
        <v>303.91666666666663</v>
      </c>
      <c r="H141" s="316">
        <v>300.03333333333325</v>
      </c>
      <c r="I141" s="316">
        <v>320.93333333333322</v>
      </c>
      <c r="J141" s="316">
        <v>324.81666666666655</v>
      </c>
      <c r="K141" s="316">
        <v>331.38333333333321</v>
      </c>
      <c r="L141" s="303">
        <v>318.25</v>
      </c>
      <c r="M141" s="303">
        <v>307.8</v>
      </c>
      <c r="N141" s="318">
        <v>3543000</v>
      </c>
      <c r="O141" s="319">
        <v>-5.5199999999999999E-2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502.25</v>
      </c>
      <c r="E142" s="315">
        <v>495.68333333333334</v>
      </c>
      <c r="F142" s="316">
        <v>483.61666666666667</v>
      </c>
      <c r="G142" s="316">
        <v>464.98333333333335</v>
      </c>
      <c r="H142" s="316">
        <v>452.91666666666669</v>
      </c>
      <c r="I142" s="316">
        <v>514.31666666666661</v>
      </c>
      <c r="J142" s="316">
        <v>526.38333333333344</v>
      </c>
      <c r="K142" s="316">
        <v>545.01666666666665</v>
      </c>
      <c r="L142" s="303">
        <v>507.75</v>
      </c>
      <c r="M142" s="303">
        <v>477.05</v>
      </c>
      <c r="N142" s="318">
        <v>5720400</v>
      </c>
      <c r="O142" s="319">
        <v>0.13029045643153528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1044.4000000000001</v>
      </c>
      <c r="E143" s="315">
        <v>1045.6500000000001</v>
      </c>
      <c r="F143" s="316">
        <v>1031.6000000000001</v>
      </c>
      <c r="G143" s="316">
        <v>1018.8</v>
      </c>
      <c r="H143" s="316">
        <v>1004.75</v>
      </c>
      <c r="I143" s="316">
        <v>1058.4500000000003</v>
      </c>
      <c r="J143" s="316">
        <v>1072.5000000000005</v>
      </c>
      <c r="K143" s="316">
        <v>1085.3000000000004</v>
      </c>
      <c r="L143" s="303">
        <v>1059.7</v>
      </c>
      <c r="M143" s="303">
        <v>1032.8499999999999</v>
      </c>
      <c r="N143" s="318">
        <v>1304800</v>
      </c>
      <c r="O143" s="319">
        <v>6.3320022818026248E-2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4828.25</v>
      </c>
      <c r="E144" s="315">
        <v>4838.2</v>
      </c>
      <c r="F144" s="316">
        <v>4791.95</v>
      </c>
      <c r="G144" s="316">
        <v>4755.6499999999996</v>
      </c>
      <c r="H144" s="316">
        <v>4709.3999999999996</v>
      </c>
      <c r="I144" s="316">
        <v>4874.5</v>
      </c>
      <c r="J144" s="316">
        <v>4920.75</v>
      </c>
      <c r="K144" s="316">
        <v>4957.05</v>
      </c>
      <c r="L144" s="303">
        <v>4884.45</v>
      </c>
      <c r="M144" s="303">
        <v>4801.8999999999996</v>
      </c>
      <c r="N144" s="318">
        <v>1711800</v>
      </c>
      <c r="O144" s="319">
        <v>-2.7054677731044675E-2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420.4</v>
      </c>
      <c r="E145" s="315">
        <v>422.40000000000003</v>
      </c>
      <c r="F145" s="316">
        <v>417.00000000000006</v>
      </c>
      <c r="G145" s="316">
        <v>413.6</v>
      </c>
      <c r="H145" s="316">
        <v>408.20000000000005</v>
      </c>
      <c r="I145" s="316">
        <v>425.80000000000007</v>
      </c>
      <c r="J145" s="316">
        <v>431.20000000000005</v>
      </c>
      <c r="K145" s="316">
        <v>434.60000000000008</v>
      </c>
      <c r="L145" s="303">
        <v>427.8</v>
      </c>
      <c r="M145" s="303">
        <v>419</v>
      </c>
      <c r="N145" s="318">
        <v>24280100</v>
      </c>
      <c r="O145" s="319">
        <v>2.3621615696591033E-2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121.6</v>
      </c>
      <c r="E146" s="315">
        <v>121.16666666666667</v>
      </c>
      <c r="F146" s="316">
        <v>118.63333333333334</v>
      </c>
      <c r="G146" s="316">
        <v>115.66666666666667</v>
      </c>
      <c r="H146" s="316">
        <v>113.13333333333334</v>
      </c>
      <c r="I146" s="316">
        <v>124.13333333333334</v>
      </c>
      <c r="J146" s="316">
        <v>126.66666666666667</v>
      </c>
      <c r="K146" s="316">
        <v>129.63333333333333</v>
      </c>
      <c r="L146" s="303">
        <v>123.7</v>
      </c>
      <c r="M146" s="303">
        <v>118.2</v>
      </c>
      <c r="N146" s="318">
        <v>117173800</v>
      </c>
      <c r="O146" s="319">
        <v>6.9673986868915558E-2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805.8</v>
      </c>
      <c r="E147" s="315">
        <v>798.43333333333328</v>
      </c>
      <c r="F147" s="316">
        <v>776.46666666666658</v>
      </c>
      <c r="G147" s="316">
        <v>747.13333333333333</v>
      </c>
      <c r="H147" s="316">
        <v>725.16666666666663</v>
      </c>
      <c r="I147" s="316">
        <v>827.76666666666654</v>
      </c>
      <c r="J147" s="316">
        <v>849.73333333333323</v>
      </c>
      <c r="K147" s="316">
        <v>879.06666666666649</v>
      </c>
      <c r="L147" s="303">
        <v>820.4</v>
      </c>
      <c r="M147" s="303">
        <v>769.1</v>
      </c>
      <c r="N147" s="318">
        <v>2537000</v>
      </c>
      <c r="O147" s="319">
        <v>-4.6240601503759401E-2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350.9</v>
      </c>
      <c r="E148" s="315">
        <v>352.41666666666669</v>
      </c>
      <c r="F148" s="316">
        <v>348.58333333333337</v>
      </c>
      <c r="G148" s="316">
        <v>346.26666666666671</v>
      </c>
      <c r="H148" s="316">
        <v>342.43333333333339</v>
      </c>
      <c r="I148" s="316">
        <v>354.73333333333335</v>
      </c>
      <c r="J148" s="316">
        <v>358.56666666666672</v>
      </c>
      <c r="K148" s="316">
        <v>360.88333333333333</v>
      </c>
      <c r="L148" s="303">
        <v>356.25</v>
      </c>
      <c r="M148" s="303">
        <v>350.1</v>
      </c>
      <c r="N148" s="318">
        <v>24736000</v>
      </c>
      <c r="O148" s="319">
        <v>1.3371788148925014E-2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193.8</v>
      </c>
      <c r="E149" s="315">
        <v>195.71666666666667</v>
      </c>
      <c r="F149" s="316">
        <v>189.23333333333335</v>
      </c>
      <c r="G149" s="316">
        <v>184.66666666666669</v>
      </c>
      <c r="H149" s="316">
        <v>178.18333333333337</v>
      </c>
      <c r="I149" s="316">
        <v>200.28333333333333</v>
      </c>
      <c r="J149" s="316">
        <v>206.76666666666662</v>
      </c>
      <c r="K149" s="316">
        <v>211.33333333333331</v>
      </c>
      <c r="L149" s="303">
        <v>202.2</v>
      </c>
      <c r="M149" s="303">
        <v>191.15</v>
      </c>
      <c r="N149" s="318">
        <v>33885000</v>
      </c>
      <c r="O149" s="319">
        <v>8.241494968854815E-2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44166</v>
      </c>
    </row>
    <row r="7" spans="1:15">
      <c r="A7"/>
    </row>
    <row r="8" spans="1:15" ht="28.5" customHeight="1">
      <c r="A8" s="598" t="s">
        <v>16</v>
      </c>
      <c r="B8" s="599" t="s">
        <v>18</v>
      </c>
      <c r="C8" s="597" t="s">
        <v>19</v>
      </c>
      <c r="D8" s="597" t="s">
        <v>20</v>
      </c>
      <c r="E8" s="597" t="s">
        <v>21</v>
      </c>
      <c r="F8" s="597"/>
      <c r="G8" s="597"/>
      <c r="H8" s="597" t="s">
        <v>22</v>
      </c>
      <c r="I8" s="597"/>
      <c r="J8" s="597"/>
      <c r="K8" s="273"/>
      <c r="L8" s="281"/>
      <c r="M8" s="281"/>
    </row>
    <row r="9" spans="1:15" ht="36" customHeight="1">
      <c r="A9" s="593"/>
      <c r="B9" s="595"/>
      <c r="C9" s="600" t="s">
        <v>23</v>
      </c>
      <c r="D9" s="600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12968.95</v>
      </c>
      <c r="D10" s="302">
        <v>12972.85</v>
      </c>
      <c r="E10" s="302">
        <v>12910.400000000001</v>
      </c>
      <c r="F10" s="302">
        <v>12851.85</v>
      </c>
      <c r="G10" s="302">
        <v>12789.400000000001</v>
      </c>
      <c r="H10" s="302">
        <v>13031.400000000001</v>
      </c>
      <c r="I10" s="302">
        <v>13093.850000000002</v>
      </c>
      <c r="J10" s="302">
        <v>13152.400000000001</v>
      </c>
      <c r="K10" s="301">
        <v>13035.3</v>
      </c>
      <c r="L10" s="301">
        <v>12914.3</v>
      </c>
      <c r="M10" s="306"/>
    </row>
    <row r="11" spans="1:15">
      <c r="A11" s="300">
        <v>2</v>
      </c>
      <c r="B11" s="276" t="s">
        <v>220</v>
      </c>
      <c r="C11" s="303">
        <v>29609.05</v>
      </c>
      <c r="D11" s="278">
        <v>29564.866666666665</v>
      </c>
      <c r="E11" s="278">
        <v>29412.883333333331</v>
      </c>
      <c r="F11" s="278">
        <v>29216.716666666667</v>
      </c>
      <c r="G11" s="278">
        <v>29064.733333333334</v>
      </c>
      <c r="H11" s="278">
        <v>29761.033333333329</v>
      </c>
      <c r="I11" s="278">
        <v>29913.016666666659</v>
      </c>
      <c r="J11" s="278">
        <v>30109.183333333327</v>
      </c>
      <c r="K11" s="303">
        <v>29716.85</v>
      </c>
      <c r="L11" s="303">
        <v>29368.7</v>
      </c>
      <c r="M11" s="306"/>
    </row>
    <row r="12" spans="1:15">
      <c r="A12" s="300">
        <v>3</v>
      </c>
      <c r="B12" s="284" t="s">
        <v>221</v>
      </c>
      <c r="C12" s="303">
        <v>1509.35</v>
      </c>
      <c r="D12" s="278">
        <v>1510.0333333333335</v>
      </c>
      <c r="E12" s="278">
        <v>1490.9666666666672</v>
      </c>
      <c r="F12" s="278">
        <v>1472.5833333333337</v>
      </c>
      <c r="G12" s="278">
        <v>1453.5166666666673</v>
      </c>
      <c r="H12" s="278">
        <v>1528.416666666667</v>
      </c>
      <c r="I12" s="278">
        <v>1547.4833333333331</v>
      </c>
      <c r="J12" s="278">
        <v>1565.8666666666668</v>
      </c>
      <c r="K12" s="303">
        <v>1529.1</v>
      </c>
      <c r="L12" s="303">
        <v>1491.65</v>
      </c>
      <c r="M12" s="306"/>
    </row>
    <row r="13" spans="1:15">
      <c r="A13" s="300">
        <v>4</v>
      </c>
      <c r="B13" s="276" t="s">
        <v>222</v>
      </c>
      <c r="C13" s="303">
        <v>3424.75</v>
      </c>
      <c r="D13" s="278">
        <v>3426.1166666666668</v>
      </c>
      <c r="E13" s="278">
        <v>3394.7333333333336</v>
      </c>
      <c r="F13" s="278">
        <v>3364.7166666666667</v>
      </c>
      <c r="G13" s="278">
        <v>3333.3333333333335</v>
      </c>
      <c r="H13" s="278">
        <v>3456.1333333333337</v>
      </c>
      <c r="I13" s="278">
        <v>3487.5166666666669</v>
      </c>
      <c r="J13" s="278">
        <v>3517.5333333333338</v>
      </c>
      <c r="K13" s="303">
        <v>3457.5</v>
      </c>
      <c r="L13" s="303">
        <v>3396.1</v>
      </c>
      <c r="M13" s="306"/>
    </row>
    <row r="14" spans="1:15">
      <c r="A14" s="300">
        <v>5</v>
      </c>
      <c r="B14" s="276" t="s">
        <v>223</v>
      </c>
      <c r="C14" s="303">
        <v>21764.9</v>
      </c>
      <c r="D14" s="278">
        <v>21813.050000000003</v>
      </c>
      <c r="E14" s="278">
        <v>21653.150000000005</v>
      </c>
      <c r="F14" s="278">
        <v>21541.4</v>
      </c>
      <c r="G14" s="278">
        <v>21381.500000000004</v>
      </c>
      <c r="H14" s="278">
        <v>21924.800000000007</v>
      </c>
      <c r="I14" s="278">
        <v>22084.7</v>
      </c>
      <c r="J14" s="278">
        <v>22196.450000000008</v>
      </c>
      <c r="K14" s="303">
        <v>21972.95</v>
      </c>
      <c r="L14" s="303">
        <v>21701.3</v>
      </c>
      <c r="M14" s="306"/>
    </row>
    <row r="15" spans="1:15">
      <c r="A15" s="300">
        <v>6</v>
      </c>
      <c r="B15" s="276" t="s">
        <v>224</v>
      </c>
      <c r="C15" s="303">
        <v>2599.5</v>
      </c>
      <c r="D15" s="278">
        <v>2603.0499999999997</v>
      </c>
      <c r="E15" s="278">
        <v>2568.0499999999993</v>
      </c>
      <c r="F15" s="278">
        <v>2536.5999999999995</v>
      </c>
      <c r="G15" s="278">
        <v>2501.599999999999</v>
      </c>
      <c r="H15" s="278">
        <v>2634.4999999999995</v>
      </c>
      <c r="I15" s="278">
        <v>2669.5000000000005</v>
      </c>
      <c r="J15" s="278">
        <v>2700.95</v>
      </c>
      <c r="K15" s="303">
        <v>2638.05</v>
      </c>
      <c r="L15" s="303">
        <v>2571.6</v>
      </c>
      <c r="M15" s="306"/>
    </row>
    <row r="16" spans="1:15">
      <c r="A16" s="300">
        <v>7</v>
      </c>
      <c r="B16" s="276" t="s">
        <v>225</v>
      </c>
      <c r="C16" s="303">
        <v>5557.9</v>
      </c>
      <c r="D16" s="278">
        <v>5526.2166666666672</v>
      </c>
      <c r="E16" s="278">
        <v>5472.3333333333339</v>
      </c>
      <c r="F16" s="278">
        <v>5386.7666666666664</v>
      </c>
      <c r="G16" s="278">
        <v>5332.8833333333332</v>
      </c>
      <c r="H16" s="278">
        <v>5611.7833333333347</v>
      </c>
      <c r="I16" s="278">
        <v>5665.6666666666679</v>
      </c>
      <c r="J16" s="278">
        <v>5751.2333333333354</v>
      </c>
      <c r="K16" s="303">
        <v>5580.1</v>
      </c>
      <c r="L16" s="303">
        <v>5440.65</v>
      </c>
      <c r="M16" s="306"/>
    </row>
    <row r="17" spans="1:13">
      <c r="A17" s="300">
        <v>8</v>
      </c>
      <c r="B17" s="276" t="s">
        <v>802</v>
      </c>
      <c r="C17" s="276">
        <v>1155.3</v>
      </c>
      <c r="D17" s="278">
        <v>1140.4666666666667</v>
      </c>
      <c r="E17" s="278">
        <v>1117.9333333333334</v>
      </c>
      <c r="F17" s="278">
        <v>1080.5666666666666</v>
      </c>
      <c r="G17" s="278">
        <v>1058.0333333333333</v>
      </c>
      <c r="H17" s="278">
        <v>1177.8333333333335</v>
      </c>
      <c r="I17" s="278">
        <v>1200.3666666666668</v>
      </c>
      <c r="J17" s="278">
        <v>1237.7333333333336</v>
      </c>
      <c r="K17" s="276">
        <v>1163</v>
      </c>
      <c r="L17" s="276">
        <v>1103.0999999999999</v>
      </c>
      <c r="M17" s="276">
        <v>7.0491700000000002</v>
      </c>
    </row>
    <row r="18" spans="1:13">
      <c r="A18" s="300">
        <v>9</v>
      </c>
      <c r="B18" s="276" t="s">
        <v>295</v>
      </c>
      <c r="C18" s="276">
        <v>15399.05</v>
      </c>
      <c r="D18" s="278">
        <v>15386.333333333334</v>
      </c>
      <c r="E18" s="278">
        <v>15332.716666666667</v>
      </c>
      <c r="F18" s="278">
        <v>15266.383333333333</v>
      </c>
      <c r="G18" s="278">
        <v>15212.766666666666</v>
      </c>
      <c r="H18" s="278">
        <v>15452.666666666668</v>
      </c>
      <c r="I18" s="278">
        <v>15506.283333333333</v>
      </c>
      <c r="J18" s="278">
        <v>15572.616666666669</v>
      </c>
      <c r="K18" s="276">
        <v>15439.95</v>
      </c>
      <c r="L18" s="276">
        <v>15320</v>
      </c>
      <c r="M18" s="276">
        <v>5.11E-2</v>
      </c>
    </row>
    <row r="19" spans="1:13">
      <c r="A19" s="300">
        <v>10</v>
      </c>
      <c r="B19" s="276" t="s">
        <v>227</v>
      </c>
      <c r="C19" s="276">
        <v>88.45</v>
      </c>
      <c r="D19" s="278">
        <v>86.13333333333334</v>
      </c>
      <c r="E19" s="278">
        <v>82.866666666666674</v>
      </c>
      <c r="F19" s="278">
        <v>77.283333333333331</v>
      </c>
      <c r="G19" s="278">
        <v>74.016666666666666</v>
      </c>
      <c r="H19" s="278">
        <v>91.716666666666683</v>
      </c>
      <c r="I19" s="278">
        <v>94.983333333333363</v>
      </c>
      <c r="J19" s="278">
        <v>100.56666666666669</v>
      </c>
      <c r="K19" s="276">
        <v>89.4</v>
      </c>
      <c r="L19" s="276">
        <v>80.55</v>
      </c>
      <c r="M19" s="276">
        <v>114.77422</v>
      </c>
    </row>
    <row r="20" spans="1:13">
      <c r="A20" s="300">
        <v>11</v>
      </c>
      <c r="B20" s="276" t="s">
        <v>228</v>
      </c>
      <c r="C20" s="276">
        <v>162.65</v>
      </c>
      <c r="D20" s="278">
        <v>161.54999999999998</v>
      </c>
      <c r="E20" s="278">
        <v>158.09999999999997</v>
      </c>
      <c r="F20" s="278">
        <v>153.54999999999998</v>
      </c>
      <c r="G20" s="278">
        <v>150.09999999999997</v>
      </c>
      <c r="H20" s="278">
        <v>166.09999999999997</v>
      </c>
      <c r="I20" s="278">
        <v>169.54999999999995</v>
      </c>
      <c r="J20" s="278">
        <v>174.09999999999997</v>
      </c>
      <c r="K20" s="276">
        <v>165</v>
      </c>
      <c r="L20" s="276">
        <v>157</v>
      </c>
      <c r="M20" s="276">
        <v>35.043759999999999</v>
      </c>
    </row>
    <row r="21" spans="1:13">
      <c r="A21" s="300">
        <v>12</v>
      </c>
      <c r="B21" s="276" t="s">
        <v>38</v>
      </c>
      <c r="C21" s="276">
        <v>1705.05</v>
      </c>
      <c r="D21" s="278">
        <v>1699.2166666666665</v>
      </c>
      <c r="E21" s="278">
        <v>1678.4333333333329</v>
      </c>
      <c r="F21" s="278">
        <v>1651.8166666666664</v>
      </c>
      <c r="G21" s="278">
        <v>1631.0333333333328</v>
      </c>
      <c r="H21" s="278">
        <v>1725.833333333333</v>
      </c>
      <c r="I21" s="278">
        <v>1746.6166666666663</v>
      </c>
      <c r="J21" s="278">
        <v>1773.2333333333331</v>
      </c>
      <c r="K21" s="276">
        <v>1720</v>
      </c>
      <c r="L21" s="276">
        <v>1672.6</v>
      </c>
      <c r="M21" s="276">
        <v>79.26397</v>
      </c>
    </row>
    <row r="22" spans="1:13">
      <c r="A22" s="300">
        <v>13</v>
      </c>
      <c r="B22" s="276" t="s">
        <v>296</v>
      </c>
      <c r="C22" s="276">
        <v>347.9</v>
      </c>
      <c r="D22" s="278">
        <v>337.93333333333334</v>
      </c>
      <c r="E22" s="278">
        <v>327.91666666666669</v>
      </c>
      <c r="F22" s="278">
        <v>307.93333333333334</v>
      </c>
      <c r="G22" s="278">
        <v>297.91666666666669</v>
      </c>
      <c r="H22" s="278">
        <v>357.91666666666669</v>
      </c>
      <c r="I22" s="278">
        <v>367.93333333333334</v>
      </c>
      <c r="J22" s="278">
        <v>387.91666666666669</v>
      </c>
      <c r="K22" s="276">
        <v>347.95</v>
      </c>
      <c r="L22" s="276">
        <v>317.95</v>
      </c>
      <c r="M22" s="276">
        <v>149.02282</v>
      </c>
    </row>
    <row r="23" spans="1:13">
      <c r="A23" s="300">
        <v>14</v>
      </c>
      <c r="B23" s="276" t="s">
        <v>41</v>
      </c>
      <c r="C23" s="276">
        <v>411.55</v>
      </c>
      <c r="D23" s="278">
        <v>411.91666666666669</v>
      </c>
      <c r="E23" s="278">
        <v>407.83333333333337</v>
      </c>
      <c r="F23" s="278">
        <v>404.11666666666667</v>
      </c>
      <c r="G23" s="278">
        <v>400.03333333333336</v>
      </c>
      <c r="H23" s="278">
        <v>415.63333333333338</v>
      </c>
      <c r="I23" s="278">
        <v>419.71666666666675</v>
      </c>
      <c r="J23" s="278">
        <v>423.43333333333339</v>
      </c>
      <c r="K23" s="276">
        <v>416</v>
      </c>
      <c r="L23" s="276">
        <v>408.2</v>
      </c>
      <c r="M23" s="276">
        <v>105.93353</v>
      </c>
    </row>
    <row r="24" spans="1:13">
      <c r="A24" s="300">
        <v>15</v>
      </c>
      <c r="B24" s="276" t="s">
        <v>43</v>
      </c>
      <c r="C24" s="276">
        <v>38.5</v>
      </c>
      <c r="D24" s="278">
        <v>38.550000000000004</v>
      </c>
      <c r="E24" s="278">
        <v>38.20000000000001</v>
      </c>
      <c r="F24" s="278">
        <v>37.900000000000006</v>
      </c>
      <c r="G24" s="278">
        <v>37.550000000000011</v>
      </c>
      <c r="H24" s="278">
        <v>38.850000000000009</v>
      </c>
      <c r="I24" s="278">
        <v>39.200000000000003</v>
      </c>
      <c r="J24" s="278">
        <v>39.500000000000007</v>
      </c>
      <c r="K24" s="276">
        <v>38.9</v>
      </c>
      <c r="L24" s="276">
        <v>38.25</v>
      </c>
      <c r="M24" s="276">
        <v>50.399819999999998</v>
      </c>
    </row>
    <row r="25" spans="1:13">
      <c r="A25" s="300">
        <v>16</v>
      </c>
      <c r="B25" s="276" t="s">
        <v>298</v>
      </c>
      <c r="C25" s="276">
        <v>376.3</v>
      </c>
      <c r="D25" s="278">
        <v>377.41666666666669</v>
      </c>
      <c r="E25" s="278">
        <v>363.93333333333339</v>
      </c>
      <c r="F25" s="278">
        <v>351.56666666666672</v>
      </c>
      <c r="G25" s="278">
        <v>338.08333333333343</v>
      </c>
      <c r="H25" s="278">
        <v>389.78333333333336</v>
      </c>
      <c r="I25" s="278">
        <v>403.26666666666659</v>
      </c>
      <c r="J25" s="278">
        <v>415.63333333333333</v>
      </c>
      <c r="K25" s="276">
        <v>390.9</v>
      </c>
      <c r="L25" s="276">
        <v>365.05</v>
      </c>
      <c r="M25" s="276">
        <v>11.60308</v>
      </c>
    </row>
    <row r="26" spans="1:13">
      <c r="A26" s="300">
        <v>17</v>
      </c>
      <c r="B26" s="276" t="s">
        <v>229</v>
      </c>
      <c r="C26" s="276">
        <v>1536.1</v>
      </c>
      <c r="D26" s="278">
        <v>1531.7166666666665</v>
      </c>
      <c r="E26" s="278">
        <v>1520.4333333333329</v>
      </c>
      <c r="F26" s="278">
        <v>1504.7666666666664</v>
      </c>
      <c r="G26" s="278">
        <v>1493.4833333333329</v>
      </c>
      <c r="H26" s="278">
        <v>1547.383333333333</v>
      </c>
      <c r="I26" s="278">
        <v>1558.6666666666663</v>
      </c>
      <c r="J26" s="278">
        <v>1574.333333333333</v>
      </c>
      <c r="K26" s="276">
        <v>1543</v>
      </c>
      <c r="L26" s="276">
        <v>1516.05</v>
      </c>
      <c r="M26" s="276">
        <v>2.0775399999999999</v>
      </c>
    </row>
    <row r="27" spans="1:13">
      <c r="A27" s="300">
        <v>18</v>
      </c>
      <c r="B27" s="276" t="s">
        <v>230</v>
      </c>
      <c r="C27" s="276">
        <v>2841.65</v>
      </c>
      <c r="D27" s="278">
        <v>2842.5499999999997</v>
      </c>
      <c r="E27" s="278">
        <v>2820.0999999999995</v>
      </c>
      <c r="F27" s="278">
        <v>2798.5499999999997</v>
      </c>
      <c r="G27" s="278">
        <v>2776.0999999999995</v>
      </c>
      <c r="H27" s="278">
        <v>2864.0999999999995</v>
      </c>
      <c r="I27" s="278">
        <v>2886.5499999999993</v>
      </c>
      <c r="J27" s="278">
        <v>2908.0999999999995</v>
      </c>
      <c r="K27" s="276">
        <v>2865</v>
      </c>
      <c r="L27" s="276">
        <v>2821</v>
      </c>
      <c r="M27" s="276">
        <v>0.88956999999999997</v>
      </c>
    </row>
    <row r="28" spans="1:13">
      <c r="A28" s="300">
        <v>19</v>
      </c>
      <c r="B28" s="276" t="s">
        <v>45</v>
      </c>
      <c r="C28" s="276">
        <v>946.8</v>
      </c>
      <c r="D28" s="278">
        <v>932.51666666666677</v>
      </c>
      <c r="E28" s="278">
        <v>900.23333333333358</v>
      </c>
      <c r="F28" s="278">
        <v>853.66666666666686</v>
      </c>
      <c r="G28" s="278">
        <v>821.38333333333367</v>
      </c>
      <c r="H28" s="278">
        <v>979.08333333333348</v>
      </c>
      <c r="I28" s="278">
        <v>1011.3666666666666</v>
      </c>
      <c r="J28" s="278">
        <v>1057.9333333333334</v>
      </c>
      <c r="K28" s="276">
        <v>964.8</v>
      </c>
      <c r="L28" s="276">
        <v>885.95</v>
      </c>
      <c r="M28" s="276">
        <v>42.070799999999998</v>
      </c>
    </row>
    <row r="29" spans="1:13">
      <c r="A29" s="300">
        <v>20</v>
      </c>
      <c r="B29" s="276" t="s">
        <v>46</v>
      </c>
      <c r="C29" s="276">
        <v>261.05</v>
      </c>
      <c r="D29" s="278">
        <v>260.58333333333331</v>
      </c>
      <c r="E29" s="278">
        <v>257.96666666666664</v>
      </c>
      <c r="F29" s="278">
        <v>254.88333333333333</v>
      </c>
      <c r="G29" s="278">
        <v>252.26666666666665</v>
      </c>
      <c r="H29" s="278">
        <v>263.66666666666663</v>
      </c>
      <c r="I29" s="278">
        <v>266.2833333333333</v>
      </c>
      <c r="J29" s="278">
        <v>269.36666666666662</v>
      </c>
      <c r="K29" s="276">
        <v>263.2</v>
      </c>
      <c r="L29" s="276">
        <v>257.5</v>
      </c>
      <c r="M29" s="276">
        <v>101.77428999999999</v>
      </c>
    </row>
    <row r="30" spans="1:13">
      <c r="A30" s="300">
        <v>21</v>
      </c>
      <c r="B30" s="276" t="s">
        <v>47</v>
      </c>
      <c r="C30" s="276">
        <v>2347.9</v>
      </c>
      <c r="D30" s="278">
        <v>2340.2999999999997</v>
      </c>
      <c r="E30" s="278">
        <v>2305.5999999999995</v>
      </c>
      <c r="F30" s="278">
        <v>2263.2999999999997</v>
      </c>
      <c r="G30" s="278">
        <v>2228.5999999999995</v>
      </c>
      <c r="H30" s="278">
        <v>2382.5999999999995</v>
      </c>
      <c r="I30" s="278">
        <v>2417.2999999999993</v>
      </c>
      <c r="J30" s="278">
        <v>2459.5999999999995</v>
      </c>
      <c r="K30" s="276">
        <v>2375</v>
      </c>
      <c r="L30" s="276">
        <v>2298</v>
      </c>
      <c r="M30" s="276">
        <v>89.986099999999993</v>
      </c>
    </row>
    <row r="31" spans="1:13">
      <c r="A31" s="300">
        <v>22</v>
      </c>
      <c r="B31" s="276" t="s">
        <v>48</v>
      </c>
      <c r="C31" s="276">
        <v>184.45</v>
      </c>
      <c r="D31" s="278">
        <v>181.9</v>
      </c>
      <c r="E31" s="278">
        <v>178.3</v>
      </c>
      <c r="F31" s="278">
        <v>172.15</v>
      </c>
      <c r="G31" s="278">
        <v>168.55</v>
      </c>
      <c r="H31" s="278">
        <v>188.05</v>
      </c>
      <c r="I31" s="278">
        <v>191.64999999999998</v>
      </c>
      <c r="J31" s="278">
        <v>197.8</v>
      </c>
      <c r="K31" s="276">
        <v>185.5</v>
      </c>
      <c r="L31" s="276">
        <v>175.75</v>
      </c>
      <c r="M31" s="276">
        <v>107.62908</v>
      </c>
    </row>
    <row r="32" spans="1:13">
      <c r="A32" s="300">
        <v>23</v>
      </c>
      <c r="B32" s="276" t="s">
        <v>49</v>
      </c>
      <c r="C32" s="276">
        <v>92.15</v>
      </c>
      <c r="D32" s="278">
        <v>91.466666666666683</v>
      </c>
      <c r="E32" s="278">
        <v>89.983333333333363</v>
      </c>
      <c r="F32" s="278">
        <v>87.816666666666677</v>
      </c>
      <c r="G32" s="278">
        <v>86.333333333333357</v>
      </c>
      <c r="H32" s="278">
        <v>93.633333333333368</v>
      </c>
      <c r="I32" s="278">
        <v>95.116666666666688</v>
      </c>
      <c r="J32" s="278">
        <v>97.283333333333374</v>
      </c>
      <c r="K32" s="276">
        <v>92.95</v>
      </c>
      <c r="L32" s="276">
        <v>89.3</v>
      </c>
      <c r="M32" s="276">
        <v>369.56488999999999</v>
      </c>
    </row>
    <row r="33" spans="1:13">
      <c r="A33" s="300">
        <v>24</v>
      </c>
      <c r="B33" s="276" t="s">
        <v>51</v>
      </c>
      <c r="C33" s="276">
        <v>2215.3000000000002</v>
      </c>
      <c r="D33" s="278">
        <v>2208.2999999999997</v>
      </c>
      <c r="E33" s="278">
        <v>2171.9999999999995</v>
      </c>
      <c r="F33" s="278">
        <v>2128.6999999999998</v>
      </c>
      <c r="G33" s="278">
        <v>2092.3999999999996</v>
      </c>
      <c r="H33" s="278">
        <v>2251.5999999999995</v>
      </c>
      <c r="I33" s="278">
        <v>2287.8999999999996</v>
      </c>
      <c r="J33" s="278">
        <v>2331.1999999999994</v>
      </c>
      <c r="K33" s="276">
        <v>2244.6</v>
      </c>
      <c r="L33" s="276">
        <v>2165</v>
      </c>
      <c r="M33" s="276">
        <v>100.36402</v>
      </c>
    </row>
    <row r="34" spans="1:13">
      <c r="A34" s="300">
        <v>25</v>
      </c>
      <c r="B34" s="276" t="s">
        <v>226</v>
      </c>
      <c r="C34" s="276">
        <v>839.05</v>
      </c>
      <c r="D34" s="278">
        <v>849.9666666666667</v>
      </c>
      <c r="E34" s="278">
        <v>815.08333333333337</v>
      </c>
      <c r="F34" s="278">
        <v>791.11666666666667</v>
      </c>
      <c r="G34" s="278">
        <v>756.23333333333335</v>
      </c>
      <c r="H34" s="278">
        <v>873.93333333333339</v>
      </c>
      <c r="I34" s="278">
        <v>908.81666666666661</v>
      </c>
      <c r="J34" s="278">
        <v>932.78333333333342</v>
      </c>
      <c r="K34" s="276">
        <v>884.85</v>
      </c>
      <c r="L34" s="276">
        <v>826</v>
      </c>
      <c r="M34" s="276">
        <v>8.4990000000000006</v>
      </c>
    </row>
    <row r="35" spans="1:13">
      <c r="A35" s="300">
        <v>26</v>
      </c>
      <c r="B35" s="276" t="s">
        <v>53</v>
      </c>
      <c r="C35" s="276">
        <v>868.55</v>
      </c>
      <c r="D35" s="278">
        <v>874.94999999999993</v>
      </c>
      <c r="E35" s="278">
        <v>856.39999999999986</v>
      </c>
      <c r="F35" s="278">
        <v>844.24999999999989</v>
      </c>
      <c r="G35" s="278">
        <v>825.69999999999982</v>
      </c>
      <c r="H35" s="278">
        <v>887.09999999999991</v>
      </c>
      <c r="I35" s="278">
        <v>905.64999999999986</v>
      </c>
      <c r="J35" s="278">
        <v>917.8</v>
      </c>
      <c r="K35" s="276">
        <v>893.5</v>
      </c>
      <c r="L35" s="276">
        <v>862.8</v>
      </c>
      <c r="M35" s="276">
        <v>53.423670000000001</v>
      </c>
    </row>
    <row r="36" spans="1:13">
      <c r="A36" s="300">
        <v>27</v>
      </c>
      <c r="B36" s="276" t="s">
        <v>55</v>
      </c>
      <c r="C36" s="276">
        <v>601.6</v>
      </c>
      <c r="D36" s="278">
        <v>604.66666666666663</v>
      </c>
      <c r="E36" s="278">
        <v>595.68333333333328</v>
      </c>
      <c r="F36" s="278">
        <v>589.76666666666665</v>
      </c>
      <c r="G36" s="278">
        <v>580.7833333333333</v>
      </c>
      <c r="H36" s="278">
        <v>610.58333333333326</v>
      </c>
      <c r="I36" s="278">
        <v>619.56666666666661</v>
      </c>
      <c r="J36" s="278">
        <v>625.48333333333323</v>
      </c>
      <c r="K36" s="276">
        <v>613.65</v>
      </c>
      <c r="L36" s="276">
        <v>598.75</v>
      </c>
      <c r="M36" s="276">
        <v>299.21075999999999</v>
      </c>
    </row>
    <row r="37" spans="1:13">
      <c r="A37" s="300">
        <v>28</v>
      </c>
      <c r="B37" s="276" t="s">
        <v>56</v>
      </c>
      <c r="C37" s="276">
        <v>3173.55</v>
      </c>
      <c r="D37" s="278">
        <v>3186.0833333333335</v>
      </c>
      <c r="E37" s="278">
        <v>3123.166666666667</v>
      </c>
      <c r="F37" s="278">
        <v>3072.7833333333333</v>
      </c>
      <c r="G37" s="278">
        <v>3009.8666666666668</v>
      </c>
      <c r="H37" s="278">
        <v>3236.4666666666672</v>
      </c>
      <c r="I37" s="278">
        <v>3299.3833333333341</v>
      </c>
      <c r="J37" s="278">
        <v>3349.7666666666673</v>
      </c>
      <c r="K37" s="276">
        <v>3249</v>
      </c>
      <c r="L37" s="276">
        <v>3135.7</v>
      </c>
      <c r="M37" s="276">
        <v>25.483470000000001</v>
      </c>
    </row>
    <row r="38" spans="1:13">
      <c r="A38" s="300">
        <v>29</v>
      </c>
      <c r="B38" s="276" t="s">
        <v>58</v>
      </c>
      <c r="C38" s="276">
        <v>8758.7999999999993</v>
      </c>
      <c r="D38" s="278">
        <v>8791.0833333333339</v>
      </c>
      <c r="E38" s="278">
        <v>8647.7166666666672</v>
      </c>
      <c r="F38" s="278">
        <v>8536.6333333333332</v>
      </c>
      <c r="G38" s="278">
        <v>8393.2666666666664</v>
      </c>
      <c r="H38" s="278">
        <v>8902.1666666666679</v>
      </c>
      <c r="I38" s="278">
        <v>9045.5333333333328</v>
      </c>
      <c r="J38" s="278">
        <v>9156.6166666666686</v>
      </c>
      <c r="K38" s="276">
        <v>8934.4500000000007</v>
      </c>
      <c r="L38" s="276">
        <v>8680</v>
      </c>
      <c r="M38" s="276">
        <v>14.1935</v>
      </c>
    </row>
    <row r="39" spans="1:13">
      <c r="A39" s="300">
        <v>30</v>
      </c>
      <c r="B39" s="276" t="s">
        <v>232</v>
      </c>
      <c r="C39" s="276">
        <v>3063.75</v>
      </c>
      <c r="D39" s="278">
        <v>3052.9166666666665</v>
      </c>
      <c r="E39" s="278">
        <v>3016.833333333333</v>
      </c>
      <c r="F39" s="278">
        <v>2969.9166666666665</v>
      </c>
      <c r="G39" s="278">
        <v>2933.833333333333</v>
      </c>
      <c r="H39" s="278">
        <v>3099.833333333333</v>
      </c>
      <c r="I39" s="278">
        <v>3135.9166666666661</v>
      </c>
      <c r="J39" s="278">
        <v>3182.833333333333</v>
      </c>
      <c r="K39" s="276">
        <v>3089</v>
      </c>
      <c r="L39" s="276">
        <v>3006</v>
      </c>
      <c r="M39" s="276">
        <v>1.2091400000000001</v>
      </c>
    </row>
    <row r="40" spans="1:13">
      <c r="A40" s="300">
        <v>31</v>
      </c>
      <c r="B40" s="276" t="s">
        <v>59</v>
      </c>
      <c r="C40" s="276">
        <v>4908.8</v>
      </c>
      <c r="D40" s="278">
        <v>4884.6499999999996</v>
      </c>
      <c r="E40" s="278">
        <v>4809.2999999999993</v>
      </c>
      <c r="F40" s="278">
        <v>4709.7999999999993</v>
      </c>
      <c r="G40" s="278">
        <v>4634.4499999999989</v>
      </c>
      <c r="H40" s="278">
        <v>4984.1499999999996</v>
      </c>
      <c r="I40" s="278">
        <v>5059.5</v>
      </c>
      <c r="J40" s="278">
        <v>5159</v>
      </c>
      <c r="K40" s="276">
        <v>4960</v>
      </c>
      <c r="L40" s="276">
        <v>4785.1499999999996</v>
      </c>
      <c r="M40" s="276">
        <v>123.64707</v>
      </c>
    </row>
    <row r="41" spans="1:13">
      <c r="A41" s="300">
        <v>32</v>
      </c>
      <c r="B41" s="276" t="s">
        <v>60</v>
      </c>
      <c r="C41" s="276">
        <v>1659.4</v>
      </c>
      <c r="D41" s="278">
        <v>1653.75</v>
      </c>
      <c r="E41" s="278">
        <v>1620.9</v>
      </c>
      <c r="F41" s="278">
        <v>1582.4</v>
      </c>
      <c r="G41" s="278">
        <v>1549.5500000000002</v>
      </c>
      <c r="H41" s="278">
        <v>1692.25</v>
      </c>
      <c r="I41" s="278">
        <v>1725.1</v>
      </c>
      <c r="J41" s="278">
        <v>1763.6</v>
      </c>
      <c r="K41" s="276">
        <v>1686.6</v>
      </c>
      <c r="L41" s="276">
        <v>1615.25</v>
      </c>
      <c r="M41" s="276">
        <v>88.591239999999999</v>
      </c>
    </row>
    <row r="42" spans="1:13">
      <c r="A42" s="300">
        <v>33</v>
      </c>
      <c r="B42" s="276" t="s">
        <v>233</v>
      </c>
      <c r="C42" s="276">
        <v>367</v>
      </c>
      <c r="D42" s="278">
        <v>367.13333333333338</v>
      </c>
      <c r="E42" s="278">
        <v>361.96666666666675</v>
      </c>
      <c r="F42" s="278">
        <v>356.93333333333339</v>
      </c>
      <c r="G42" s="278">
        <v>351.76666666666677</v>
      </c>
      <c r="H42" s="278">
        <v>372.16666666666674</v>
      </c>
      <c r="I42" s="278">
        <v>377.33333333333337</v>
      </c>
      <c r="J42" s="278">
        <v>382.36666666666673</v>
      </c>
      <c r="K42" s="276">
        <v>372.3</v>
      </c>
      <c r="L42" s="276">
        <v>362.1</v>
      </c>
      <c r="M42" s="276">
        <v>100.64518</v>
      </c>
    </row>
    <row r="43" spans="1:13">
      <c r="A43" s="300">
        <v>34</v>
      </c>
      <c r="B43" s="276" t="s">
        <v>61</v>
      </c>
      <c r="C43" s="276">
        <v>51.35</v>
      </c>
      <c r="D43" s="278">
        <v>51.483333333333327</v>
      </c>
      <c r="E43" s="278">
        <v>50.466666666666654</v>
      </c>
      <c r="F43" s="278">
        <v>49.583333333333329</v>
      </c>
      <c r="G43" s="278">
        <v>48.566666666666656</v>
      </c>
      <c r="H43" s="278">
        <v>52.366666666666653</v>
      </c>
      <c r="I43" s="278">
        <v>53.383333333333319</v>
      </c>
      <c r="J43" s="278">
        <v>54.266666666666652</v>
      </c>
      <c r="K43" s="276">
        <v>52.5</v>
      </c>
      <c r="L43" s="276">
        <v>50.6</v>
      </c>
      <c r="M43" s="276">
        <v>612.04165</v>
      </c>
    </row>
    <row r="44" spans="1:13">
      <c r="A44" s="300">
        <v>35</v>
      </c>
      <c r="B44" s="276" t="s">
        <v>62</v>
      </c>
      <c r="C44" s="276">
        <v>45.05</v>
      </c>
      <c r="D44" s="278">
        <v>45.35</v>
      </c>
      <c r="E44" s="278">
        <v>44.5</v>
      </c>
      <c r="F44" s="278">
        <v>43.949999999999996</v>
      </c>
      <c r="G44" s="278">
        <v>43.099999999999994</v>
      </c>
      <c r="H44" s="278">
        <v>45.900000000000006</v>
      </c>
      <c r="I44" s="278">
        <v>46.750000000000014</v>
      </c>
      <c r="J44" s="278">
        <v>47.300000000000011</v>
      </c>
      <c r="K44" s="276">
        <v>46.2</v>
      </c>
      <c r="L44" s="276">
        <v>44.8</v>
      </c>
      <c r="M44" s="276">
        <v>48.277819999999998</v>
      </c>
    </row>
    <row r="45" spans="1:13">
      <c r="A45" s="300">
        <v>36</v>
      </c>
      <c r="B45" s="276" t="s">
        <v>63</v>
      </c>
      <c r="C45" s="276">
        <v>1572.9</v>
      </c>
      <c r="D45" s="278">
        <v>1563.95</v>
      </c>
      <c r="E45" s="278">
        <v>1544</v>
      </c>
      <c r="F45" s="278">
        <v>1515.1</v>
      </c>
      <c r="G45" s="278">
        <v>1495.1499999999999</v>
      </c>
      <c r="H45" s="278">
        <v>1592.8500000000001</v>
      </c>
      <c r="I45" s="278">
        <v>1612.8000000000004</v>
      </c>
      <c r="J45" s="278">
        <v>1641.7000000000003</v>
      </c>
      <c r="K45" s="276">
        <v>1583.9</v>
      </c>
      <c r="L45" s="276">
        <v>1535.05</v>
      </c>
      <c r="M45" s="276">
        <v>22.206</v>
      </c>
    </row>
    <row r="46" spans="1:13">
      <c r="A46" s="300">
        <v>37</v>
      </c>
      <c r="B46" s="276" t="s">
        <v>234</v>
      </c>
      <c r="C46" s="276">
        <v>1319.75</v>
      </c>
      <c r="D46" s="278">
        <v>1311.8833333333334</v>
      </c>
      <c r="E46" s="278">
        <v>1283.7666666666669</v>
      </c>
      <c r="F46" s="278">
        <v>1247.7833333333335</v>
      </c>
      <c r="G46" s="278">
        <v>1219.666666666667</v>
      </c>
      <c r="H46" s="278">
        <v>1347.8666666666668</v>
      </c>
      <c r="I46" s="278">
        <v>1375.9833333333331</v>
      </c>
      <c r="J46" s="278">
        <v>1411.9666666666667</v>
      </c>
      <c r="K46" s="276">
        <v>1340</v>
      </c>
      <c r="L46" s="276">
        <v>1275.9000000000001</v>
      </c>
      <c r="M46" s="276">
        <v>2.5905800000000001</v>
      </c>
    </row>
    <row r="47" spans="1:13">
      <c r="A47" s="300">
        <v>38</v>
      </c>
      <c r="B47" s="276" t="s">
        <v>65</v>
      </c>
      <c r="C47" s="276">
        <v>111.1</v>
      </c>
      <c r="D47" s="278">
        <v>111.31666666666666</v>
      </c>
      <c r="E47" s="278">
        <v>108.83333333333333</v>
      </c>
      <c r="F47" s="278">
        <v>106.56666666666666</v>
      </c>
      <c r="G47" s="278">
        <v>104.08333333333333</v>
      </c>
      <c r="H47" s="278">
        <v>113.58333333333333</v>
      </c>
      <c r="I47" s="278">
        <v>116.06666666666668</v>
      </c>
      <c r="J47" s="278">
        <v>118.33333333333333</v>
      </c>
      <c r="K47" s="276">
        <v>113.8</v>
      </c>
      <c r="L47" s="276">
        <v>109.05</v>
      </c>
      <c r="M47" s="276">
        <v>142.46823000000001</v>
      </c>
    </row>
    <row r="48" spans="1:13">
      <c r="A48" s="300">
        <v>39</v>
      </c>
      <c r="B48" s="276" t="s">
        <v>66</v>
      </c>
      <c r="C48" s="276">
        <v>647.75</v>
      </c>
      <c r="D48" s="278">
        <v>646.30000000000007</v>
      </c>
      <c r="E48" s="278">
        <v>639.60000000000014</v>
      </c>
      <c r="F48" s="278">
        <v>631.45000000000005</v>
      </c>
      <c r="G48" s="278">
        <v>624.75000000000011</v>
      </c>
      <c r="H48" s="278">
        <v>654.45000000000016</v>
      </c>
      <c r="I48" s="278">
        <v>661.1500000000002</v>
      </c>
      <c r="J48" s="278">
        <v>669.30000000000018</v>
      </c>
      <c r="K48" s="276">
        <v>653</v>
      </c>
      <c r="L48" s="276">
        <v>638.15</v>
      </c>
      <c r="M48" s="276">
        <v>18.723469999999999</v>
      </c>
    </row>
    <row r="49" spans="1:13">
      <c r="A49" s="300">
        <v>40</v>
      </c>
      <c r="B49" s="276" t="s">
        <v>67</v>
      </c>
      <c r="C49" s="276">
        <v>508.35</v>
      </c>
      <c r="D49" s="278">
        <v>511.3</v>
      </c>
      <c r="E49" s="278">
        <v>496.9</v>
      </c>
      <c r="F49" s="278">
        <v>485.45</v>
      </c>
      <c r="G49" s="278">
        <v>471.04999999999995</v>
      </c>
      <c r="H49" s="278">
        <v>522.75</v>
      </c>
      <c r="I49" s="278">
        <v>537.15</v>
      </c>
      <c r="J49" s="278">
        <v>548.6</v>
      </c>
      <c r="K49" s="276">
        <v>525.70000000000005</v>
      </c>
      <c r="L49" s="276">
        <v>499.85</v>
      </c>
      <c r="M49" s="276">
        <v>48.485080000000004</v>
      </c>
    </row>
    <row r="50" spans="1:13">
      <c r="A50" s="300">
        <v>41</v>
      </c>
      <c r="B50" s="276" t="s">
        <v>69</v>
      </c>
      <c r="C50" s="276">
        <v>463.25</v>
      </c>
      <c r="D50" s="278">
        <v>465.9666666666667</v>
      </c>
      <c r="E50" s="278">
        <v>459.28333333333342</v>
      </c>
      <c r="F50" s="278">
        <v>455.31666666666672</v>
      </c>
      <c r="G50" s="278">
        <v>448.63333333333344</v>
      </c>
      <c r="H50" s="278">
        <v>469.93333333333339</v>
      </c>
      <c r="I50" s="278">
        <v>476.61666666666667</v>
      </c>
      <c r="J50" s="278">
        <v>480.58333333333337</v>
      </c>
      <c r="K50" s="276">
        <v>472.65</v>
      </c>
      <c r="L50" s="276">
        <v>462</v>
      </c>
      <c r="M50" s="276">
        <v>181.51096000000001</v>
      </c>
    </row>
    <row r="51" spans="1:13">
      <c r="A51" s="300">
        <v>42</v>
      </c>
      <c r="B51" s="276" t="s">
        <v>70</v>
      </c>
      <c r="C51" s="276">
        <v>32.85</v>
      </c>
      <c r="D51" s="278">
        <v>32.633333333333333</v>
      </c>
      <c r="E51" s="278">
        <v>31.816666666666663</v>
      </c>
      <c r="F51" s="278">
        <v>30.783333333333331</v>
      </c>
      <c r="G51" s="278">
        <v>29.966666666666661</v>
      </c>
      <c r="H51" s="278">
        <v>33.666666666666664</v>
      </c>
      <c r="I51" s="278">
        <v>34.483333333333341</v>
      </c>
      <c r="J51" s="278">
        <v>35.516666666666666</v>
      </c>
      <c r="K51" s="276">
        <v>33.450000000000003</v>
      </c>
      <c r="L51" s="276">
        <v>31.6</v>
      </c>
      <c r="M51" s="276">
        <v>1017.47612</v>
      </c>
    </row>
    <row r="52" spans="1:13">
      <c r="A52" s="300">
        <v>43</v>
      </c>
      <c r="B52" s="276" t="s">
        <v>71</v>
      </c>
      <c r="C52" s="276">
        <v>429.35</v>
      </c>
      <c r="D52" s="278">
        <v>428.91666666666669</v>
      </c>
      <c r="E52" s="278">
        <v>422.73333333333335</v>
      </c>
      <c r="F52" s="278">
        <v>416.11666666666667</v>
      </c>
      <c r="G52" s="278">
        <v>409.93333333333334</v>
      </c>
      <c r="H52" s="278">
        <v>435.53333333333336</v>
      </c>
      <c r="I52" s="278">
        <v>441.71666666666664</v>
      </c>
      <c r="J52" s="278">
        <v>448.33333333333337</v>
      </c>
      <c r="K52" s="276">
        <v>435.1</v>
      </c>
      <c r="L52" s="276">
        <v>422.3</v>
      </c>
      <c r="M52" s="276">
        <v>147.78896</v>
      </c>
    </row>
    <row r="53" spans="1:13">
      <c r="A53" s="300">
        <v>44</v>
      </c>
      <c r="B53" s="276" t="s">
        <v>72</v>
      </c>
      <c r="C53" s="276">
        <v>12816.1</v>
      </c>
      <c r="D53" s="278">
        <v>12827.933333333334</v>
      </c>
      <c r="E53" s="278">
        <v>12508.166666666668</v>
      </c>
      <c r="F53" s="278">
        <v>12200.233333333334</v>
      </c>
      <c r="G53" s="278">
        <v>11880.466666666667</v>
      </c>
      <c r="H53" s="278">
        <v>13135.866666666669</v>
      </c>
      <c r="I53" s="278">
        <v>13455.633333333335</v>
      </c>
      <c r="J53" s="278">
        <v>13763.566666666669</v>
      </c>
      <c r="K53" s="276">
        <v>13147.7</v>
      </c>
      <c r="L53" s="276">
        <v>12520</v>
      </c>
      <c r="M53" s="276">
        <v>8.1140299999999996</v>
      </c>
    </row>
    <row r="54" spans="1:13">
      <c r="A54" s="300">
        <v>45</v>
      </c>
      <c r="B54" s="276" t="s">
        <v>74</v>
      </c>
      <c r="C54" s="276">
        <v>373</v>
      </c>
      <c r="D54" s="278">
        <v>375.9666666666667</v>
      </c>
      <c r="E54" s="278">
        <v>368.03333333333342</v>
      </c>
      <c r="F54" s="278">
        <v>363.06666666666672</v>
      </c>
      <c r="G54" s="278">
        <v>355.13333333333344</v>
      </c>
      <c r="H54" s="278">
        <v>380.93333333333339</v>
      </c>
      <c r="I54" s="278">
        <v>388.86666666666667</v>
      </c>
      <c r="J54" s="278">
        <v>393.83333333333337</v>
      </c>
      <c r="K54" s="276">
        <v>383.9</v>
      </c>
      <c r="L54" s="276">
        <v>371</v>
      </c>
      <c r="M54" s="276">
        <v>138.53528</v>
      </c>
    </row>
    <row r="55" spans="1:13">
      <c r="A55" s="300">
        <v>46</v>
      </c>
      <c r="B55" s="276" t="s">
        <v>75</v>
      </c>
      <c r="C55" s="276">
        <v>3637.95</v>
      </c>
      <c r="D55" s="278">
        <v>3608.65</v>
      </c>
      <c r="E55" s="278">
        <v>3532.4</v>
      </c>
      <c r="F55" s="278">
        <v>3426.85</v>
      </c>
      <c r="G55" s="278">
        <v>3350.6</v>
      </c>
      <c r="H55" s="278">
        <v>3714.2000000000003</v>
      </c>
      <c r="I55" s="278">
        <v>3790.4500000000003</v>
      </c>
      <c r="J55" s="278">
        <v>3896.0000000000005</v>
      </c>
      <c r="K55" s="276">
        <v>3684.9</v>
      </c>
      <c r="L55" s="276">
        <v>3503.1</v>
      </c>
      <c r="M55" s="276">
        <v>53.837730000000001</v>
      </c>
    </row>
    <row r="56" spans="1:13">
      <c r="A56" s="300">
        <v>47</v>
      </c>
      <c r="B56" s="276" t="s">
        <v>76</v>
      </c>
      <c r="C56" s="276">
        <v>450.1</v>
      </c>
      <c r="D56" s="278">
        <v>447.09999999999997</v>
      </c>
      <c r="E56" s="278">
        <v>435.19999999999993</v>
      </c>
      <c r="F56" s="278">
        <v>420.29999999999995</v>
      </c>
      <c r="G56" s="278">
        <v>408.39999999999992</v>
      </c>
      <c r="H56" s="278">
        <v>461.99999999999994</v>
      </c>
      <c r="I56" s="278">
        <v>473.89999999999992</v>
      </c>
      <c r="J56" s="278">
        <v>488.79999999999995</v>
      </c>
      <c r="K56" s="276">
        <v>459</v>
      </c>
      <c r="L56" s="276">
        <v>432.2</v>
      </c>
      <c r="M56" s="276">
        <v>195.34886</v>
      </c>
    </row>
    <row r="57" spans="1:13">
      <c r="A57" s="300">
        <v>48</v>
      </c>
      <c r="B57" s="276" t="s">
        <v>77</v>
      </c>
      <c r="C57" s="276">
        <v>103.8</v>
      </c>
      <c r="D57" s="278">
        <v>103.23333333333333</v>
      </c>
      <c r="E57" s="278">
        <v>100.76666666666667</v>
      </c>
      <c r="F57" s="278">
        <v>97.733333333333334</v>
      </c>
      <c r="G57" s="278">
        <v>95.266666666666666</v>
      </c>
      <c r="H57" s="278">
        <v>106.26666666666667</v>
      </c>
      <c r="I57" s="278">
        <v>108.73333333333333</v>
      </c>
      <c r="J57" s="278">
        <v>111.76666666666667</v>
      </c>
      <c r="K57" s="276">
        <v>105.7</v>
      </c>
      <c r="L57" s="276">
        <v>100.2</v>
      </c>
      <c r="M57" s="276">
        <v>298.80608000000001</v>
      </c>
    </row>
    <row r="58" spans="1:13">
      <c r="A58" s="300">
        <v>49</v>
      </c>
      <c r="B58" s="276" t="s">
        <v>78</v>
      </c>
      <c r="C58" s="276">
        <v>125.4</v>
      </c>
      <c r="D58" s="278">
        <v>126.41666666666667</v>
      </c>
      <c r="E58" s="278">
        <v>122.88333333333335</v>
      </c>
      <c r="F58" s="278">
        <v>120.36666666666669</v>
      </c>
      <c r="G58" s="278">
        <v>116.83333333333337</v>
      </c>
      <c r="H58" s="278">
        <v>128.93333333333334</v>
      </c>
      <c r="I58" s="278">
        <v>132.46666666666667</v>
      </c>
      <c r="J58" s="278">
        <v>134.98333333333332</v>
      </c>
      <c r="K58" s="276">
        <v>129.94999999999999</v>
      </c>
      <c r="L58" s="276">
        <v>123.9</v>
      </c>
      <c r="M58" s="276">
        <v>55.121949999999998</v>
      </c>
    </row>
    <row r="59" spans="1:13">
      <c r="A59" s="300">
        <v>50</v>
      </c>
      <c r="B59" s="276" t="s">
        <v>81</v>
      </c>
      <c r="C59" s="276">
        <v>581.4</v>
      </c>
      <c r="D59" s="278">
        <v>586.98333333333335</v>
      </c>
      <c r="E59" s="278">
        <v>572.11666666666667</v>
      </c>
      <c r="F59" s="278">
        <v>562.83333333333337</v>
      </c>
      <c r="G59" s="278">
        <v>547.9666666666667</v>
      </c>
      <c r="H59" s="278">
        <v>596.26666666666665</v>
      </c>
      <c r="I59" s="278">
        <v>611.13333333333344</v>
      </c>
      <c r="J59" s="278">
        <v>620.41666666666663</v>
      </c>
      <c r="K59" s="276">
        <v>601.85</v>
      </c>
      <c r="L59" s="276">
        <v>577.70000000000005</v>
      </c>
      <c r="M59" s="276">
        <v>3.2341500000000001</v>
      </c>
    </row>
    <row r="60" spans="1:13">
      <c r="A60" s="300">
        <v>51</v>
      </c>
      <c r="B60" s="276" t="s">
        <v>82</v>
      </c>
      <c r="C60" s="276">
        <v>388.7</v>
      </c>
      <c r="D60" s="278">
        <v>380.83333333333331</v>
      </c>
      <c r="E60" s="278">
        <v>366.76666666666665</v>
      </c>
      <c r="F60" s="278">
        <v>344.83333333333331</v>
      </c>
      <c r="G60" s="278">
        <v>330.76666666666665</v>
      </c>
      <c r="H60" s="278">
        <v>402.76666666666665</v>
      </c>
      <c r="I60" s="278">
        <v>416.83333333333337</v>
      </c>
      <c r="J60" s="278">
        <v>438.76666666666665</v>
      </c>
      <c r="K60" s="276">
        <v>394.9</v>
      </c>
      <c r="L60" s="276">
        <v>358.9</v>
      </c>
      <c r="M60" s="276">
        <v>135.49478999999999</v>
      </c>
    </row>
    <row r="61" spans="1:13">
      <c r="A61" s="300">
        <v>52</v>
      </c>
      <c r="B61" s="276" t="s">
        <v>83</v>
      </c>
      <c r="C61" s="276">
        <v>745.6</v>
      </c>
      <c r="D61" s="278">
        <v>743.19999999999993</v>
      </c>
      <c r="E61" s="278">
        <v>737.39999999999986</v>
      </c>
      <c r="F61" s="278">
        <v>729.19999999999993</v>
      </c>
      <c r="G61" s="278">
        <v>723.39999999999986</v>
      </c>
      <c r="H61" s="278">
        <v>751.39999999999986</v>
      </c>
      <c r="I61" s="278">
        <v>757.19999999999982</v>
      </c>
      <c r="J61" s="278">
        <v>765.39999999999986</v>
      </c>
      <c r="K61" s="276">
        <v>749</v>
      </c>
      <c r="L61" s="276">
        <v>735</v>
      </c>
      <c r="M61" s="276">
        <v>127.77697000000001</v>
      </c>
    </row>
    <row r="62" spans="1:13">
      <c r="A62" s="300">
        <v>53</v>
      </c>
      <c r="B62" s="276" t="s">
        <v>84</v>
      </c>
      <c r="C62" s="276">
        <v>125.55</v>
      </c>
      <c r="D62" s="278">
        <v>125.98333333333333</v>
      </c>
      <c r="E62" s="278">
        <v>124.56666666666666</v>
      </c>
      <c r="F62" s="278">
        <v>123.58333333333333</v>
      </c>
      <c r="G62" s="278">
        <v>122.16666666666666</v>
      </c>
      <c r="H62" s="278">
        <v>126.96666666666667</v>
      </c>
      <c r="I62" s="278">
        <v>128.38333333333333</v>
      </c>
      <c r="J62" s="278">
        <v>129.36666666666667</v>
      </c>
      <c r="K62" s="276">
        <v>127.4</v>
      </c>
      <c r="L62" s="276">
        <v>125</v>
      </c>
      <c r="M62" s="276">
        <v>252.97333</v>
      </c>
    </row>
    <row r="63" spans="1:13">
      <c r="A63" s="300">
        <v>54</v>
      </c>
      <c r="B63" s="276" t="s">
        <v>3634</v>
      </c>
      <c r="C63" s="276">
        <v>2400.65</v>
      </c>
      <c r="D63" s="278">
        <v>2424.2000000000003</v>
      </c>
      <c r="E63" s="278">
        <v>2369.4500000000007</v>
      </c>
      <c r="F63" s="278">
        <v>2338.2500000000005</v>
      </c>
      <c r="G63" s="278">
        <v>2283.5000000000009</v>
      </c>
      <c r="H63" s="278">
        <v>2455.4000000000005</v>
      </c>
      <c r="I63" s="278">
        <v>2510.1499999999996</v>
      </c>
      <c r="J63" s="278">
        <v>2541.3500000000004</v>
      </c>
      <c r="K63" s="276">
        <v>2478.9499999999998</v>
      </c>
      <c r="L63" s="276">
        <v>2393</v>
      </c>
      <c r="M63" s="276">
        <v>2.8679999999999999</v>
      </c>
    </row>
    <row r="64" spans="1:13">
      <c r="A64" s="300">
        <v>55</v>
      </c>
      <c r="B64" s="276" t="s">
        <v>85</v>
      </c>
      <c r="C64" s="276">
        <v>1513.7</v>
      </c>
      <c r="D64" s="278">
        <v>1511.4333333333332</v>
      </c>
      <c r="E64" s="278">
        <v>1482.8666666666663</v>
      </c>
      <c r="F64" s="278">
        <v>1452.0333333333331</v>
      </c>
      <c r="G64" s="278">
        <v>1423.4666666666662</v>
      </c>
      <c r="H64" s="278">
        <v>1542.2666666666664</v>
      </c>
      <c r="I64" s="278">
        <v>1570.8333333333335</v>
      </c>
      <c r="J64" s="278">
        <v>1601.6666666666665</v>
      </c>
      <c r="K64" s="276">
        <v>1540</v>
      </c>
      <c r="L64" s="276">
        <v>1480.6</v>
      </c>
      <c r="M64" s="276">
        <v>54.951569999999997</v>
      </c>
    </row>
    <row r="65" spans="1:13">
      <c r="A65" s="300">
        <v>56</v>
      </c>
      <c r="B65" s="276" t="s">
        <v>86</v>
      </c>
      <c r="C65" s="276">
        <v>406.05</v>
      </c>
      <c r="D65" s="278">
        <v>405.86666666666662</v>
      </c>
      <c r="E65" s="278">
        <v>397.78333333333325</v>
      </c>
      <c r="F65" s="278">
        <v>389.51666666666665</v>
      </c>
      <c r="G65" s="278">
        <v>381.43333333333328</v>
      </c>
      <c r="H65" s="278">
        <v>414.13333333333321</v>
      </c>
      <c r="I65" s="278">
        <v>422.21666666666658</v>
      </c>
      <c r="J65" s="278">
        <v>430.48333333333318</v>
      </c>
      <c r="K65" s="276">
        <v>413.95</v>
      </c>
      <c r="L65" s="276">
        <v>397.6</v>
      </c>
      <c r="M65" s="276">
        <v>56.855130000000003</v>
      </c>
    </row>
    <row r="66" spans="1:13">
      <c r="A66" s="300">
        <v>57</v>
      </c>
      <c r="B66" s="276" t="s">
        <v>236</v>
      </c>
      <c r="C66" s="276">
        <v>828.35</v>
      </c>
      <c r="D66" s="278">
        <v>819.86666666666679</v>
      </c>
      <c r="E66" s="278">
        <v>802.18333333333362</v>
      </c>
      <c r="F66" s="278">
        <v>776.01666666666688</v>
      </c>
      <c r="G66" s="278">
        <v>758.33333333333371</v>
      </c>
      <c r="H66" s="278">
        <v>846.03333333333353</v>
      </c>
      <c r="I66" s="278">
        <v>863.7166666666667</v>
      </c>
      <c r="J66" s="278">
        <v>889.88333333333344</v>
      </c>
      <c r="K66" s="276">
        <v>837.55</v>
      </c>
      <c r="L66" s="276">
        <v>793.7</v>
      </c>
      <c r="M66" s="276">
        <v>7.9481700000000002</v>
      </c>
    </row>
    <row r="67" spans="1:13">
      <c r="A67" s="300">
        <v>58</v>
      </c>
      <c r="B67" s="276" t="s">
        <v>237</v>
      </c>
      <c r="C67" s="276">
        <v>305.3</v>
      </c>
      <c r="D67" s="278">
        <v>306.2166666666667</v>
      </c>
      <c r="E67" s="278">
        <v>303.08333333333337</v>
      </c>
      <c r="F67" s="278">
        <v>300.86666666666667</v>
      </c>
      <c r="G67" s="278">
        <v>297.73333333333335</v>
      </c>
      <c r="H67" s="278">
        <v>308.43333333333339</v>
      </c>
      <c r="I67" s="278">
        <v>311.56666666666672</v>
      </c>
      <c r="J67" s="278">
        <v>313.78333333333342</v>
      </c>
      <c r="K67" s="276">
        <v>309.35000000000002</v>
      </c>
      <c r="L67" s="276">
        <v>304</v>
      </c>
      <c r="M67" s="276">
        <v>14.065440000000001</v>
      </c>
    </row>
    <row r="68" spans="1:13">
      <c r="A68" s="300">
        <v>59</v>
      </c>
      <c r="B68" s="276" t="s">
        <v>235</v>
      </c>
      <c r="C68" s="276">
        <v>186.05</v>
      </c>
      <c r="D68" s="278">
        <v>182.35</v>
      </c>
      <c r="E68" s="278">
        <v>177.7</v>
      </c>
      <c r="F68" s="278">
        <v>169.35</v>
      </c>
      <c r="G68" s="278">
        <v>164.7</v>
      </c>
      <c r="H68" s="278">
        <v>190.7</v>
      </c>
      <c r="I68" s="278">
        <v>195.35000000000002</v>
      </c>
      <c r="J68" s="278">
        <v>203.7</v>
      </c>
      <c r="K68" s="276">
        <v>187</v>
      </c>
      <c r="L68" s="276">
        <v>174</v>
      </c>
      <c r="M68" s="276">
        <v>34.096350000000001</v>
      </c>
    </row>
    <row r="69" spans="1:13">
      <c r="A69" s="300">
        <v>60</v>
      </c>
      <c r="B69" s="276" t="s">
        <v>87</v>
      </c>
      <c r="C69" s="276">
        <v>586</v>
      </c>
      <c r="D69" s="278">
        <v>571.16666666666663</v>
      </c>
      <c r="E69" s="278">
        <v>544.83333333333326</v>
      </c>
      <c r="F69" s="278">
        <v>503.66666666666663</v>
      </c>
      <c r="G69" s="278">
        <v>477.33333333333326</v>
      </c>
      <c r="H69" s="278">
        <v>612.33333333333326</v>
      </c>
      <c r="I69" s="278">
        <v>638.66666666666652</v>
      </c>
      <c r="J69" s="278">
        <v>679.83333333333326</v>
      </c>
      <c r="K69" s="276">
        <v>597.5</v>
      </c>
      <c r="L69" s="276">
        <v>530</v>
      </c>
      <c r="M69" s="276">
        <v>63.128309999999999</v>
      </c>
    </row>
    <row r="70" spans="1:13">
      <c r="A70" s="300">
        <v>61</v>
      </c>
      <c r="B70" s="276" t="s">
        <v>88</v>
      </c>
      <c r="C70" s="276">
        <v>499.8</v>
      </c>
      <c r="D70" s="278">
        <v>501.18333333333339</v>
      </c>
      <c r="E70" s="278">
        <v>495.26666666666677</v>
      </c>
      <c r="F70" s="278">
        <v>490.73333333333335</v>
      </c>
      <c r="G70" s="278">
        <v>484.81666666666672</v>
      </c>
      <c r="H70" s="278">
        <v>505.71666666666681</v>
      </c>
      <c r="I70" s="278">
        <v>511.63333333333344</v>
      </c>
      <c r="J70" s="278">
        <v>516.16666666666686</v>
      </c>
      <c r="K70" s="276">
        <v>507.1</v>
      </c>
      <c r="L70" s="276">
        <v>496.65</v>
      </c>
      <c r="M70" s="276">
        <v>71.500010000000003</v>
      </c>
    </row>
    <row r="71" spans="1:13">
      <c r="A71" s="300">
        <v>62</v>
      </c>
      <c r="B71" s="276" t="s">
        <v>238</v>
      </c>
      <c r="C71" s="276">
        <v>1101.7</v>
      </c>
      <c r="D71" s="278">
        <v>1080.0999999999999</v>
      </c>
      <c r="E71" s="278">
        <v>1049.1999999999998</v>
      </c>
      <c r="F71" s="278">
        <v>996.69999999999982</v>
      </c>
      <c r="G71" s="278">
        <v>965.79999999999973</v>
      </c>
      <c r="H71" s="278">
        <v>1132.5999999999999</v>
      </c>
      <c r="I71" s="278">
        <v>1163.5</v>
      </c>
      <c r="J71" s="278">
        <v>1216</v>
      </c>
      <c r="K71" s="276">
        <v>1111</v>
      </c>
      <c r="L71" s="276">
        <v>1027.5999999999999</v>
      </c>
      <c r="M71" s="276">
        <v>4.7239500000000003</v>
      </c>
    </row>
    <row r="72" spans="1:13">
      <c r="A72" s="300">
        <v>63</v>
      </c>
      <c r="B72" s="276" t="s">
        <v>91</v>
      </c>
      <c r="C72" s="276">
        <v>3605.1</v>
      </c>
      <c r="D72" s="278">
        <v>3591.5833333333335</v>
      </c>
      <c r="E72" s="278">
        <v>3523.2666666666669</v>
      </c>
      <c r="F72" s="278">
        <v>3441.4333333333334</v>
      </c>
      <c r="G72" s="278">
        <v>3373.1166666666668</v>
      </c>
      <c r="H72" s="278">
        <v>3673.416666666667</v>
      </c>
      <c r="I72" s="278">
        <v>3741.7333333333336</v>
      </c>
      <c r="J72" s="278">
        <v>3823.5666666666671</v>
      </c>
      <c r="K72" s="276">
        <v>3659.9</v>
      </c>
      <c r="L72" s="276">
        <v>3509.75</v>
      </c>
      <c r="M72" s="276">
        <v>57.456330000000001</v>
      </c>
    </row>
    <row r="73" spans="1:13">
      <c r="A73" s="300">
        <v>64</v>
      </c>
      <c r="B73" s="276" t="s">
        <v>93</v>
      </c>
      <c r="C73" s="276">
        <v>187.2</v>
      </c>
      <c r="D73" s="278">
        <v>187.03333333333333</v>
      </c>
      <c r="E73" s="278">
        <v>184.16666666666666</v>
      </c>
      <c r="F73" s="278">
        <v>181.13333333333333</v>
      </c>
      <c r="G73" s="278">
        <v>178.26666666666665</v>
      </c>
      <c r="H73" s="278">
        <v>190.06666666666666</v>
      </c>
      <c r="I73" s="278">
        <v>192.93333333333334</v>
      </c>
      <c r="J73" s="278">
        <v>195.96666666666667</v>
      </c>
      <c r="K73" s="276">
        <v>189.9</v>
      </c>
      <c r="L73" s="276">
        <v>184</v>
      </c>
      <c r="M73" s="276">
        <v>164.34211999999999</v>
      </c>
    </row>
    <row r="74" spans="1:13">
      <c r="A74" s="300">
        <v>65</v>
      </c>
      <c r="B74" s="276" t="s">
        <v>231</v>
      </c>
      <c r="C74" s="276">
        <v>2289.1999999999998</v>
      </c>
      <c r="D74" s="278">
        <v>2301.4166666666665</v>
      </c>
      <c r="E74" s="278">
        <v>2207.833333333333</v>
      </c>
      <c r="F74" s="278">
        <v>2126.4666666666667</v>
      </c>
      <c r="G74" s="278">
        <v>2032.8833333333332</v>
      </c>
      <c r="H74" s="278">
        <v>2382.7833333333328</v>
      </c>
      <c r="I74" s="278">
        <v>2476.3666666666659</v>
      </c>
      <c r="J74" s="278">
        <v>2557.7333333333327</v>
      </c>
      <c r="K74" s="276">
        <v>2395</v>
      </c>
      <c r="L74" s="276">
        <v>2220.0500000000002</v>
      </c>
      <c r="M74" s="276">
        <v>16.044270000000001</v>
      </c>
    </row>
    <row r="75" spans="1:13">
      <c r="A75" s="300">
        <v>66</v>
      </c>
      <c r="B75" s="276" t="s">
        <v>94</v>
      </c>
      <c r="C75" s="276">
        <v>4828.95</v>
      </c>
      <c r="D75" s="278">
        <v>4857.9000000000005</v>
      </c>
      <c r="E75" s="278">
        <v>4780.2500000000009</v>
      </c>
      <c r="F75" s="278">
        <v>4731.55</v>
      </c>
      <c r="G75" s="278">
        <v>4653.9000000000005</v>
      </c>
      <c r="H75" s="278">
        <v>4906.6000000000013</v>
      </c>
      <c r="I75" s="278">
        <v>4984.2500000000009</v>
      </c>
      <c r="J75" s="278">
        <v>5032.9500000000016</v>
      </c>
      <c r="K75" s="276">
        <v>4935.55</v>
      </c>
      <c r="L75" s="276">
        <v>4809.2</v>
      </c>
      <c r="M75" s="276">
        <v>20.037379999999999</v>
      </c>
    </row>
    <row r="76" spans="1:13">
      <c r="A76" s="300">
        <v>67</v>
      </c>
      <c r="B76" s="276" t="s">
        <v>239</v>
      </c>
      <c r="C76" s="276">
        <v>70</v>
      </c>
      <c r="D76" s="278">
        <v>68.833333333333329</v>
      </c>
      <c r="E76" s="278">
        <v>67.666666666666657</v>
      </c>
      <c r="F76" s="278">
        <v>65.333333333333329</v>
      </c>
      <c r="G76" s="278">
        <v>64.166666666666657</v>
      </c>
      <c r="H76" s="278">
        <v>71.166666666666657</v>
      </c>
      <c r="I76" s="278">
        <v>72.333333333333314</v>
      </c>
      <c r="J76" s="278">
        <v>74.666666666666657</v>
      </c>
      <c r="K76" s="276">
        <v>70</v>
      </c>
      <c r="L76" s="276">
        <v>66.5</v>
      </c>
      <c r="M76" s="276">
        <v>49.726900000000001</v>
      </c>
    </row>
    <row r="77" spans="1:13">
      <c r="A77" s="300">
        <v>68</v>
      </c>
      <c r="B77" s="276" t="s">
        <v>95</v>
      </c>
      <c r="C77" s="276">
        <v>2534.65</v>
      </c>
      <c r="D77" s="278">
        <v>2555.9166666666665</v>
      </c>
      <c r="E77" s="278">
        <v>2493.833333333333</v>
      </c>
      <c r="F77" s="278">
        <v>2453.0166666666664</v>
      </c>
      <c r="G77" s="278">
        <v>2390.9333333333329</v>
      </c>
      <c r="H77" s="278">
        <v>2596.7333333333331</v>
      </c>
      <c r="I77" s="278">
        <v>2658.8166666666662</v>
      </c>
      <c r="J77" s="278">
        <v>2699.6333333333332</v>
      </c>
      <c r="K77" s="276">
        <v>2618</v>
      </c>
      <c r="L77" s="276">
        <v>2515.1</v>
      </c>
      <c r="M77" s="276">
        <v>25.975069999999999</v>
      </c>
    </row>
    <row r="78" spans="1:13">
      <c r="A78" s="300">
        <v>69</v>
      </c>
      <c r="B78" s="276" t="s">
        <v>240</v>
      </c>
      <c r="C78" s="276">
        <v>440.35</v>
      </c>
      <c r="D78" s="278">
        <v>436.25</v>
      </c>
      <c r="E78" s="278">
        <v>424.5</v>
      </c>
      <c r="F78" s="278">
        <v>408.65</v>
      </c>
      <c r="G78" s="278">
        <v>396.9</v>
      </c>
      <c r="H78" s="278">
        <v>452.1</v>
      </c>
      <c r="I78" s="278">
        <v>463.85</v>
      </c>
      <c r="J78" s="278">
        <v>479.70000000000005</v>
      </c>
      <c r="K78" s="276">
        <v>448</v>
      </c>
      <c r="L78" s="276">
        <v>420.4</v>
      </c>
      <c r="M78" s="276">
        <v>21.04805</v>
      </c>
    </row>
    <row r="79" spans="1:13">
      <c r="A79" s="300">
        <v>70</v>
      </c>
      <c r="B79" s="276" t="s">
        <v>241</v>
      </c>
      <c r="C79" s="276">
        <v>1157</v>
      </c>
      <c r="D79" s="278">
        <v>1147.3</v>
      </c>
      <c r="E79" s="278">
        <v>1134.8</v>
      </c>
      <c r="F79" s="278">
        <v>1112.5999999999999</v>
      </c>
      <c r="G79" s="278">
        <v>1100.0999999999999</v>
      </c>
      <c r="H79" s="278">
        <v>1169.5</v>
      </c>
      <c r="I79" s="278">
        <v>1182</v>
      </c>
      <c r="J79" s="278">
        <v>1204.2</v>
      </c>
      <c r="K79" s="276">
        <v>1159.8</v>
      </c>
      <c r="L79" s="276">
        <v>1125.0999999999999</v>
      </c>
      <c r="M79" s="276">
        <v>2.1755</v>
      </c>
    </row>
    <row r="80" spans="1:13">
      <c r="A80" s="300">
        <v>71</v>
      </c>
      <c r="B80" s="276" t="s">
        <v>97</v>
      </c>
      <c r="C80" s="276">
        <v>1403.85</v>
      </c>
      <c r="D80" s="278">
        <v>1402.6166666666668</v>
      </c>
      <c r="E80" s="278">
        <v>1383.2333333333336</v>
      </c>
      <c r="F80" s="278">
        <v>1362.6166666666668</v>
      </c>
      <c r="G80" s="278">
        <v>1343.2333333333336</v>
      </c>
      <c r="H80" s="278">
        <v>1423.2333333333336</v>
      </c>
      <c r="I80" s="278">
        <v>1442.6166666666668</v>
      </c>
      <c r="J80" s="278">
        <v>1463.2333333333336</v>
      </c>
      <c r="K80" s="276">
        <v>1422</v>
      </c>
      <c r="L80" s="276">
        <v>1382</v>
      </c>
      <c r="M80" s="276">
        <v>18.338229999999999</v>
      </c>
    </row>
    <row r="81" spans="1:13">
      <c r="A81" s="300">
        <v>72</v>
      </c>
      <c r="B81" s="276" t="s">
        <v>98</v>
      </c>
      <c r="C81" s="276">
        <v>184.85</v>
      </c>
      <c r="D81" s="278">
        <v>181.41666666666666</v>
      </c>
      <c r="E81" s="278">
        <v>176.43333333333331</v>
      </c>
      <c r="F81" s="278">
        <v>168.01666666666665</v>
      </c>
      <c r="G81" s="278">
        <v>163.0333333333333</v>
      </c>
      <c r="H81" s="278">
        <v>189.83333333333331</v>
      </c>
      <c r="I81" s="278">
        <v>194.81666666666666</v>
      </c>
      <c r="J81" s="278">
        <v>203.23333333333332</v>
      </c>
      <c r="K81" s="276">
        <v>186.4</v>
      </c>
      <c r="L81" s="276">
        <v>173</v>
      </c>
      <c r="M81" s="276">
        <v>178.04926</v>
      </c>
    </row>
    <row r="82" spans="1:13">
      <c r="A82" s="300">
        <v>73</v>
      </c>
      <c r="B82" s="276" t="s">
        <v>99</v>
      </c>
      <c r="C82" s="276">
        <v>62.8</v>
      </c>
      <c r="D82" s="278">
        <v>62.050000000000004</v>
      </c>
      <c r="E82" s="278">
        <v>60.600000000000009</v>
      </c>
      <c r="F82" s="278">
        <v>58.400000000000006</v>
      </c>
      <c r="G82" s="278">
        <v>56.95000000000001</v>
      </c>
      <c r="H82" s="278">
        <v>64.25</v>
      </c>
      <c r="I82" s="278">
        <v>65.700000000000017</v>
      </c>
      <c r="J82" s="278">
        <v>67.900000000000006</v>
      </c>
      <c r="K82" s="276">
        <v>63.5</v>
      </c>
      <c r="L82" s="276">
        <v>59.85</v>
      </c>
      <c r="M82" s="276">
        <v>715.74923000000001</v>
      </c>
    </row>
    <row r="83" spans="1:13">
      <c r="A83" s="300">
        <v>74</v>
      </c>
      <c r="B83" s="276" t="s">
        <v>370</v>
      </c>
      <c r="C83" s="276">
        <v>150.9</v>
      </c>
      <c r="D83" s="278">
        <v>151.03333333333333</v>
      </c>
      <c r="E83" s="278">
        <v>148.21666666666667</v>
      </c>
      <c r="F83" s="278">
        <v>145.53333333333333</v>
      </c>
      <c r="G83" s="278">
        <v>142.71666666666667</v>
      </c>
      <c r="H83" s="278">
        <v>153.71666666666667</v>
      </c>
      <c r="I83" s="278">
        <v>156.53333333333333</v>
      </c>
      <c r="J83" s="278">
        <v>159.21666666666667</v>
      </c>
      <c r="K83" s="276">
        <v>153.85</v>
      </c>
      <c r="L83" s="276">
        <v>148.35</v>
      </c>
      <c r="M83" s="276">
        <v>53.460270000000001</v>
      </c>
    </row>
    <row r="84" spans="1:13">
      <c r="A84" s="300">
        <v>75</v>
      </c>
      <c r="B84" s="276" t="s">
        <v>244</v>
      </c>
      <c r="C84" s="276">
        <v>82.65</v>
      </c>
      <c r="D84" s="278">
        <v>82.65</v>
      </c>
      <c r="E84" s="278">
        <v>82.65</v>
      </c>
      <c r="F84" s="278">
        <v>82.65</v>
      </c>
      <c r="G84" s="278">
        <v>82.65</v>
      </c>
      <c r="H84" s="278">
        <v>82.65</v>
      </c>
      <c r="I84" s="278">
        <v>82.65</v>
      </c>
      <c r="J84" s="278">
        <v>82.65</v>
      </c>
      <c r="K84" s="276">
        <v>82.65</v>
      </c>
      <c r="L84" s="276">
        <v>82.65</v>
      </c>
      <c r="M84" s="276">
        <v>8.4203700000000001</v>
      </c>
    </row>
    <row r="85" spans="1:13">
      <c r="A85" s="300">
        <v>76</v>
      </c>
      <c r="B85" s="276" t="s">
        <v>100</v>
      </c>
      <c r="C85" s="276">
        <v>102.65</v>
      </c>
      <c r="D85" s="278">
        <v>103.61666666666667</v>
      </c>
      <c r="E85" s="278">
        <v>100.53333333333335</v>
      </c>
      <c r="F85" s="278">
        <v>98.416666666666671</v>
      </c>
      <c r="G85" s="278">
        <v>95.333333333333343</v>
      </c>
      <c r="H85" s="278">
        <v>105.73333333333335</v>
      </c>
      <c r="I85" s="278">
        <v>108.81666666666666</v>
      </c>
      <c r="J85" s="278">
        <v>110.93333333333335</v>
      </c>
      <c r="K85" s="276">
        <v>106.7</v>
      </c>
      <c r="L85" s="276">
        <v>101.5</v>
      </c>
      <c r="M85" s="276">
        <v>397.26155999999997</v>
      </c>
    </row>
    <row r="86" spans="1:13">
      <c r="A86" s="300">
        <v>77</v>
      </c>
      <c r="B86" s="276" t="s">
        <v>245</v>
      </c>
      <c r="C86" s="276">
        <v>140.94999999999999</v>
      </c>
      <c r="D86" s="278">
        <v>140.83333333333334</v>
      </c>
      <c r="E86" s="278">
        <v>137.9666666666667</v>
      </c>
      <c r="F86" s="278">
        <v>134.98333333333335</v>
      </c>
      <c r="G86" s="278">
        <v>132.1166666666667</v>
      </c>
      <c r="H86" s="278">
        <v>143.81666666666669</v>
      </c>
      <c r="I86" s="278">
        <v>146.68333333333331</v>
      </c>
      <c r="J86" s="278">
        <v>149.66666666666669</v>
      </c>
      <c r="K86" s="276">
        <v>143.69999999999999</v>
      </c>
      <c r="L86" s="276">
        <v>137.85</v>
      </c>
      <c r="M86" s="276">
        <v>10.87154</v>
      </c>
    </row>
    <row r="87" spans="1:13">
      <c r="A87" s="300">
        <v>78</v>
      </c>
      <c r="B87" s="276" t="s">
        <v>101</v>
      </c>
      <c r="C87" s="276">
        <v>471.4</v>
      </c>
      <c r="D87" s="278">
        <v>473.40000000000003</v>
      </c>
      <c r="E87" s="278">
        <v>468.00000000000006</v>
      </c>
      <c r="F87" s="278">
        <v>464.6</v>
      </c>
      <c r="G87" s="278">
        <v>459.20000000000005</v>
      </c>
      <c r="H87" s="278">
        <v>476.80000000000007</v>
      </c>
      <c r="I87" s="278">
        <v>482.20000000000005</v>
      </c>
      <c r="J87" s="278">
        <v>485.60000000000008</v>
      </c>
      <c r="K87" s="276">
        <v>478.8</v>
      </c>
      <c r="L87" s="276">
        <v>470</v>
      </c>
      <c r="M87" s="276">
        <v>20.600729999999999</v>
      </c>
    </row>
    <row r="88" spans="1:13">
      <c r="A88" s="300">
        <v>79</v>
      </c>
      <c r="B88" s="276" t="s">
        <v>103</v>
      </c>
      <c r="C88" s="276">
        <v>26.8</v>
      </c>
      <c r="D88" s="278">
        <v>26.599999999999998</v>
      </c>
      <c r="E88" s="278">
        <v>25.999999999999996</v>
      </c>
      <c r="F88" s="278">
        <v>25.2</v>
      </c>
      <c r="G88" s="278">
        <v>24.599999999999998</v>
      </c>
      <c r="H88" s="278">
        <v>27.399999999999995</v>
      </c>
      <c r="I88" s="278">
        <v>27.999999999999996</v>
      </c>
      <c r="J88" s="278">
        <v>28.799999999999994</v>
      </c>
      <c r="K88" s="276">
        <v>27.2</v>
      </c>
      <c r="L88" s="276">
        <v>25.8</v>
      </c>
      <c r="M88" s="276">
        <v>433.44801999999999</v>
      </c>
    </row>
    <row r="89" spans="1:13">
      <c r="A89" s="300">
        <v>80</v>
      </c>
      <c r="B89" s="276" t="s">
        <v>246</v>
      </c>
      <c r="C89" s="276">
        <v>509.9</v>
      </c>
      <c r="D89" s="278">
        <v>512.1</v>
      </c>
      <c r="E89" s="278">
        <v>506.6</v>
      </c>
      <c r="F89" s="278">
        <v>503.3</v>
      </c>
      <c r="G89" s="278">
        <v>497.8</v>
      </c>
      <c r="H89" s="278">
        <v>515.40000000000009</v>
      </c>
      <c r="I89" s="278">
        <v>520.90000000000009</v>
      </c>
      <c r="J89" s="278">
        <v>524.20000000000005</v>
      </c>
      <c r="K89" s="276">
        <v>517.6</v>
      </c>
      <c r="L89" s="276">
        <v>508.8</v>
      </c>
      <c r="M89" s="276">
        <v>1.60042</v>
      </c>
    </row>
    <row r="90" spans="1:13">
      <c r="A90" s="300">
        <v>81</v>
      </c>
      <c r="B90" s="276" t="s">
        <v>104</v>
      </c>
      <c r="C90" s="276">
        <v>699.75</v>
      </c>
      <c r="D90" s="278">
        <v>704.44999999999993</v>
      </c>
      <c r="E90" s="278">
        <v>689.29999999999984</v>
      </c>
      <c r="F90" s="278">
        <v>678.84999999999991</v>
      </c>
      <c r="G90" s="278">
        <v>663.69999999999982</v>
      </c>
      <c r="H90" s="278">
        <v>714.89999999999986</v>
      </c>
      <c r="I90" s="278">
        <v>730.05</v>
      </c>
      <c r="J90" s="278">
        <v>740.49999999999989</v>
      </c>
      <c r="K90" s="276">
        <v>719.6</v>
      </c>
      <c r="L90" s="276">
        <v>694</v>
      </c>
      <c r="M90" s="276">
        <v>34.837409999999998</v>
      </c>
    </row>
    <row r="91" spans="1:13">
      <c r="A91" s="300">
        <v>82</v>
      </c>
      <c r="B91" s="276" t="s">
        <v>247</v>
      </c>
      <c r="C91" s="276">
        <v>405.7</v>
      </c>
      <c r="D91" s="278">
        <v>406.4666666666667</v>
      </c>
      <c r="E91" s="278">
        <v>401.93333333333339</v>
      </c>
      <c r="F91" s="278">
        <v>398.16666666666669</v>
      </c>
      <c r="G91" s="278">
        <v>393.63333333333338</v>
      </c>
      <c r="H91" s="278">
        <v>410.23333333333341</v>
      </c>
      <c r="I91" s="278">
        <v>414.76666666666671</v>
      </c>
      <c r="J91" s="278">
        <v>418.53333333333342</v>
      </c>
      <c r="K91" s="276">
        <v>411</v>
      </c>
      <c r="L91" s="276">
        <v>402.7</v>
      </c>
      <c r="M91" s="276">
        <v>1.88283</v>
      </c>
    </row>
    <row r="92" spans="1:13">
      <c r="A92" s="300">
        <v>83</v>
      </c>
      <c r="B92" s="276" t="s">
        <v>248</v>
      </c>
      <c r="C92" s="276">
        <v>1165.45</v>
      </c>
      <c r="D92" s="278">
        <v>1151.4833333333333</v>
      </c>
      <c r="E92" s="278">
        <v>1127.9666666666667</v>
      </c>
      <c r="F92" s="278">
        <v>1090.4833333333333</v>
      </c>
      <c r="G92" s="278">
        <v>1066.9666666666667</v>
      </c>
      <c r="H92" s="278">
        <v>1188.9666666666667</v>
      </c>
      <c r="I92" s="278">
        <v>1212.4833333333336</v>
      </c>
      <c r="J92" s="278">
        <v>1249.9666666666667</v>
      </c>
      <c r="K92" s="276">
        <v>1175</v>
      </c>
      <c r="L92" s="276">
        <v>1114</v>
      </c>
      <c r="M92" s="276">
        <v>27.32949</v>
      </c>
    </row>
    <row r="93" spans="1:13">
      <c r="A93" s="300">
        <v>84</v>
      </c>
      <c r="B93" s="276" t="s">
        <v>105</v>
      </c>
      <c r="C93" s="276">
        <v>875.75</v>
      </c>
      <c r="D93" s="278">
        <v>877.19999999999993</v>
      </c>
      <c r="E93" s="278">
        <v>868.54999999999984</v>
      </c>
      <c r="F93" s="278">
        <v>861.34999999999991</v>
      </c>
      <c r="G93" s="278">
        <v>852.69999999999982</v>
      </c>
      <c r="H93" s="278">
        <v>884.39999999999986</v>
      </c>
      <c r="I93" s="278">
        <v>893.05</v>
      </c>
      <c r="J93" s="278">
        <v>900.24999999999989</v>
      </c>
      <c r="K93" s="276">
        <v>885.85</v>
      </c>
      <c r="L93" s="276">
        <v>870</v>
      </c>
      <c r="M93" s="276">
        <v>40.047620000000002</v>
      </c>
    </row>
    <row r="94" spans="1:13">
      <c r="A94" s="300">
        <v>85</v>
      </c>
      <c r="B94" s="276" t="s">
        <v>250</v>
      </c>
      <c r="C94" s="276">
        <v>219.55</v>
      </c>
      <c r="D94" s="278">
        <v>220.98333333333335</v>
      </c>
      <c r="E94" s="278">
        <v>213.56666666666669</v>
      </c>
      <c r="F94" s="278">
        <v>207.58333333333334</v>
      </c>
      <c r="G94" s="278">
        <v>200.16666666666669</v>
      </c>
      <c r="H94" s="278">
        <v>226.9666666666667</v>
      </c>
      <c r="I94" s="278">
        <v>234.38333333333333</v>
      </c>
      <c r="J94" s="278">
        <v>240.3666666666667</v>
      </c>
      <c r="K94" s="276">
        <v>228.4</v>
      </c>
      <c r="L94" s="276">
        <v>215</v>
      </c>
      <c r="M94" s="276">
        <v>65.469059999999999</v>
      </c>
    </row>
    <row r="95" spans="1:13">
      <c r="A95" s="300">
        <v>86</v>
      </c>
      <c r="B95" s="276" t="s">
        <v>386</v>
      </c>
      <c r="C95" s="276">
        <v>348.85</v>
      </c>
      <c r="D95" s="278">
        <v>368.41666666666669</v>
      </c>
      <c r="E95" s="278">
        <v>324.43333333333339</v>
      </c>
      <c r="F95" s="278">
        <v>300.01666666666671</v>
      </c>
      <c r="G95" s="278">
        <v>256.03333333333342</v>
      </c>
      <c r="H95" s="278">
        <v>392.83333333333337</v>
      </c>
      <c r="I95" s="278">
        <v>436.81666666666661</v>
      </c>
      <c r="J95" s="278">
        <v>461.23333333333335</v>
      </c>
      <c r="K95" s="276">
        <v>412.4</v>
      </c>
      <c r="L95" s="276">
        <v>344</v>
      </c>
      <c r="M95" s="276">
        <v>63.842370000000003</v>
      </c>
    </row>
    <row r="96" spans="1:13">
      <c r="A96" s="300">
        <v>87</v>
      </c>
      <c r="B96" s="276" t="s">
        <v>106</v>
      </c>
      <c r="C96" s="276">
        <v>801.4</v>
      </c>
      <c r="D96" s="278">
        <v>804.63333333333333</v>
      </c>
      <c r="E96" s="278">
        <v>792.76666666666665</v>
      </c>
      <c r="F96" s="278">
        <v>784.13333333333333</v>
      </c>
      <c r="G96" s="278">
        <v>772.26666666666665</v>
      </c>
      <c r="H96" s="278">
        <v>813.26666666666665</v>
      </c>
      <c r="I96" s="278">
        <v>825.13333333333321</v>
      </c>
      <c r="J96" s="278">
        <v>833.76666666666665</v>
      </c>
      <c r="K96" s="276">
        <v>816.5</v>
      </c>
      <c r="L96" s="276">
        <v>796</v>
      </c>
      <c r="M96" s="276">
        <v>47.767659999999999</v>
      </c>
    </row>
    <row r="97" spans="1:13">
      <c r="A97" s="300">
        <v>88</v>
      </c>
      <c r="B97" s="276" t="s">
        <v>108</v>
      </c>
      <c r="C97" s="276">
        <v>822.1</v>
      </c>
      <c r="D97" s="278">
        <v>828.08333333333337</v>
      </c>
      <c r="E97" s="278">
        <v>808.36666666666679</v>
      </c>
      <c r="F97" s="278">
        <v>794.63333333333344</v>
      </c>
      <c r="G97" s="278">
        <v>774.91666666666686</v>
      </c>
      <c r="H97" s="278">
        <v>841.81666666666672</v>
      </c>
      <c r="I97" s="278">
        <v>861.53333333333319</v>
      </c>
      <c r="J97" s="278">
        <v>875.26666666666665</v>
      </c>
      <c r="K97" s="276">
        <v>847.8</v>
      </c>
      <c r="L97" s="276">
        <v>814.35</v>
      </c>
      <c r="M97" s="276">
        <v>117.23771000000001</v>
      </c>
    </row>
    <row r="98" spans="1:13">
      <c r="A98" s="300">
        <v>89</v>
      </c>
      <c r="B98" s="276" t="s">
        <v>109</v>
      </c>
      <c r="C98" s="276">
        <v>2256.25</v>
      </c>
      <c r="D98" s="278">
        <v>2243.6333333333332</v>
      </c>
      <c r="E98" s="278">
        <v>2214.8166666666666</v>
      </c>
      <c r="F98" s="278">
        <v>2173.3833333333332</v>
      </c>
      <c r="G98" s="278">
        <v>2144.5666666666666</v>
      </c>
      <c r="H98" s="278">
        <v>2285.0666666666666</v>
      </c>
      <c r="I98" s="278">
        <v>2313.8833333333332</v>
      </c>
      <c r="J98" s="278">
        <v>2355.3166666666666</v>
      </c>
      <c r="K98" s="276">
        <v>2272.4499999999998</v>
      </c>
      <c r="L98" s="276">
        <v>2202.1999999999998</v>
      </c>
      <c r="M98" s="276">
        <v>101.79510999999999</v>
      </c>
    </row>
    <row r="99" spans="1:13">
      <c r="A99" s="300">
        <v>90</v>
      </c>
      <c r="B99" s="276" t="s">
        <v>252</v>
      </c>
      <c r="C99" s="276">
        <v>2538.8000000000002</v>
      </c>
      <c r="D99" s="278">
        <v>2538.6333333333332</v>
      </c>
      <c r="E99" s="278">
        <v>2500.1666666666665</v>
      </c>
      <c r="F99" s="278">
        <v>2461.5333333333333</v>
      </c>
      <c r="G99" s="278">
        <v>2423.0666666666666</v>
      </c>
      <c r="H99" s="278">
        <v>2577.2666666666664</v>
      </c>
      <c r="I99" s="278">
        <v>2615.7333333333336</v>
      </c>
      <c r="J99" s="278">
        <v>2654.3666666666663</v>
      </c>
      <c r="K99" s="276">
        <v>2577.1</v>
      </c>
      <c r="L99" s="276">
        <v>2500</v>
      </c>
      <c r="M99" s="276">
        <v>5.6989099999999997</v>
      </c>
    </row>
    <row r="100" spans="1:13">
      <c r="A100" s="300">
        <v>91</v>
      </c>
      <c r="B100" s="276" t="s">
        <v>110</v>
      </c>
      <c r="C100" s="276">
        <v>1440.85</v>
      </c>
      <c r="D100" s="278">
        <v>1434.1333333333332</v>
      </c>
      <c r="E100" s="278">
        <v>1422.2666666666664</v>
      </c>
      <c r="F100" s="278">
        <v>1403.6833333333332</v>
      </c>
      <c r="G100" s="278">
        <v>1391.8166666666664</v>
      </c>
      <c r="H100" s="278">
        <v>1452.7166666666665</v>
      </c>
      <c r="I100" s="278">
        <v>1464.5833333333333</v>
      </c>
      <c r="J100" s="278">
        <v>1483.1666666666665</v>
      </c>
      <c r="K100" s="276">
        <v>1446</v>
      </c>
      <c r="L100" s="276">
        <v>1415.55</v>
      </c>
      <c r="M100" s="276">
        <v>89.972899999999996</v>
      </c>
    </row>
    <row r="101" spans="1:13">
      <c r="A101" s="300">
        <v>92</v>
      </c>
      <c r="B101" s="276" t="s">
        <v>253</v>
      </c>
      <c r="C101" s="276">
        <v>646.79999999999995</v>
      </c>
      <c r="D101" s="278">
        <v>651.01666666666677</v>
      </c>
      <c r="E101" s="278">
        <v>637.93333333333351</v>
      </c>
      <c r="F101" s="278">
        <v>629.06666666666672</v>
      </c>
      <c r="G101" s="278">
        <v>615.98333333333346</v>
      </c>
      <c r="H101" s="278">
        <v>659.88333333333355</v>
      </c>
      <c r="I101" s="278">
        <v>672.96666666666681</v>
      </c>
      <c r="J101" s="278">
        <v>681.8333333333336</v>
      </c>
      <c r="K101" s="276">
        <v>664.1</v>
      </c>
      <c r="L101" s="276">
        <v>642.15</v>
      </c>
      <c r="M101" s="276">
        <v>99.177610000000001</v>
      </c>
    </row>
    <row r="102" spans="1:13">
      <c r="A102" s="300">
        <v>93</v>
      </c>
      <c r="B102" s="276" t="s">
        <v>111</v>
      </c>
      <c r="C102" s="276">
        <v>3108.85</v>
      </c>
      <c r="D102" s="278">
        <v>3086.4666666666667</v>
      </c>
      <c r="E102" s="278">
        <v>3054.3833333333332</v>
      </c>
      <c r="F102" s="278">
        <v>2999.9166666666665</v>
      </c>
      <c r="G102" s="278">
        <v>2967.833333333333</v>
      </c>
      <c r="H102" s="278">
        <v>3140.9333333333334</v>
      </c>
      <c r="I102" s="278">
        <v>3173.0166666666664</v>
      </c>
      <c r="J102" s="278">
        <v>3227.4833333333336</v>
      </c>
      <c r="K102" s="276">
        <v>3118.55</v>
      </c>
      <c r="L102" s="276">
        <v>3032</v>
      </c>
      <c r="M102" s="276">
        <v>32.669240000000002</v>
      </c>
    </row>
    <row r="103" spans="1:13">
      <c r="A103" s="300">
        <v>94</v>
      </c>
      <c r="B103" s="276" t="s">
        <v>114</v>
      </c>
      <c r="C103" s="276">
        <v>226.35</v>
      </c>
      <c r="D103" s="278">
        <v>225.83333333333334</v>
      </c>
      <c r="E103" s="278">
        <v>221.06666666666669</v>
      </c>
      <c r="F103" s="278">
        <v>215.78333333333336</v>
      </c>
      <c r="G103" s="278">
        <v>211.01666666666671</v>
      </c>
      <c r="H103" s="278">
        <v>231.11666666666667</v>
      </c>
      <c r="I103" s="278">
        <v>235.88333333333333</v>
      </c>
      <c r="J103" s="278">
        <v>241.16666666666666</v>
      </c>
      <c r="K103" s="276">
        <v>230.6</v>
      </c>
      <c r="L103" s="276">
        <v>220.55</v>
      </c>
      <c r="M103" s="276">
        <v>425.83152999999999</v>
      </c>
    </row>
    <row r="104" spans="1:13">
      <c r="A104" s="300">
        <v>95</v>
      </c>
      <c r="B104" s="276" t="s">
        <v>115</v>
      </c>
      <c r="C104" s="276">
        <v>209.35</v>
      </c>
      <c r="D104" s="278">
        <v>210.54999999999998</v>
      </c>
      <c r="E104" s="278">
        <v>205.29999999999995</v>
      </c>
      <c r="F104" s="278">
        <v>201.24999999999997</v>
      </c>
      <c r="G104" s="278">
        <v>195.99999999999994</v>
      </c>
      <c r="H104" s="278">
        <v>214.59999999999997</v>
      </c>
      <c r="I104" s="278">
        <v>219.85000000000002</v>
      </c>
      <c r="J104" s="278">
        <v>223.89999999999998</v>
      </c>
      <c r="K104" s="276">
        <v>215.8</v>
      </c>
      <c r="L104" s="276">
        <v>206.5</v>
      </c>
      <c r="M104" s="276">
        <v>167.79016999999999</v>
      </c>
    </row>
    <row r="105" spans="1:13">
      <c r="A105" s="300">
        <v>96</v>
      </c>
      <c r="B105" s="276" t="s">
        <v>116</v>
      </c>
      <c r="C105" s="276">
        <v>2138.1999999999998</v>
      </c>
      <c r="D105" s="278">
        <v>2143.9</v>
      </c>
      <c r="E105" s="278">
        <v>2120.3000000000002</v>
      </c>
      <c r="F105" s="278">
        <v>2102.4</v>
      </c>
      <c r="G105" s="278">
        <v>2078.8000000000002</v>
      </c>
      <c r="H105" s="278">
        <v>2161.8000000000002</v>
      </c>
      <c r="I105" s="278">
        <v>2185.3999999999996</v>
      </c>
      <c r="J105" s="278">
        <v>2203.3000000000002</v>
      </c>
      <c r="K105" s="276">
        <v>2167.5</v>
      </c>
      <c r="L105" s="276">
        <v>2126</v>
      </c>
      <c r="M105" s="276">
        <v>56.878610000000002</v>
      </c>
    </row>
    <row r="106" spans="1:13">
      <c r="A106" s="300">
        <v>97</v>
      </c>
      <c r="B106" s="276" t="s">
        <v>254</v>
      </c>
      <c r="C106" s="276">
        <v>229.7</v>
      </c>
      <c r="D106" s="278">
        <v>228.86666666666665</v>
      </c>
      <c r="E106" s="278">
        <v>222.1333333333333</v>
      </c>
      <c r="F106" s="278">
        <v>214.56666666666666</v>
      </c>
      <c r="G106" s="278">
        <v>207.83333333333331</v>
      </c>
      <c r="H106" s="278">
        <v>236.43333333333328</v>
      </c>
      <c r="I106" s="278">
        <v>243.16666666666663</v>
      </c>
      <c r="J106" s="278">
        <v>250.73333333333326</v>
      </c>
      <c r="K106" s="276">
        <v>235.6</v>
      </c>
      <c r="L106" s="276">
        <v>221.3</v>
      </c>
      <c r="M106" s="276">
        <v>28.223579999999998</v>
      </c>
    </row>
    <row r="107" spans="1:13">
      <c r="A107" s="300">
        <v>98</v>
      </c>
      <c r="B107" s="276" t="s">
        <v>255</v>
      </c>
      <c r="C107" s="276">
        <v>35.299999999999997</v>
      </c>
      <c r="D107" s="278">
        <v>35.300000000000004</v>
      </c>
      <c r="E107" s="278">
        <v>34.900000000000006</v>
      </c>
      <c r="F107" s="278">
        <v>34.5</v>
      </c>
      <c r="G107" s="278">
        <v>34.1</v>
      </c>
      <c r="H107" s="278">
        <v>35.70000000000001</v>
      </c>
      <c r="I107" s="278">
        <v>36.1</v>
      </c>
      <c r="J107" s="278">
        <v>36.500000000000014</v>
      </c>
      <c r="K107" s="276">
        <v>35.700000000000003</v>
      </c>
      <c r="L107" s="276">
        <v>34.9</v>
      </c>
      <c r="M107" s="276">
        <v>14.171150000000001</v>
      </c>
    </row>
    <row r="108" spans="1:13">
      <c r="A108" s="300">
        <v>99</v>
      </c>
      <c r="B108" s="276" t="s">
        <v>117</v>
      </c>
      <c r="C108" s="276">
        <v>187.05</v>
      </c>
      <c r="D108" s="278">
        <v>186.61666666666667</v>
      </c>
      <c r="E108" s="278">
        <v>181.03333333333336</v>
      </c>
      <c r="F108" s="278">
        <v>175.01666666666668</v>
      </c>
      <c r="G108" s="278">
        <v>169.43333333333337</v>
      </c>
      <c r="H108" s="278">
        <v>192.63333333333335</v>
      </c>
      <c r="I108" s="278">
        <v>198.21666666666667</v>
      </c>
      <c r="J108" s="278">
        <v>204.23333333333335</v>
      </c>
      <c r="K108" s="276">
        <v>192.2</v>
      </c>
      <c r="L108" s="276">
        <v>180.6</v>
      </c>
      <c r="M108" s="276">
        <v>256.55086999999997</v>
      </c>
    </row>
    <row r="109" spans="1:13">
      <c r="A109" s="300">
        <v>100</v>
      </c>
      <c r="B109" s="276" t="s">
        <v>118</v>
      </c>
      <c r="C109" s="276">
        <v>473.35</v>
      </c>
      <c r="D109" s="278">
        <v>474.73333333333335</v>
      </c>
      <c r="E109" s="278">
        <v>469.91666666666669</v>
      </c>
      <c r="F109" s="278">
        <v>466.48333333333335</v>
      </c>
      <c r="G109" s="278">
        <v>461.66666666666669</v>
      </c>
      <c r="H109" s="278">
        <v>478.16666666666669</v>
      </c>
      <c r="I109" s="278">
        <v>482.98333333333329</v>
      </c>
      <c r="J109" s="278">
        <v>486.41666666666669</v>
      </c>
      <c r="K109" s="276">
        <v>479.55</v>
      </c>
      <c r="L109" s="276">
        <v>471.3</v>
      </c>
      <c r="M109" s="276">
        <v>483.90771000000001</v>
      </c>
    </row>
    <row r="110" spans="1:13">
      <c r="A110" s="300">
        <v>101</v>
      </c>
      <c r="B110" s="276" t="s">
        <v>256</v>
      </c>
      <c r="C110" s="276">
        <v>1451.4</v>
      </c>
      <c r="D110" s="278">
        <v>1449</v>
      </c>
      <c r="E110" s="278">
        <v>1424</v>
      </c>
      <c r="F110" s="278">
        <v>1396.6</v>
      </c>
      <c r="G110" s="278">
        <v>1371.6</v>
      </c>
      <c r="H110" s="278">
        <v>1476.4</v>
      </c>
      <c r="I110" s="278">
        <v>1501.4</v>
      </c>
      <c r="J110" s="278">
        <v>1528.8000000000002</v>
      </c>
      <c r="K110" s="276">
        <v>1474</v>
      </c>
      <c r="L110" s="276">
        <v>1421.6</v>
      </c>
      <c r="M110" s="276">
        <v>15.57368</v>
      </c>
    </row>
    <row r="111" spans="1:13">
      <c r="A111" s="300">
        <v>102</v>
      </c>
      <c r="B111" s="276" t="s">
        <v>119</v>
      </c>
      <c r="C111" s="276">
        <v>441.7</v>
      </c>
      <c r="D111" s="278">
        <v>446.90000000000003</v>
      </c>
      <c r="E111" s="278">
        <v>434.80000000000007</v>
      </c>
      <c r="F111" s="278">
        <v>427.90000000000003</v>
      </c>
      <c r="G111" s="278">
        <v>415.80000000000007</v>
      </c>
      <c r="H111" s="278">
        <v>453.80000000000007</v>
      </c>
      <c r="I111" s="278">
        <v>465.90000000000009</v>
      </c>
      <c r="J111" s="278">
        <v>472.80000000000007</v>
      </c>
      <c r="K111" s="276">
        <v>459</v>
      </c>
      <c r="L111" s="276">
        <v>440</v>
      </c>
      <c r="M111" s="276">
        <v>31.64067</v>
      </c>
    </row>
    <row r="112" spans="1:13">
      <c r="A112" s="300">
        <v>103</v>
      </c>
      <c r="B112" s="276" t="s">
        <v>257</v>
      </c>
      <c r="C112" s="276">
        <v>38.1</v>
      </c>
      <c r="D112" s="278">
        <v>38.283333333333331</v>
      </c>
      <c r="E112" s="278">
        <v>37.716666666666661</v>
      </c>
      <c r="F112" s="278">
        <v>37.333333333333329</v>
      </c>
      <c r="G112" s="278">
        <v>36.766666666666659</v>
      </c>
      <c r="H112" s="278">
        <v>38.666666666666664</v>
      </c>
      <c r="I112" s="278">
        <v>39.233333333333327</v>
      </c>
      <c r="J112" s="278">
        <v>39.616666666666667</v>
      </c>
      <c r="K112" s="276">
        <v>38.85</v>
      </c>
      <c r="L112" s="276">
        <v>37.9</v>
      </c>
      <c r="M112" s="276">
        <v>21.508700000000001</v>
      </c>
    </row>
    <row r="113" spans="1:13">
      <c r="A113" s="300">
        <v>104</v>
      </c>
      <c r="B113" s="276" t="s">
        <v>120</v>
      </c>
      <c r="C113" s="276">
        <v>9.8000000000000007</v>
      </c>
      <c r="D113" s="278">
        <v>9.85</v>
      </c>
      <c r="E113" s="278">
        <v>9.6</v>
      </c>
      <c r="F113" s="278">
        <v>9.4</v>
      </c>
      <c r="G113" s="278">
        <v>9.15</v>
      </c>
      <c r="H113" s="278">
        <v>10.049999999999999</v>
      </c>
      <c r="I113" s="278">
        <v>10.299999999999999</v>
      </c>
      <c r="J113" s="278">
        <v>10.499999999999998</v>
      </c>
      <c r="K113" s="276">
        <v>10.1</v>
      </c>
      <c r="L113" s="276">
        <v>9.65</v>
      </c>
      <c r="M113" s="276">
        <v>2111.91365</v>
      </c>
    </row>
    <row r="114" spans="1:13">
      <c r="A114" s="300">
        <v>105</v>
      </c>
      <c r="B114" s="276" t="s">
        <v>121</v>
      </c>
      <c r="C114" s="276">
        <v>36.75</v>
      </c>
      <c r="D114" s="278">
        <v>36.56666666666667</v>
      </c>
      <c r="E114" s="278">
        <v>35.933333333333337</v>
      </c>
      <c r="F114" s="278">
        <v>35.116666666666667</v>
      </c>
      <c r="G114" s="278">
        <v>34.483333333333334</v>
      </c>
      <c r="H114" s="278">
        <v>37.38333333333334</v>
      </c>
      <c r="I114" s="278">
        <v>38.01666666666668</v>
      </c>
      <c r="J114" s="278">
        <v>38.833333333333343</v>
      </c>
      <c r="K114" s="276">
        <v>37.200000000000003</v>
      </c>
      <c r="L114" s="276">
        <v>35.75</v>
      </c>
      <c r="M114" s="276">
        <v>355.15776</v>
      </c>
    </row>
    <row r="115" spans="1:13">
      <c r="A115" s="300">
        <v>106</v>
      </c>
      <c r="B115" s="276" t="s">
        <v>122</v>
      </c>
      <c r="C115" s="276">
        <v>496.4</v>
      </c>
      <c r="D115" s="278">
        <v>493.63333333333338</v>
      </c>
      <c r="E115" s="278">
        <v>472.76666666666677</v>
      </c>
      <c r="F115" s="278">
        <v>449.13333333333338</v>
      </c>
      <c r="G115" s="278">
        <v>428.26666666666677</v>
      </c>
      <c r="H115" s="278">
        <v>517.26666666666677</v>
      </c>
      <c r="I115" s="278">
        <v>538.13333333333344</v>
      </c>
      <c r="J115" s="278">
        <v>561.76666666666677</v>
      </c>
      <c r="K115" s="276">
        <v>514.5</v>
      </c>
      <c r="L115" s="276">
        <v>470</v>
      </c>
      <c r="M115" s="276">
        <v>307.34863999999999</v>
      </c>
    </row>
    <row r="116" spans="1:13">
      <c r="A116" s="300">
        <v>107</v>
      </c>
      <c r="B116" s="276" t="s">
        <v>260</v>
      </c>
      <c r="C116" s="276">
        <v>118.2</v>
      </c>
      <c r="D116" s="278">
        <v>116.61666666666667</v>
      </c>
      <c r="E116" s="278">
        <v>113.58333333333334</v>
      </c>
      <c r="F116" s="278">
        <v>108.96666666666667</v>
      </c>
      <c r="G116" s="278">
        <v>105.93333333333334</v>
      </c>
      <c r="H116" s="278">
        <v>121.23333333333335</v>
      </c>
      <c r="I116" s="278">
        <v>124.26666666666668</v>
      </c>
      <c r="J116" s="278">
        <v>128.88333333333335</v>
      </c>
      <c r="K116" s="276">
        <v>119.65</v>
      </c>
      <c r="L116" s="276">
        <v>112</v>
      </c>
      <c r="M116" s="276">
        <v>45.396039999999999</v>
      </c>
    </row>
    <row r="117" spans="1:13">
      <c r="A117" s="300">
        <v>108</v>
      </c>
      <c r="B117" s="276" t="s">
        <v>123</v>
      </c>
      <c r="C117" s="276">
        <v>1514.15</v>
      </c>
      <c r="D117" s="278">
        <v>1527.0833333333333</v>
      </c>
      <c r="E117" s="278">
        <v>1491.9166666666665</v>
      </c>
      <c r="F117" s="278">
        <v>1469.6833333333332</v>
      </c>
      <c r="G117" s="278">
        <v>1434.5166666666664</v>
      </c>
      <c r="H117" s="278">
        <v>1549.3166666666666</v>
      </c>
      <c r="I117" s="278">
        <v>1584.4833333333331</v>
      </c>
      <c r="J117" s="278">
        <v>1606.7166666666667</v>
      </c>
      <c r="K117" s="276">
        <v>1562.25</v>
      </c>
      <c r="L117" s="276">
        <v>1504.85</v>
      </c>
      <c r="M117" s="276">
        <v>33.014710000000001</v>
      </c>
    </row>
    <row r="118" spans="1:13">
      <c r="A118" s="300">
        <v>109</v>
      </c>
      <c r="B118" s="276" t="s">
        <v>124</v>
      </c>
      <c r="C118" s="276">
        <v>857.65</v>
      </c>
      <c r="D118" s="278">
        <v>856.21666666666658</v>
      </c>
      <c r="E118" s="278">
        <v>849.98333333333312</v>
      </c>
      <c r="F118" s="278">
        <v>842.31666666666649</v>
      </c>
      <c r="G118" s="278">
        <v>836.08333333333303</v>
      </c>
      <c r="H118" s="278">
        <v>863.88333333333321</v>
      </c>
      <c r="I118" s="278">
        <v>870.11666666666656</v>
      </c>
      <c r="J118" s="278">
        <v>877.7833333333333</v>
      </c>
      <c r="K118" s="276">
        <v>862.45</v>
      </c>
      <c r="L118" s="276">
        <v>848.55</v>
      </c>
      <c r="M118" s="276">
        <v>102.12987</v>
      </c>
    </row>
    <row r="119" spans="1:13">
      <c r="A119" s="300">
        <v>110</v>
      </c>
      <c r="B119" s="276" t="s">
        <v>125</v>
      </c>
      <c r="C119" s="276">
        <v>218.6</v>
      </c>
      <c r="D119" s="278">
        <v>219.56666666666669</v>
      </c>
      <c r="E119" s="278">
        <v>215.08333333333337</v>
      </c>
      <c r="F119" s="278">
        <v>211.56666666666669</v>
      </c>
      <c r="G119" s="278">
        <v>207.08333333333337</v>
      </c>
      <c r="H119" s="278">
        <v>223.08333333333337</v>
      </c>
      <c r="I119" s="278">
        <v>227.56666666666666</v>
      </c>
      <c r="J119" s="278">
        <v>231.08333333333337</v>
      </c>
      <c r="K119" s="276">
        <v>224.05</v>
      </c>
      <c r="L119" s="276">
        <v>216.05</v>
      </c>
      <c r="M119" s="276">
        <v>103.94941</v>
      </c>
    </row>
    <row r="120" spans="1:13">
      <c r="A120" s="300">
        <v>111</v>
      </c>
      <c r="B120" s="276" t="s">
        <v>126</v>
      </c>
      <c r="C120" s="276">
        <v>1100</v>
      </c>
      <c r="D120" s="278">
        <v>1104</v>
      </c>
      <c r="E120" s="278">
        <v>1087</v>
      </c>
      <c r="F120" s="278">
        <v>1074</v>
      </c>
      <c r="G120" s="278">
        <v>1057</v>
      </c>
      <c r="H120" s="278">
        <v>1117</v>
      </c>
      <c r="I120" s="278">
        <v>1134</v>
      </c>
      <c r="J120" s="278">
        <v>1147</v>
      </c>
      <c r="K120" s="276">
        <v>1121</v>
      </c>
      <c r="L120" s="276">
        <v>1091</v>
      </c>
      <c r="M120" s="276">
        <v>253.06145000000001</v>
      </c>
    </row>
    <row r="121" spans="1:13">
      <c r="A121" s="300">
        <v>112</v>
      </c>
      <c r="B121" s="276" t="s">
        <v>127</v>
      </c>
      <c r="C121" s="276">
        <v>84.6</v>
      </c>
      <c r="D121" s="278">
        <v>84.933333333333337</v>
      </c>
      <c r="E121" s="278">
        <v>83.666666666666671</v>
      </c>
      <c r="F121" s="278">
        <v>82.733333333333334</v>
      </c>
      <c r="G121" s="278">
        <v>81.466666666666669</v>
      </c>
      <c r="H121" s="278">
        <v>85.866666666666674</v>
      </c>
      <c r="I121" s="278">
        <v>87.133333333333326</v>
      </c>
      <c r="J121" s="278">
        <v>88.066666666666677</v>
      </c>
      <c r="K121" s="276">
        <v>86.2</v>
      </c>
      <c r="L121" s="276">
        <v>84</v>
      </c>
      <c r="M121" s="276">
        <v>318.77289999999999</v>
      </c>
    </row>
    <row r="122" spans="1:13">
      <c r="A122" s="300">
        <v>113</v>
      </c>
      <c r="B122" s="276" t="s">
        <v>262</v>
      </c>
      <c r="C122" s="276">
        <v>2166.75</v>
      </c>
      <c r="D122" s="278">
        <v>2177.75</v>
      </c>
      <c r="E122" s="278">
        <v>2075.5</v>
      </c>
      <c r="F122" s="278">
        <v>1984.25</v>
      </c>
      <c r="G122" s="278">
        <v>1882</v>
      </c>
      <c r="H122" s="278">
        <v>2269</v>
      </c>
      <c r="I122" s="278">
        <v>2371.25</v>
      </c>
      <c r="J122" s="278">
        <v>2462.5</v>
      </c>
      <c r="K122" s="276">
        <v>2280</v>
      </c>
      <c r="L122" s="276">
        <v>2086.5</v>
      </c>
      <c r="M122" s="276">
        <v>85.604950000000002</v>
      </c>
    </row>
    <row r="123" spans="1:13">
      <c r="A123" s="300">
        <v>114</v>
      </c>
      <c r="B123" s="276" t="s">
        <v>2931</v>
      </c>
      <c r="C123" s="276">
        <v>1353.45</v>
      </c>
      <c r="D123" s="278">
        <v>1355.5</v>
      </c>
      <c r="E123" s="278">
        <v>1344.25</v>
      </c>
      <c r="F123" s="278">
        <v>1335.05</v>
      </c>
      <c r="G123" s="278">
        <v>1323.8</v>
      </c>
      <c r="H123" s="278">
        <v>1364.7</v>
      </c>
      <c r="I123" s="278">
        <v>1375.95</v>
      </c>
      <c r="J123" s="278">
        <v>1385.15</v>
      </c>
      <c r="K123" s="276">
        <v>1366.75</v>
      </c>
      <c r="L123" s="276">
        <v>1346.3</v>
      </c>
      <c r="M123" s="276">
        <v>1.98922</v>
      </c>
    </row>
    <row r="124" spans="1:13">
      <c r="A124" s="300">
        <v>115</v>
      </c>
      <c r="B124" s="276" t="s">
        <v>128</v>
      </c>
      <c r="C124" s="276">
        <v>193.65</v>
      </c>
      <c r="D124" s="278">
        <v>194.19999999999996</v>
      </c>
      <c r="E124" s="278">
        <v>192.64999999999992</v>
      </c>
      <c r="F124" s="278">
        <v>191.64999999999995</v>
      </c>
      <c r="G124" s="278">
        <v>190.09999999999991</v>
      </c>
      <c r="H124" s="278">
        <v>195.19999999999993</v>
      </c>
      <c r="I124" s="278">
        <v>196.74999999999994</v>
      </c>
      <c r="J124" s="278">
        <v>197.74999999999994</v>
      </c>
      <c r="K124" s="276">
        <v>195.75</v>
      </c>
      <c r="L124" s="276">
        <v>193.2</v>
      </c>
      <c r="M124" s="276">
        <v>313.85395999999997</v>
      </c>
    </row>
    <row r="125" spans="1:13">
      <c r="A125" s="300">
        <v>116</v>
      </c>
      <c r="B125" s="276" t="s">
        <v>129</v>
      </c>
      <c r="C125" s="276">
        <v>244</v>
      </c>
      <c r="D125" s="278">
        <v>246.13333333333333</v>
      </c>
      <c r="E125" s="278">
        <v>240.01666666666665</v>
      </c>
      <c r="F125" s="278">
        <v>236.03333333333333</v>
      </c>
      <c r="G125" s="278">
        <v>229.91666666666666</v>
      </c>
      <c r="H125" s="278">
        <v>250.11666666666665</v>
      </c>
      <c r="I125" s="278">
        <v>256.23333333333335</v>
      </c>
      <c r="J125" s="278">
        <v>260.21666666666664</v>
      </c>
      <c r="K125" s="276">
        <v>252.25</v>
      </c>
      <c r="L125" s="276">
        <v>242.15</v>
      </c>
      <c r="M125" s="276">
        <v>121.16579</v>
      </c>
    </row>
    <row r="126" spans="1:13">
      <c r="A126" s="300">
        <v>117</v>
      </c>
      <c r="B126" s="276" t="s">
        <v>263</v>
      </c>
      <c r="C126" s="276">
        <v>61.9</v>
      </c>
      <c r="D126" s="278">
        <v>61.883333333333333</v>
      </c>
      <c r="E126" s="278">
        <v>61.366666666666667</v>
      </c>
      <c r="F126" s="278">
        <v>60.833333333333336</v>
      </c>
      <c r="G126" s="278">
        <v>60.31666666666667</v>
      </c>
      <c r="H126" s="278">
        <v>62.416666666666664</v>
      </c>
      <c r="I126" s="278">
        <v>62.93333333333333</v>
      </c>
      <c r="J126" s="278">
        <v>63.466666666666661</v>
      </c>
      <c r="K126" s="276">
        <v>62.4</v>
      </c>
      <c r="L126" s="276">
        <v>61.35</v>
      </c>
      <c r="M126" s="276">
        <v>16.47316</v>
      </c>
    </row>
    <row r="127" spans="1:13">
      <c r="A127" s="300">
        <v>118</v>
      </c>
      <c r="B127" s="276" t="s">
        <v>130</v>
      </c>
      <c r="C127" s="276">
        <v>350.2</v>
      </c>
      <c r="D127" s="278">
        <v>353.2833333333333</v>
      </c>
      <c r="E127" s="278">
        <v>344.56666666666661</v>
      </c>
      <c r="F127" s="278">
        <v>338.93333333333328</v>
      </c>
      <c r="G127" s="278">
        <v>330.21666666666658</v>
      </c>
      <c r="H127" s="278">
        <v>358.91666666666663</v>
      </c>
      <c r="I127" s="278">
        <v>367.63333333333333</v>
      </c>
      <c r="J127" s="278">
        <v>373.26666666666665</v>
      </c>
      <c r="K127" s="276">
        <v>362</v>
      </c>
      <c r="L127" s="276">
        <v>347.65</v>
      </c>
      <c r="M127" s="276">
        <v>143.38746</v>
      </c>
    </row>
    <row r="128" spans="1:13">
      <c r="A128" s="300">
        <v>119</v>
      </c>
      <c r="B128" s="276" t="s">
        <v>264</v>
      </c>
      <c r="C128" s="276">
        <v>723</v>
      </c>
      <c r="D128" s="278">
        <v>720.7166666666667</v>
      </c>
      <c r="E128" s="278">
        <v>714.53333333333342</v>
      </c>
      <c r="F128" s="278">
        <v>706.06666666666672</v>
      </c>
      <c r="G128" s="278">
        <v>699.88333333333344</v>
      </c>
      <c r="H128" s="278">
        <v>729.18333333333339</v>
      </c>
      <c r="I128" s="278">
        <v>735.36666666666679</v>
      </c>
      <c r="J128" s="278">
        <v>743.83333333333337</v>
      </c>
      <c r="K128" s="276">
        <v>726.9</v>
      </c>
      <c r="L128" s="276">
        <v>712.25</v>
      </c>
      <c r="M128" s="276">
        <v>3.4443100000000002</v>
      </c>
    </row>
    <row r="129" spans="1:13">
      <c r="A129" s="300">
        <v>120</v>
      </c>
      <c r="B129" s="276" t="s">
        <v>131</v>
      </c>
      <c r="C129" s="276">
        <v>2500.8000000000002</v>
      </c>
      <c r="D129" s="278">
        <v>2489.2666666666669</v>
      </c>
      <c r="E129" s="278">
        <v>2443.5333333333338</v>
      </c>
      <c r="F129" s="278">
        <v>2386.2666666666669</v>
      </c>
      <c r="G129" s="278">
        <v>2340.5333333333338</v>
      </c>
      <c r="H129" s="278">
        <v>2546.5333333333338</v>
      </c>
      <c r="I129" s="278">
        <v>2592.2666666666664</v>
      </c>
      <c r="J129" s="278">
        <v>2649.5333333333338</v>
      </c>
      <c r="K129" s="276">
        <v>2535</v>
      </c>
      <c r="L129" s="276">
        <v>2432</v>
      </c>
      <c r="M129" s="276">
        <v>15.17024</v>
      </c>
    </row>
    <row r="130" spans="1:13">
      <c r="A130" s="300">
        <v>121</v>
      </c>
      <c r="B130" s="276" t="s">
        <v>133</v>
      </c>
      <c r="C130" s="276">
        <v>1907.1</v>
      </c>
      <c r="D130" s="278">
        <v>1893.0666666666666</v>
      </c>
      <c r="E130" s="278">
        <v>1860.9833333333331</v>
      </c>
      <c r="F130" s="278">
        <v>1814.8666666666666</v>
      </c>
      <c r="G130" s="278">
        <v>1782.7833333333331</v>
      </c>
      <c r="H130" s="278">
        <v>1939.1833333333332</v>
      </c>
      <c r="I130" s="278">
        <v>1971.2666666666667</v>
      </c>
      <c r="J130" s="278">
        <v>2017.3833333333332</v>
      </c>
      <c r="K130" s="276">
        <v>1925.15</v>
      </c>
      <c r="L130" s="276">
        <v>1846.95</v>
      </c>
      <c r="M130" s="276">
        <v>787.02124000000003</v>
      </c>
    </row>
    <row r="131" spans="1:13">
      <c r="A131" s="300">
        <v>122</v>
      </c>
      <c r="B131" s="276" t="s">
        <v>134</v>
      </c>
      <c r="C131" s="276">
        <v>86.85</v>
      </c>
      <c r="D131" s="278">
        <v>84.666666666666671</v>
      </c>
      <c r="E131" s="278">
        <v>81.183333333333337</v>
      </c>
      <c r="F131" s="278">
        <v>75.516666666666666</v>
      </c>
      <c r="G131" s="278">
        <v>72.033333333333331</v>
      </c>
      <c r="H131" s="278">
        <v>90.333333333333343</v>
      </c>
      <c r="I131" s="278">
        <v>93.816666666666663</v>
      </c>
      <c r="J131" s="278">
        <v>99.483333333333348</v>
      </c>
      <c r="K131" s="276">
        <v>88.15</v>
      </c>
      <c r="L131" s="276">
        <v>79</v>
      </c>
      <c r="M131" s="276">
        <v>826.57376999999997</v>
      </c>
    </row>
    <row r="132" spans="1:13">
      <c r="A132" s="300">
        <v>123</v>
      </c>
      <c r="B132" s="276" t="s">
        <v>358</v>
      </c>
      <c r="C132" s="276">
        <v>2290.5</v>
      </c>
      <c r="D132" s="278">
        <v>2274.1833333333334</v>
      </c>
      <c r="E132" s="278">
        <v>2245.3166666666666</v>
      </c>
      <c r="F132" s="278">
        <v>2200.1333333333332</v>
      </c>
      <c r="G132" s="278">
        <v>2171.2666666666664</v>
      </c>
      <c r="H132" s="278">
        <v>2319.3666666666668</v>
      </c>
      <c r="I132" s="278">
        <v>2348.2333333333336</v>
      </c>
      <c r="J132" s="278">
        <v>2393.416666666667</v>
      </c>
      <c r="K132" s="276">
        <v>2303.0500000000002</v>
      </c>
      <c r="L132" s="276">
        <v>2229</v>
      </c>
      <c r="M132" s="276">
        <v>1.2968299999999999</v>
      </c>
    </row>
    <row r="133" spans="1:13">
      <c r="A133" s="300">
        <v>124</v>
      </c>
      <c r="B133" s="276" t="s">
        <v>135</v>
      </c>
      <c r="C133" s="276">
        <v>329</v>
      </c>
      <c r="D133" s="278">
        <v>330.16666666666669</v>
      </c>
      <c r="E133" s="278">
        <v>319.33333333333337</v>
      </c>
      <c r="F133" s="278">
        <v>309.66666666666669</v>
      </c>
      <c r="G133" s="278">
        <v>298.83333333333337</v>
      </c>
      <c r="H133" s="278">
        <v>339.83333333333337</v>
      </c>
      <c r="I133" s="278">
        <v>350.66666666666674</v>
      </c>
      <c r="J133" s="278">
        <v>360.33333333333337</v>
      </c>
      <c r="K133" s="276">
        <v>341</v>
      </c>
      <c r="L133" s="276">
        <v>320.5</v>
      </c>
      <c r="M133" s="276">
        <v>482.52749999999997</v>
      </c>
    </row>
    <row r="134" spans="1:13">
      <c r="A134" s="300">
        <v>125</v>
      </c>
      <c r="B134" s="276" t="s">
        <v>136</v>
      </c>
      <c r="C134" s="276">
        <v>1122.4000000000001</v>
      </c>
      <c r="D134" s="278">
        <v>1118.0666666666666</v>
      </c>
      <c r="E134" s="278">
        <v>1096.3333333333333</v>
      </c>
      <c r="F134" s="278">
        <v>1070.2666666666667</v>
      </c>
      <c r="G134" s="278">
        <v>1048.5333333333333</v>
      </c>
      <c r="H134" s="278">
        <v>1144.1333333333332</v>
      </c>
      <c r="I134" s="278">
        <v>1165.8666666666668</v>
      </c>
      <c r="J134" s="278">
        <v>1191.9333333333332</v>
      </c>
      <c r="K134" s="276">
        <v>1139.8</v>
      </c>
      <c r="L134" s="276">
        <v>1092</v>
      </c>
      <c r="M134" s="276">
        <v>189.95549</v>
      </c>
    </row>
    <row r="135" spans="1:13">
      <c r="A135" s="300">
        <v>126</v>
      </c>
      <c r="B135" s="276" t="s">
        <v>266</v>
      </c>
      <c r="C135" s="276">
        <v>3200.45</v>
      </c>
      <c r="D135" s="278">
        <v>3179.2000000000003</v>
      </c>
      <c r="E135" s="278">
        <v>3108.4000000000005</v>
      </c>
      <c r="F135" s="278">
        <v>3016.3500000000004</v>
      </c>
      <c r="G135" s="278">
        <v>2945.5500000000006</v>
      </c>
      <c r="H135" s="278">
        <v>3271.2500000000005</v>
      </c>
      <c r="I135" s="278">
        <v>3342.0500000000006</v>
      </c>
      <c r="J135" s="278">
        <v>3434.1000000000004</v>
      </c>
      <c r="K135" s="276">
        <v>3250</v>
      </c>
      <c r="L135" s="276">
        <v>3087.15</v>
      </c>
      <c r="M135" s="276">
        <v>57.815280000000001</v>
      </c>
    </row>
    <row r="136" spans="1:13">
      <c r="A136" s="300">
        <v>127</v>
      </c>
      <c r="B136" s="276" t="s">
        <v>265</v>
      </c>
      <c r="C136" s="276">
        <v>1723.2</v>
      </c>
      <c r="D136" s="278">
        <v>1721.1166666666668</v>
      </c>
      <c r="E136" s="278">
        <v>1705.4333333333336</v>
      </c>
      <c r="F136" s="278">
        <v>1687.6666666666667</v>
      </c>
      <c r="G136" s="278">
        <v>1671.9833333333336</v>
      </c>
      <c r="H136" s="278">
        <v>1738.8833333333337</v>
      </c>
      <c r="I136" s="278">
        <v>1754.5666666666671</v>
      </c>
      <c r="J136" s="278">
        <v>1772.3333333333337</v>
      </c>
      <c r="K136" s="276">
        <v>1736.8</v>
      </c>
      <c r="L136" s="276">
        <v>1703.35</v>
      </c>
      <c r="M136" s="276">
        <v>0.83889999999999998</v>
      </c>
    </row>
    <row r="137" spans="1:13">
      <c r="A137" s="300">
        <v>128</v>
      </c>
      <c r="B137" s="276" t="s">
        <v>137</v>
      </c>
      <c r="C137" s="276">
        <v>891.8</v>
      </c>
      <c r="D137" s="278">
        <v>898.5333333333333</v>
      </c>
      <c r="E137" s="278">
        <v>882.76666666666665</v>
      </c>
      <c r="F137" s="278">
        <v>873.73333333333335</v>
      </c>
      <c r="G137" s="278">
        <v>857.9666666666667</v>
      </c>
      <c r="H137" s="278">
        <v>907.56666666666661</v>
      </c>
      <c r="I137" s="278">
        <v>923.33333333333326</v>
      </c>
      <c r="J137" s="278">
        <v>932.36666666666656</v>
      </c>
      <c r="K137" s="276">
        <v>914.3</v>
      </c>
      <c r="L137" s="276">
        <v>889.5</v>
      </c>
      <c r="M137" s="276">
        <v>51.287520000000001</v>
      </c>
    </row>
    <row r="138" spans="1:13">
      <c r="A138" s="300">
        <v>129</v>
      </c>
      <c r="B138" s="276" t="s">
        <v>138</v>
      </c>
      <c r="C138" s="276">
        <v>722</v>
      </c>
      <c r="D138" s="278">
        <v>725.31666666666661</v>
      </c>
      <c r="E138" s="278">
        <v>707.68333333333317</v>
      </c>
      <c r="F138" s="278">
        <v>693.36666666666656</v>
      </c>
      <c r="G138" s="278">
        <v>675.73333333333312</v>
      </c>
      <c r="H138" s="278">
        <v>739.63333333333321</v>
      </c>
      <c r="I138" s="278">
        <v>757.26666666666665</v>
      </c>
      <c r="J138" s="278">
        <v>771.58333333333326</v>
      </c>
      <c r="K138" s="276">
        <v>742.95</v>
      </c>
      <c r="L138" s="276">
        <v>711</v>
      </c>
      <c r="M138" s="276">
        <v>113.02666000000001</v>
      </c>
    </row>
    <row r="139" spans="1:13">
      <c r="A139" s="300">
        <v>130</v>
      </c>
      <c r="B139" s="276" t="s">
        <v>139</v>
      </c>
      <c r="C139" s="276">
        <v>171</v>
      </c>
      <c r="D139" s="278">
        <v>170.41666666666666</v>
      </c>
      <c r="E139" s="278">
        <v>166.88333333333333</v>
      </c>
      <c r="F139" s="278">
        <v>162.76666666666668</v>
      </c>
      <c r="G139" s="278">
        <v>159.23333333333335</v>
      </c>
      <c r="H139" s="278">
        <v>174.5333333333333</v>
      </c>
      <c r="I139" s="278">
        <v>178.06666666666666</v>
      </c>
      <c r="J139" s="278">
        <v>182.18333333333328</v>
      </c>
      <c r="K139" s="276">
        <v>173.95</v>
      </c>
      <c r="L139" s="276">
        <v>166.3</v>
      </c>
      <c r="M139" s="276">
        <v>154.92268999999999</v>
      </c>
    </row>
    <row r="140" spans="1:13">
      <c r="A140" s="300">
        <v>131</v>
      </c>
      <c r="B140" s="276" t="s">
        <v>140</v>
      </c>
      <c r="C140" s="276">
        <v>179.85</v>
      </c>
      <c r="D140" s="278">
        <v>177.51666666666665</v>
      </c>
      <c r="E140" s="278">
        <v>174.68333333333331</v>
      </c>
      <c r="F140" s="278">
        <v>169.51666666666665</v>
      </c>
      <c r="G140" s="278">
        <v>166.68333333333331</v>
      </c>
      <c r="H140" s="278">
        <v>182.68333333333331</v>
      </c>
      <c r="I140" s="278">
        <v>185.51666666666668</v>
      </c>
      <c r="J140" s="278">
        <v>190.68333333333331</v>
      </c>
      <c r="K140" s="276">
        <v>180.35</v>
      </c>
      <c r="L140" s="276">
        <v>172.35</v>
      </c>
      <c r="M140" s="276">
        <v>170.03788</v>
      </c>
    </row>
    <row r="141" spans="1:13">
      <c r="A141" s="300">
        <v>132</v>
      </c>
      <c r="B141" s="276" t="s">
        <v>141</v>
      </c>
      <c r="C141" s="276">
        <v>367.7</v>
      </c>
      <c r="D141" s="278">
        <v>369.2</v>
      </c>
      <c r="E141" s="278">
        <v>360.4</v>
      </c>
      <c r="F141" s="278">
        <v>353.09999999999997</v>
      </c>
      <c r="G141" s="278">
        <v>344.29999999999995</v>
      </c>
      <c r="H141" s="278">
        <v>376.5</v>
      </c>
      <c r="I141" s="278">
        <v>385.30000000000007</v>
      </c>
      <c r="J141" s="278">
        <v>392.6</v>
      </c>
      <c r="K141" s="276">
        <v>378</v>
      </c>
      <c r="L141" s="276">
        <v>361.9</v>
      </c>
      <c r="M141" s="276">
        <v>64.199870000000004</v>
      </c>
    </row>
    <row r="142" spans="1:13">
      <c r="A142" s="300">
        <v>133</v>
      </c>
      <c r="B142" s="276" t="s">
        <v>142</v>
      </c>
      <c r="C142" s="276">
        <v>7035.8</v>
      </c>
      <c r="D142" s="278">
        <v>7025.5999999999995</v>
      </c>
      <c r="E142" s="278">
        <v>6940.1999999999989</v>
      </c>
      <c r="F142" s="278">
        <v>6844.5999999999995</v>
      </c>
      <c r="G142" s="278">
        <v>6759.1999999999989</v>
      </c>
      <c r="H142" s="278">
        <v>7121.1999999999989</v>
      </c>
      <c r="I142" s="278">
        <v>7206.5999999999985</v>
      </c>
      <c r="J142" s="278">
        <v>7302.1999999999989</v>
      </c>
      <c r="K142" s="276">
        <v>7111</v>
      </c>
      <c r="L142" s="276">
        <v>6930</v>
      </c>
      <c r="M142" s="276">
        <v>21.239049999999999</v>
      </c>
    </row>
    <row r="143" spans="1:13">
      <c r="A143" s="300">
        <v>134</v>
      </c>
      <c r="B143" s="276" t="s">
        <v>143</v>
      </c>
      <c r="C143" s="276">
        <v>548.4</v>
      </c>
      <c r="D143" s="278">
        <v>549.25</v>
      </c>
      <c r="E143" s="278">
        <v>536.4</v>
      </c>
      <c r="F143" s="278">
        <v>524.4</v>
      </c>
      <c r="G143" s="278">
        <v>511.54999999999995</v>
      </c>
      <c r="H143" s="278">
        <v>561.25</v>
      </c>
      <c r="I143" s="278">
        <v>574.09999999999991</v>
      </c>
      <c r="J143" s="278">
        <v>586.1</v>
      </c>
      <c r="K143" s="276">
        <v>562.1</v>
      </c>
      <c r="L143" s="276">
        <v>537.25</v>
      </c>
      <c r="M143" s="276">
        <v>46.424219999999998</v>
      </c>
    </row>
    <row r="144" spans="1:13">
      <c r="A144" s="300">
        <v>135</v>
      </c>
      <c r="B144" s="276" t="s">
        <v>144</v>
      </c>
      <c r="C144" s="276">
        <v>648.65</v>
      </c>
      <c r="D144" s="278">
        <v>648.76666666666677</v>
      </c>
      <c r="E144" s="278">
        <v>632.53333333333353</v>
      </c>
      <c r="F144" s="278">
        <v>616.41666666666674</v>
      </c>
      <c r="G144" s="278">
        <v>600.18333333333351</v>
      </c>
      <c r="H144" s="278">
        <v>664.88333333333355</v>
      </c>
      <c r="I144" s="278">
        <v>681.1166666666669</v>
      </c>
      <c r="J144" s="278">
        <v>697.23333333333358</v>
      </c>
      <c r="K144" s="276">
        <v>665</v>
      </c>
      <c r="L144" s="276">
        <v>632.65</v>
      </c>
      <c r="M144" s="276">
        <v>34.406820000000003</v>
      </c>
    </row>
    <row r="145" spans="1:13">
      <c r="A145" s="300">
        <v>136</v>
      </c>
      <c r="B145" s="276" t="s">
        <v>145</v>
      </c>
      <c r="C145" s="276">
        <v>1063.9000000000001</v>
      </c>
      <c r="D145" s="278">
        <v>1034.7666666666667</v>
      </c>
      <c r="E145" s="278">
        <v>1001.1333333333332</v>
      </c>
      <c r="F145" s="278">
        <v>938.36666666666656</v>
      </c>
      <c r="G145" s="278">
        <v>904.73333333333312</v>
      </c>
      <c r="H145" s="278">
        <v>1097.5333333333333</v>
      </c>
      <c r="I145" s="278">
        <v>1131.166666666667</v>
      </c>
      <c r="J145" s="278">
        <v>1193.9333333333334</v>
      </c>
      <c r="K145" s="276">
        <v>1068.4000000000001</v>
      </c>
      <c r="L145" s="276">
        <v>972</v>
      </c>
      <c r="M145" s="276">
        <v>91.037530000000004</v>
      </c>
    </row>
    <row r="146" spans="1:13">
      <c r="A146" s="300">
        <v>137</v>
      </c>
      <c r="B146" s="276" t="s">
        <v>146</v>
      </c>
      <c r="C146" s="276">
        <v>1417.3</v>
      </c>
      <c r="D146" s="278">
        <v>1409.2166666666665</v>
      </c>
      <c r="E146" s="278">
        <v>1391.5333333333328</v>
      </c>
      <c r="F146" s="278">
        <v>1365.7666666666664</v>
      </c>
      <c r="G146" s="278">
        <v>1348.0833333333328</v>
      </c>
      <c r="H146" s="278">
        <v>1434.9833333333329</v>
      </c>
      <c r="I146" s="278">
        <v>1452.6666666666667</v>
      </c>
      <c r="J146" s="278">
        <v>1478.4333333333329</v>
      </c>
      <c r="K146" s="276">
        <v>1426.9</v>
      </c>
      <c r="L146" s="276">
        <v>1383.45</v>
      </c>
      <c r="M146" s="276">
        <v>13.5404</v>
      </c>
    </row>
    <row r="147" spans="1:13">
      <c r="A147" s="300">
        <v>138</v>
      </c>
      <c r="B147" s="276" t="s">
        <v>147</v>
      </c>
      <c r="C147" s="276">
        <v>148.05000000000001</v>
      </c>
      <c r="D147" s="278">
        <v>146.9</v>
      </c>
      <c r="E147" s="278">
        <v>144.20000000000002</v>
      </c>
      <c r="F147" s="278">
        <v>140.35000000000002</v>
      </c>
      <c r="G147" s="278">
        <v>137.65000000000003</v>
      </c>
      <c r="H147" s="278">
        <v>150.75</v>
      </c>
      <c r="I147" s="278">
        <v>153.44999999999999</v>
      </c>
      <c r="J147" s="278">
        <v>157.29999999999998</v>
      </c>
      <c r="K147" s="276">
        <v>149.6</v>
      </c>
      <c r="L147" s="276">
        <v>143.05000000000001</v>
      </c>
      <c r="M147" s="276">
        <v>349.86734000000001</v>
      </c>
    </row>
    <row r="148" spans="1:13">
      <c r="A148" s="300">
        <v>139</v>
      </c>
      <c r="B148" s="276" t="s">
        <v>268</v>
      </c>
      <c r="C148" s="276">
        <v>1315.7</v>
      </c>
      <c r="D148" s="278">
        <v>1320.55</v>
      </c>
      <c r="E148" s="278">
        <v>1303.1499999999999</v>
      </c>
      <c r="F148" s="278">
        <v>1290.5999999999999</v>
      </c>
      <c r="G148" s="278">
        <v>1273.1999999999998</v>
      </c>
      <c r="H148" s="278">
        <v>1333.1</v>
      </c>
      <c r="I148" s="278">
        <v>1350.5</v>
      </c>
      <c r="J148" s="278">
        <v>1363.05</v>
      </c>
      <c r="K148" s="276">
        <v>1337.95</v>
      </c>
      <c r="L148" s="276">
        <v>1308</v>
      </c>
      <c r="M148" s="276">
        <v>5.9781000000000004</v>
      </c>
    </row>
    <row r="149" spans="1:13">
      <c r="A149" s="300">
        <v>140</v>
      </c>
      <c r="B149" s="276" t="s">
        <v>148</v>
      </c>
      <c r="C149" s="276">
        <v>77738.649999999994</v>
      </c>
      <c r="D149" s="278">
        <v>77422.533333333326</v>
      </c>
      <c r="E149" s="278">
        <v>75616.116666666654</v>
      </c>
      <c r="F149" s="278">
        <v>73493.583333333328</v>
      </c>
      <c r="G149" s="278">
        <v>71687.166666666657</v>
      </c>
      <c r="H149" s="278">
        <v>79545.066666666651</v>
      </c>
      <c r="I149" s="278">
        <v>81351.483333333337</v>
      </c>
      <c r="J149" s="278">
        <v>83474.016666666648</v>
      </c>
      <c r="K149" s="276">
        <v>79228.95</v>
      </c>
      <c r="L149" s="276">
        <v>75300</v>
      </c>
      <c r="M149" s="276">
        <v>2.8107500000000001</v>
      </c>
    </row>
    <row r="150" spans="1:13">
      <c r="A150" s="300">
        <v>141</v>
      </c>
      <c r="B150" s="276" t="s">
        <v>267</v>
      </c>
      <c r="C150" s="276">
        <v>29.5</v>
      </c>
      <c r="D150" s="278">
        <v>29.533333333333331</v>
      </c>
      <c r="E150" s="278">
        <v>29.216666666666661</v>
      </c>
      <c r="F150" s="278">
        <v>28.93333333333333</v>
      </c>
      <c r="G150" s="278">
        <v>28.61666666666666</v>
      </c>
      <c r="H150" s="278">
        <v>29.816666666666663</v>
      </c>
      <c r="I150" s="278">
        <v>30.133333333333333</v>
      </c>
      <c r="J150" s="278">
        <v>30.416666666666664</v>
      </c>
      <c r="K150" s="276">
        <v>29.85</v>
      </c>
      <c r="L150" s="276">
        <v>29.25</v>
      </c>
      <c r="M150" s="276">
        <v>15.29072</v>
      </c>
    </row>
    <row r="151" spans="1:13">
      <c r="A151" s="300">
        <v>142</v>
      </c>
      <c r="B151" s="276" t="s">
        <v>149</v>
      </c>
      <c r="C151" s="276">
        <v>1152</v>
      </c>
      <c r="D151" s="278">
        <v>1151.2333333333333</v>
      </c>
      <c r="E151" s="278">
        <v>1127.4666666666667</v>
      </c>
      <c r="F151" s="278">
        <v>1102.9333333333334</v>
      </c>
      <c r="G151" s="278">
        <v>1079.1666666666667</v>
      </c>
      <c r="H151" s="278">
        <v>1175.7666666666667</v>
      </c>
      <c r="I151" s="278">
        <v>1199.5333333333335</v>
      </c>
      <c r="J151" s="278">
        <v>1224.0666666666666</v>
      </c>
      <c r="K151" s="276">
        <v>1175</v>
      </c>
      <c r="L151" s="276">
        <v>1126.7</v>
      </c>
      <c r="M151" s="276">
        <v>143.8717</v>
      </c>
    </row>
    <row r="152" spans="1:13">
      <c r="A152" s="300">
        <v>143</v>
      </c>
      <c r="B152" s="276" t="s">
        <v>3161</v>
      </c>
      <c r="C152" s="276">
        <v>290.39999999999998</v>
      </c>
      <c r="D152" s="278">
        <v>291.33333333333331</v>
      </c>
      <c r="E152" s="278">
        <v>288.26666666666665</v>
      </c>
      <c r="F152" s="278">
        <v>286.13333333333333</v>
      </c>
      <c r="G152" s="278">
        <v>283.06666666666666</v>
      </c>
      <c r="H152" s="278">
        <v>293.46666666666664</v>
      </c>
      <c r="I152" s="278">
        <v>296.53333333333336</v>
      </c>
      <c r="J152" s="278">
        <v>298.66666666666663</v>
      </c>
      <c r="K152" s="276">
        <v>294.39999999999998</v>
      </c>
      <c r="L152" s="276">
        <v>289.2</v>
      </c>
      <c r="M152" s="276">
        <v>5.0361099999999999</v>
      </c>
    </row>
    <row r="153" spans="1:13">
      <c r="A153" s="300">
        <v>144</v>
      </c>
      <c r="B153" s="276" t="s">
        <v>269</v>
      </c>
      <c r="C153" s="276">
        <v>922.05</v>
      </c>
      <c r="D153" s="278">
        <v>916.56666666666661</v>
      </c>
      <c r="E153" s="278">
        <v>906.58333333333326</v>
      </c>
      <c r="F153" s="278">
        <v>891.11666666666667</v>
      </c>
      <c r="G153" s="278">
        <v>881.13333333333333</v>
      </c>
      <c r="H153" s="278">
        <v>932.03333333333319</v>
      </c>
      <c r="I153" s="278">
        <v>942.01666666666654</v>
      </c>
      <c r="J153" s="278">
        <v>957.48333333333312</v>
      </c>
      <c r="K153" s="276">
        <v>926.55</v>
      </c>
      <c r="L153" s="276">
        <v>901.1</v>
      </c>
      <c r="M153" s="276">
        <v>4.1375500000000001</v>
      </c>
    </row>
    <row r="154" spans="1:13">
      <c r="A154" s="300">
        <v>145</v>
      </c>
      <c r="B154" s="276" t="s">
        <v>150</v>
      </c>
      <c r="C154" s="276">
        <v>39.200000000000003</v>
      </c>
      <c r="D154" s="278">
        <v>39.016666666666673</v>
      </c>
      <c r="E154" s="278">
        <v>37.833333333333343</v>
      </c>
      <c r="F154" s="278">
        <v>36.466666666666669</v>
      </c>
      <c r="G154" s="278">
        <v>35.283333333333339</v>
      </c>
      <c r="H154" s="278">
        <v>40.383333333333347</v>
      </c>
      <c r="I154" s="278">
        <v>41.56666666666667</v>
      </c>
      <c r="J154" s="278">
        <v>42.933333333333351</v>
      </c>
      <c r="K154" s="276">
        <v>40.200000000000003</v>
      </c>
      <c r="L154" s="276">
        <v>37.65</v>
      </c>
      <c r="M154" s="276">
        <v>600.14452000000006</v>
      </c>
    </row>
    <row r="155" spans="1:13">
      <c r="A155" s="300">
        <v>146</v>
      </c>
      <c r="B155" s="276" t="s">
        <v>261</v>
      </c>
      <c r="C155" s="276">
        <v>4306.3500000000004</v>
      </c>
      <c r="D155" s="278">
        <v>4271.0333333333338</v>
      </c>
      <c r="E155" s="278">
        <v>4166.3166666666675</v>
      </c>
      <c r="F155" s="278">
        <v>4026.2833333333338</v>
      </c>
      <c r="G155" s="278">
        <v>3921.5666666666675</v>
      </c>
      <c r="H155" s="278">
        <v>4411.0666666666675</v>
      </c>
      <c r="I155" s="278">
        <v>4515.7833333333328</v>
      </c>
      <c r="J155" s="278">
        <v>4655.8166666666675</v>
      </c>
      <c r="K155" s="276">
        <v>4375.75</v>
      </c>
      <c r="L155" s="276">
        <v>4131</v>
      </c>
      <c r="M155" s="276">
        <v>14.3384</v>
      </c>
    </row>
    <row r="156" spans="1:13">
      <c r="A156" s="300">
        <v>147</v>
      </c>
      <c r="B156" s="276" t="s">
        <v>153</v>
      </c>
      <c r="C156" s="276">
        <v>17888.95</v>
      </c>
      <c r="D156" s="278">
        <v>17635.866666666669</v>
      </c>
      <c r="E156" s="278">
        <v>17202.833333333336</v>
      </c>
      <c r="F156" s="278">
        <v>16516.716666666667</v>
      </c>
      <c r="G156" s="278">
        <v>16083.683333333334</v>
      </c>
      <c r="H156" s="278">
        <v>18321.983333333337</v>
      </c>
      <c r="I156" s="278">
        <v>18755.01666666667</v>
      </c>
      <c r="J156" s="278">
        <v>19441.133333333339</v>
      </c>
      <c r="K156" s="276">
        <v>18068.900000000001</v>
      </c>
      <c r="L156" s="276">
        <v>16949.75</v>
      </c>
      <c r="M156" s="276">
        <v>11.067460000000001</v>
      </c>
    </row>
    <row r="157" spans="1:13">
      <c r="A157" s="300">
        <v>148</v>
      </c>
      <c r="B157" s="276" t="s">
        <v>270</v>
      </c>
      <c r="C157" s="276">
        <v>21.45</v>
      </c>
      <c r="D157" s="278">
        <v>21.416666666666668</v>
      </c>
      <c r="E157" s="278">
        <v>21.183333333333337</v>
      </c>
      <c r="F157" s="278">
        <v>20.916666666666668</v>
      </c>
      <c r="G157" s="278">
        <v>20.683333333333337</v>
      </c>
      <c r="H157" s="278">
        <v>21.683333333333337</v>
      </c>
      <c r="I157" s="278">
        <v>21.916666666666664</v>
      </c>
      <c r="J157" s="278">
        <v>22.183333333333337</v>
      </c>
      <c r="K157" s="276">
        <v>21.65</v>
      </c>
      <c r="L157" s="276">
        <v>21.15</v>
      </c>
      <c r="M157" s="276">
        <v>79.683689999999999</v>
      </c>
    </row>
    <row r="158" spans="1:13">
      <c r="A158" s="300">
        <v>149</v>
      </c>
      <c r="B158" s="276" t="s">
        <v>155</v>
      </c>
      <c r="C158" s="276">
        <v>96.4</v>
      </c>
      <c r="D158" s="278">
        <v>96.966666666666654</v>
      </c>
      <c r="E158" s="278">
        <v>95.183333333333309</v>
      </c>
      <c r="F158" s="278">
        <v>93.966666666666654</v>
      </c>
      <c r="G158" s="278">
        <v>92.183333333333309</v>
      </c>
      <c r="H158" s="278">
        <v>98.183333333333309</v>
      </c>
      <c r="I158" s="278">
        <v>99.96666666666664</v>
      </c>
      <c r="J158" s="278">
        <v>101.18333333333331</v>
      </c>
      <c r="K158" s="276">
        <v>98.75</v>
      </c>
      <c r="L158" s="276">
        <v>95.75</v>
      </c>
      <c r="M158" s="276">
        <v>126.79352</v>
      </c>
    </row>
    <row r="159" spans="1:13">
      <c r="A159" s="300">
        <v>150</v>
      </c>
      <c r="B159" s="276" t="s">
        <v>156</v>
      </c>
      <c r="C159" s="276">
        <v>94.7</v>
      </c>
      <c r="D159" s="278">
        <v>94.516666666666666</v>
      </c>
      <c r="E159" s="278">
        <v>91.983333333333334</v>
      </c>
      <c r="F159" s="278">
        <v>89.266666666666666</v>
      </c>
      <c r="G159" s="278">
        <v>86.733333333333334</v>
      </c>
      <c r="H159" s="278">
        <v>97.233333333333334</v>
      </c>
      <c r="I159" s="278">
        <v>99.766666666666666</v>
      </c>
      <c r="J159" s="278">
        <v>102.48333333333333</v>
      </c>
      <c r="K159" s="276">
        <v>97.05</v>
      </c>
      <c r="L159" s="276">
        <v>91.8</v>
      </c>
      <c r="M159" s="276">
        <v>2169.8170599999999</v>
      </c>
    </row>
    <row r="160" spans="1:13">
      <c r="A160" s="300">
        <v>151</v>
      </c>
      <c r="B160" s="276" t="s">
        <v>271</v>
      </c>
      <c r="C160" s="276">
        <v>463.4</v>
      </c>
      <c r="D160" s="278">
        <v>458.51666666666665</v>
      </c>
      <c r="E160" s="278">
        <v>451.18333333333328</v>
      </c>
      <c r="F160" s="278">
        <v>438.96666666666664</v>
      </c>
      <c r="G160" s="278">
        <v>431.63333333333327</v>
      </c>
      <c r="H160" s="278">
        <v>470.73333333333329</v>
      </c>
      <c r="I160" s="278">
        <v>478.06666666666666</v>
      </c>
      <c r="J160" s="278">
        <v>490.2833333333333</v>
      </c>
      <c r="K160" s="276">
        <v>465.85</v>
      </c>
      <c r="L160" s="276">
        <v>446.3</v>
      </c>
      <c r="M160" s="276">
        <v>18.825230000000001</v>
      </c>
    </row>
    <row r="161" spans="1:13">
      <c r="A161" s="300">
        <v>152</v>
      </c>
      <c r="B161" s="276" t="s">
        <v>272</v>
      </c>
      <c r="C161" s="276">
        <v>3040.15</v>
      </c>
      <c r="D161" s="278">
        <v>3038.65</v>
      </c>
      <c r="E161" s="278">
        <v>3011.6000000000004</v>
      </c>
      <c r="F161" s="278">
        <v>2983.05</v>
      </c>
      <c r="G161" s="278">
        <v>2956.0000000000005</v>
      </c>
      <c r="H161" s="278">
        <v>3067.2000000000003</v>
      </c>
      <c r="I161" s="278">
        <v>3094.2500000000005</v>
      </c>
      <c r="J161" s="278">
        <v>3122.8</v>
      </c>
      <c r="K161" s="276">
        <v>3065.7</v>
      </c>
      <c r="L161" s="276">
        <v>3010.1</v>
      </c>
      <c r="M161" s="276">
        <v>0.58187</v>
      </c>
    </row>
    <row r="162" spans="1:13">
      <c r="A162" s="300">
        <v>153</v>
      </c>
      <c r="B162" s="276" t="s">
        <v>157</v>
      </c>
      <c r="C162" s="276">
        <v>96.15</v>
      </c>
      <c r="D162" s="278">
        <v>96.533333333333346</v>
      </c>
      <c r="E162" s="278">
        <v>94.816666666666691</v>
      </c>
      <c r="F162" s="278">
        <v>93.483333333333348</v>
      </c>
      <c r="G162" s="278">
        <v>91.766666666666694</v>
      </c>
      <c r="H162" s="278">
        <v>97.866666666666688</v>
      </c>
      <c r="I162" s="278">
        <v>99.583333333333357</v>
      </c>
      <c r="J162" s="278">
        <v>100.91666666666669</v>
      </c>
      <c r="K162" s="276">
        <v>98.25</v>
      </c>
      <c r="L162" s="276">
        <v>95.2</v>
      </c>
      <c r="M162" s="276">
        <v>10.019539999999999</v>
      </c>
    </row>
    <row r="163" spans="1:13">
      <c r="A163" s="300">
        <v>154</v>
      </c>
      <c r="B163" s="276" t="s">
        <v>158</v>
      </c>
      <c r="C163" s="276">
        <v>78.5</v>
      </c>
      <c r="D163" s="278">
        <v>79.216666666666669</v>
      </c>
      <c r="E163" s="278">
        <v>77.283333333333331</v>
      </c>
      <c r="F163" s="278">
        <v>76.066666666666663</v>
      </c>
      <c r="G163" s="278">
        <v>74.133333333333326</v>
      </c>
      <c r="H163" s="278">
        <v>80.433333333333337</v>
      </c>
      <c r="I163" s="278">
        <v>82.366666666666674</v>
      </c>
      <c r="J163" s="278">
        <v>83.583333333333343</v>
      </c>
      <c r="K163" s="276">
        <v>81.150000000000006</v>
      </c>
      <c r="L163" s="276">
        <v>78</v>
      </c>
      <c r="M163" s="276">
        <v>442.45938000000001</v>
      </c>
    </row>
    <row r="164" spans="1:13">
      <c r="A164" s="300">
        <v>155</v>
      </c>
      <c r="B164" s="276" t="s">
        <v>159</v>
      </c>
      <c r="C164" s="276">
        <v>22754.95</v>
      </c>
      <c r="D164" s="278">
        <v>22798.649999999998</v>
      </c>
      <c r="E164" s="278">
        <v>22597.299999999996</v>
      </c>
      <c r="F164" s="278">
        <v>22439.649999999998</v>
      </c>
      <c r="G164" s="278">
        <v>22238.299999999996</v>
      </c>
      <c r="H164" s="278">
        <v>22956.299999999996</v>
      </c>
      <c r="I164" s="278">
        <v>23157.649999999994</v>
      </c>
      <c r="J164" s="278">
        <v>23315.299999999996</v>
      </c>
      <c r="K164" s="276">
        <v>23000</v>
      </c>
      <c r="L164" s="276">
        <v>22641</v>
      </c>
      <c r="M164" s="276">
        <v>0.53979999999999995</v>
      </c>
    </row>
    <row r="165" spans="1:13">
      <c r="A165" s="300">
        <v>156</v>
      </c>
      <c r="B165" s="276" t="s">
        <v>160</v>
      </c>
      <c r="C165" s="276">
        <v>1388.1</v>
      </c>
      <c r="D165" s="278">
        <v>1401.4166666666667</v>
      </c>
      <c r="E165" s="278">
        <v>1360.8333333333335</v>
      </c>
      <c r="F165" s="278">
        <v>1333.5666666666668</v>
      </c>
      <c r="G165" s="278">
        <v>1292.9833333333336</v>
      </c>
      <c r="H165" s="278">
        <v>1428.6833333333334</v>
      </c>
      <c r="I165" s="278">
        <v>1469.2666666666669</v>
      </c>
      <c r="J165" s="278">
        <v>1496.5333333333333</v>
      </c>
      <c r="K165" s="276">
        <v>1442</v>
      </c>
      <c r="L165" s="276">
        <v>1374.15</v>
      </c>
      <c r="M165" s="276">
        <v>17.344950000000001</v>
      </c>
    </row>
    <row r="166" spans="1:13">
      <c r="A166" s="300">
        <v>157</v>
      </c>
      <c r="B166" s="276" t="s">
        <v>161</v>
      </c>
      <c r="C166" s="276">
        <v>251.25</v>
      </c>
      <c r="D166" s="278">
        <v>251.63333333333333</v>
      </c>
      <c r="E166" s="278">
        <v>243.76666666666665</v>
      </c>
      <c r="F166" s="278">
        <v>236.28333333333333</v>
      </c>
      <c r="G166" s="278">
        <v>228.41666666666666</v>
      </c>
      <c r="H166" s="278">
        <v>259.11666666666667</v>
      </c>
      <c r="I166" s="278">
        <v>266.98333333333335</v>
      </c>
      <c r="J166" s="278">
        <v>274.46666666666664</v>
      </c>
      <c r="K166" s="276">
        <v>259.5</v>
      </c>
      <c r="L166" s="276">
        <v>244.15</v>
      </c>
      <c r="M166" s="276">
        <v>141.92919000000001</v>
      </c>
    </row>
    <row r="167" spans="1:13">
      <c r="A167" s="300">
        <v>158</v>
      </c>
      <c r="B167" s="276" t="s">
        <v>162</v>
      </c>
      <c r="C167" s="276">
        <v>108.2</v>
      </c>
      <c r="D167" s="278">
        <v>108.68333333333332</v>
      </c>
      <c r="E167" s="278">
        <v>106.86666666666665</v>
      </c>
      <c r="F167" s="278">
        <v>105.53333333333332</v>
      </c>
      <c r="G167" s="278">
        <v>103.71666666666664</v>
      </c>
      <c r="H167" s="278">
        <v>110.01666666666665</v>
      </c>
      <c r="I167" s="278">
        <v>111.83333333333334</v>
      </c>
      <c r="J167" s="278">
        <v>113.16666666666666</v>
      </c>
      <c r="K167" s="276">
        <v>110.5</v>
      </c>
      <c r="L167" s="276">
        <v>107.35</v>
      </c>
      <c r="M167" s="276">
        <v>101.36011000000001</v>
      </c>
    </row>
    <row r="168" spans="1:13">
      <c r="A168" s="300">
        <v>159</v>
      </c>
      <c r="B168" s="276" t="s">
        <v>275</v>
      </c>
      <c r="C168" s="276">
        <v>5104.5</v>
      </c>
      <c r="D168" s="278">
        <v>5096.45</v>
      </c>
      <c r="E168" s="278">
        <v>5068.0499999999993</v>
      </c>
      <c r="F168" s="278">
        <v>5031.5999999999995</v>
      </c>
      <c r="G168" s="278">
        <v>5003.1999999999989</v>
      </c>
      <c r="H168" s="278">
        <v>5132.8999999999996</v>
      </c>
      <c r="I168" s="278">
        <v>5161.2999999999993</v>
      </c>
      <c r="J168" s="278">
        <v>5197.75</v>
      </c>
      <c r="K168" s="276">
        <v>5124.8500000000004</v>
      </c>
      <c r="L168" s="276">
        <v>5060</v>
      </c>
      <c r="M168" s="276">
        <v>0.44344</v>
      </c>
    </row>
    <row r="169" spans="1:13">
      <c r="A169" s="300">
        <v>160</v>
      </c>
      <c r="B169" s="276" t="s">
        <v>277</v>
      </c>
      <c r="C169" s="276">
        <v>10519.9</v>
      </c>
      <c r="D169" s="278">
        <v>10604.733333333334</v>
      </c>
      <c r="E169" s="278">
        <v>10409.466666666667</v>
      </c>
      <c r="F169" s="278">
        <v>10299.033333333333</v>
      </c>
      <c r="G169" s="278">
        <v>10103.766666666666</v>
      </c>
      <c r="H169" s="278">
        <v>10715.166666666668</v>
      </c>
      <c r="I169" s="278">
        <v>10910.433333333334</v>
      </c>
      <c r="J169" s="278">
        <v>11020.866666666669</v>
      </c>
      <c r="K169" s="276">
        <v>10800</v>
      </c>
      <c r="L169" s="276">
        <v>10494.3</v>
      </c>
      <c r="M169" s="276">
        <v>0.13732</v>
      </c>
    </row>
    <row r="170" spans="1:13">
      <c r="A170" s="300">
        <v>161</v>
      </c>
      <c r="B170" s="276" t="s">
        <v>163</v>
      </c>
      <c r="C170" s="276">
        <v>1542.55</v>
      </c>
      <c r="D170" s="278">
        <v>1532.55</v>
      </c>
      <c r="E170" s="278">
        <v>1510.6</v>
      </c>
      <c r="F170" s="278">
        <v>1478.6499999999999</v>
      </c>
      <c r="G170" s="278">
        <v>1456.6999999999998</v>
      </c>
      <c r="H170" s="278">
        <v>1564.5</v>
      </c>
      <c r="I170" s="278">
        <v>1586.4500000000003</v>
      </c>
      <c r="J170" s="278">
        <v>1618.4</v>
      </c>
      <c r="K170" s="276">
        <v>1554.5</v>
      </c>
      <c r="L170" s="276">
        <v>1500.6</v>
      </c>
      <c r="M170" s="276">
        <v>28.121130000000001</v>
      </c>
    </row>
    <row r="171" spans="1:13">
      <c r="A171" s="300">
        <v>162</v>
      </c>
      <c r="B171" s="276" t="s">
        <v>273</v>
      </c>
      <c r="C171" s="276">
        <v>2208.4</v>
      </c>
      <c r="D171" s="278">
        <v>2234.6833333333334</v>
      </c>
      <c r="E171" s="278">
        <v>2115.7166666666667</v>
      </c>
      <c r="F171" s="278">
        <v>2023.0333333333333</v>
      </c>
      <c r="G171" s="278">
        <v>1904.0666666666666</v>
      </c>
      <c r="H171" s="278">
        <v>2327.3666666666668</v>
      </c>
      <c r="I171" s="278">
        <v>2446.3333333333339</v>
      </c>
      <c r="J171" s="278">
        <v>2539.0166666666669</v>
      </c>
      <c r="K171" s="276">
        <v>2353.65</v>
      </c>
      <c r="L171" s="276">
        <v>2142</v>
      </c>
      <c r="M171" s="276">
        <v>85.662310000000005</v>
      </c>
    </row>
    <row r="172" spans="1:13">
      <c r="A172" s="300">
        <v>163</v>
      </c>
      <c r="B172" s="276" t="s">
        <v>164</v>
      </c>
      <c r="C172" s="276">
        <v>33.450000000000003</v>
      </c>
      <c r="D172" s="278">
        <v>33.216666666666661</v>
      </c>
      <c r="E172" s="278">
        <v>32.283333333333324</v>
      </c>
      <c r="F172" s="278">
        <v>31.11666666666666</v>
      </c>
      <c r="G172" s="278">
        <v>30.183333333333323</v>
      </c>
      <c r="H172" s="278">
        <v>34.383333333333326</v>
      </c>
      <c r="I172" s="278">
        <v>35.316666666666663</v>
      </c>
      <c r="J172" s="278">
        <v>36.483333333333327</v>
      </c>
      <c r="K172" s="276">
        <v>34.15</v>
      </c>
      <c r="L172" s="276">
        <v>32.049999999999997</v>
      </c>
      <c r="M172" s="276">
        <v>719.51138000000003</v>
      </c>
    </row>
    <row r="173" spans="1:13">
      <c r="A173" s="300">
        <v>164</v>
      </c>
      <c r="B173" s="276" t="s">
        <v>274</v>
      </c>
      <c r="C173" s="276">
        <v>378.45</v>
      </c>
      <c r="D173" s="278">
        <v>378.79999999999995</v>
      </c>
      <c r="E173" s="278">
        <v>373.69999999999993</v>
      </c>
      <c r="F173" s="278">
        <v>368.95</v>
      </c>
      <c r="G173" s="278">
        <v>363.84999999999997</v>
      </c>
      <c r="H173" s="278">
        <v>383.5499999999999</v>
      </c>
      <c r="I173" s="278">
        <v>388.64999999999992</v>
      </c>
      <c r="J173" s="278">
        <v>393.39999999999986</v>
      </c>
      <c r="K173" s="276">
        <v>383.9</v>
      </c>
      <c r="L173" s="276">
        <v>374.05</v>
      </c>
      <c r="M173" s="276">
        <v>2.7521300000000002</v>
      </c>
    </row>
    <row r="174" spans="1:13">
      <c r="A174" s="300">
        <v>165</v>
      </c>
      <c r="B174" s="276" t="s">
        <v>491</v>
      </c>
      <c r="C174" s="276">
        <v>958.4</v>
      </c>
      <c r="D174" s="278">
        <v>960</v>
      </c>
      <c r="E174" s="278">
        <v>944.4</v>
      </c>
      <c r="F174" s="278">
        <v>930.4</v>
      </c>
      <c r="G174" s="278">
        <v>914.8</v>
      </c>
      <c r="H174" s="278">
        <v>974</v>
      </c>
      <c r="I174" s="278">
        <v>989.59999999999991</v>
      </c>
      <c r="J174" s="278">
        <v>1003.6</v>
      </c>
      <c r="K174" s="276">
        <v>975.6</v>
      </c>
      <c r="L174" s="276">
        <v>946</v>
      </c>
      <c r="M174" s="276">
        <v>7.4208800000000004</v>
      </c>
    </row>
    <row r="175" spans="1:13">
      <c r="A175" s="300">
        <v>166</v>
      </c>
      <c r="B175" s="276" t="s">
        <v>165</v>
      </c>
      <c r="C175" s="276">
        <v>192.4</v>
      </c>
      <c r="D175" s="278">
        <v>192.91666666666666</v>
      </c>
      <c r="E175" s="278">
        <v>188.18333333333331</v>
      </c>
      <c r="F175" s="278">
        <v>183.96666666666664</v>
      </c>
      <c r="G175" s="278">
        <v>179.23333333333329</v>
      </c>
      <c r="H175" s="278">
        <v>197.13333333333333</v>
      </c>
      <c r="I175" s="278">
        <v>201.86666666666667</v>
      </c>
      <c r="J175" s="278">
        <v>206.08333333333334</v>
      </c>
      <c r="K175" s="276">
        <v>197.65</v>
      </c>
      <c r="L175" s="276">
        <v>188.7</v>
      </c>
      <c r="M175" s="276">
        <v>263.21546000000001</v>
      </c>
    </row>
    <row r="176" spans="1:13">
      <c r="A176" s="300">
        <v>167</v>
      </c>
      <c r="B176" s="276" t="s">
        <v>276</v>
      </c>
      <c r="C176" s="276">
        <v>267.3</v>
      </c>
      <c r="D176" s="278">
        <v>269.98333333333335</v>
      </c>
      <c r="E176" s="278">
        <v>262.41666666666669</v>
      </c>
      <c r="F176" s="278">
        <v>257.53333333333336</v>
      </c>
      <c r="G176" s="278">
        <v>249.9666666666667</v>
      </c>
      <c r="H176" s="278">
        <v>274.86666666666667</v>
      </c>
      <c r="I176" s="278">
        <v>282.43333333333328</v>
      </c>
      <c r="J176" s="278">
        <v>287.31666666666666</v>
      </c>
      <c r="K176" s="276">
        <v>277.55</v>
      </c>
      <c r="L176" s="276">
        <v>265.10000000000002</v>
      </c>
      <c r="M176" s="276">
        <v>7.3867799999999999</v>
      </c>
    </row>
    <row r="177" spans="1:13">
      <c r="A177" s="300">
        <v>168</v>
      </c>
      <c r="B177" s="276" t="s">
        <v>278</v>
      </c>
      <c r="C177" s="276">
        <v>500.8</v>
      </c>
      <c r="D177" s="278">
        <v>492.14999999999992</v>
      </c>
      <c r="E177" s="278">
        <v>480.29999999999984</v>
      </c>
      <c r="F177" s="278">
        <v>459.7999999999999</v>
      </c>
      <c r="G177" s="278">
        <v>447.94999999999982</v>
      </c>
      <c r="H177" s="278">
        <v>512.64999999999986</v>
      </c>
      <c r="I177" s="278">
        <v>524.49999999999989</v>
      </c>
      <c r="J177" s="278">
        <v>544.99999999999989</v>
      </c>
      <c r="K177" s="276">
        <v>504</v>
      </c>
      <c r="L177" s="276">
        <v>471.65</v>
      </c>
      <c r="M177" s="276">
        <v>4.7822199999999997</v>
      </c>
    </row>
    <row r="178" spans="1:13">
      <c r="A178" s="300">
        <v>169</v>
      </c>
      <c r="B178" s="276" t="s">
        <v>279</v>
      </c>
      <c r="C178" s="276">
        <v>450.4</v>
      </c>
      <c r="D178" s="278">
        <v>452.15000000000003</v>
      </c>
      <c r="E178" s="278">
        <v>447.30000000000007</v>
      </c>
      <c r="F178" s="278">
        <v>444.20000000000005</v>
      </c>
      <c r="G178" s="278">
        <v>439.35000000000008</v>
      </c>
      <c r="H178" s="278">
        <v>455.25000000000006</v>
      </c>
      <c r="I178" s="278">
        <v>460.10000000000008</v>
      </c>
      <c r="J178" s="278">
        <v>463.20000000000005</v>
      </c>
      <c r="K178" s="276">
        <v>457</v>
      </c>
      <c r="L178" s="276">
        <v>449.05</v>
      </c>
      <c r="M178" s="276">
        <v>1.1605799999999999</v>
      </c>
    </row>
    <row r="179" spans="1:13">
      <c r="A179" s="300">
        <v>170</v>
      </c>
      <c r="B179" s="276" t="s">
        <v>167</v>
      </c>
      <c r="C179" s="276">
        <v>892.15</v>
      </c>
      <c r="D179" s="278">
        <v>881.61666666666667</v>
      </c>
      <c r="E179" s="278">
        <v>865.5333333333333</v>
      </c>
      <c r="F179" s="278">
        <v>838.91666666666663</v>
      </c>
      <c r="G179" s="278">
        <v>822.83333333333326</v>
      </c>
      <c r="H179" s="278">
        <v>908.23333333333335</v>
      </c>
      <c r="I179" s="278">
        <v>924.31666666666661</v>
      </c>
      <c r="J179" s="278">
        <v>950.93333333333339</v>
      </c>
      <c r="K179" s="276">
        <v>897.7</v>
      </c>
      <c r="L179" s="276">
        <v>855</v>
      </c>
      <c r="M179" s="276">
        <v>16.923749999999998</v>
      </c>
    </row>
    <row r="180" spans="1:13">
      <c r="A180" s="300">
        <v>171</v>
      </c>
      <c r="B180" s="276" t="s">
        <v>168</v>
      </c>
      <c r="C180" s="276">
        <v>223.8</v>
      </c>
      <c r="D180" s="278">
        <v>224.4</v>
      </c>
      <c r="E180" s="278">
        <v>221.8</v>
      </c>
      <c r="F180" s="278">
        <v>219.8</v>
      </c>
      <c r="G180" s="278">
        <v>217.20000000000002</v>
      </c>
      <c r="H180" s="278">
        <v>226.4</v>
      </c>
      <c r="I180" s="278">
        <v>228.99999999999997</v>
      </c>
      <c r="J180" s="278">
        <v>231</v>
      </c>
      <c r="K180" s="276">
        <v>227</v>
      </c>
      <c r="L180" s="276">
        <v>222.4</v>
      </c>
      <c r="M180" s="276">
        <v>135.04425000000001</v>
      </c>
    </row>
    <row r="181" spans="1:13">
      <c r="A181" s="300">
        <v>172</v>
      </c>
      <c r="B181" s="276" t="s">
        <v>169</v>
      </c>
      <c r="C181" s="276">
        <v>121.45</v>
      </c>
      <c r="D181" s="278">
        <v>121.06666666666668</v>
      </c>
      <c r="E181" s="278">
        <v>118.53333333333336</v>
      </c>
      <c r="F181" s="278">
        <v>115.61666666666669</v>
      </c>
      <c r="G181" s="278">
        <v>113.08333333333337</v>
      </c>
      <c r="H181" s="278">
        <v>123.98333333333335</v>
      </c>
      <c r="I181" s="278">
        <v>126.51666666666668</v>
      </c>
      <c r="J181" s="278">
        <v>129.43333333333334</v>
      </c>
      <c r="K181" s="276">
        <v>123.6</v>
      </c>
      <c r="L181" s="276">
        <v>118.15</v>
      </c>
      <c r="M181" s="276">
        <v>197.65061</v>
      </c>
    </row>
    <row r="182" spans="1:13">
      <c r="A182" s="300">
        <v>173</v>
      </c>
      <c r="B182" s="276" t="s">
        <v>170</v>
      </c>
      <c r="C182" s="276">
        <v>1929.8</v>
      </c>
      <c r="D182" s="278">
        <v>1935.7666666666664</v>
      </c>
      <c r="E182" s="278">
        <v>1915.4333333333329</v>
      </c>
      <c r="F182" s="278">
        <v>1901.0666666666666</v>
      </c>
      <c r="G182" s="278">
        <v>1880.7333333333331</v>
      </c>
      <c r="H182" s="278">
        <v>1950.1333333333328</v>
      </c>
      <c r="I182" s="278">
        <v>1970.4666666666662</v>
      </c>
      <c r="J182" s="278">
        <v>1984.8333333333326</v>
      </c>
      <c r="K182" s="276">
        <v>1956.1</v>
      </c>
      <c r="L182" s="276">
        <v>1921.4</v>
      </c>
      <c r="M182" s="276">
        <v>218.45930999999999</v>
      </c>
    </row>
    <row r="183" spans="1:13">
      <c r="A183" s="300">
        <v>174</v>
      </c>
      <c r="B183" s="276" t="s">
        <v>171</v>
      </c>
      <c r="C183" s="276">
        <v>48.45</v>
      </c>
      <c r="D183" s="278">
        <v>48.316666666666663</v>
      </c>
      <c r="E183" s="278">
        <v>46.933333333333323</v>
      </c>
      <c r="F183" s="278">
        <v>45.416666666666657</v>
      </c>
      <c r="G183" s="278">
        <v>44.033333333333317</v>
      </c>
      <c r="H183" s="278">
        <v>49.833333333333329</v>
      </c>
      <c r="I183" s="278">
        <v>51.216666666666669</v>
      </c>
      <c r="J183" s="278">
        <v>52.733333333333334</v>
      </c>
      <c r="K183" s="276">
        <v>49.7</v>
      </c>
      <c r="L183" s="276">
        <v>46.8</v>
      </c>
      <c r="M183" s="276">
        <v>765.80877999999996</v>
      </c>
    </row>
    <row r="184" spans="1:13">
      <c r="A184" s="300">
        <v>175</v>
      </c>
      <c r="B184" s="276" t="s">
        <v>3523</v>
      </c>
      <c r="C184" s="276">
        <v>799.3</v>
      </c>
      <c r="D184" s="278">
        <v>801.9666666666667</v>
      </c>
      <c r="E184" s="278">
        <v>789.33333333333337</v>
      </c>
      <c r="F184" s="278">
        <v>779.36666666666667</v>
      </c>
      <c r="G184" s="278">
        <v>766.73333333333335</v>
      </c>
      <c r="H184" s="278">
        <v>811.93333333333339</v>
      </c>
      <c r="I184" s="278">
        <v>824.56666666666661</v>
      </c>
      <c r="J184" s="278">
        <v>834.53333333333342</v>
      </c>
      <c r="K184" s="276">
        <v>814.6</v>
      </c>
      <c r="L184" s="276">
        <v>792</v>
      </c>
      <c r="M184" s="276">
        <v>10.16666</v>
      </c>
    </row>
    <row r="185" spans="1:13">
      <c r="A185" s="300">
        <v>176</v>
      </c>
      <c r="B185" s="276" t="s">
        <v>280</v>
      </c>
      <c r="C185" s="276">
        <v>846.05</v>
      </c>
      <c r="D185" s="278">
        <v>848.2166666666667</v>
      </c>
      <c r="E185" s="278">
        <v>838.83333333333337</v>
      </c>
      <c r="F185" s="278">
        <v>831.61666666666667</v>
      </c>
      <c r="G185" s="278">
        <v>822.23333333333335</v>
      </c>
      <c r="H185" s="278">
        <v>855.43333333333339</v>
      </c>
      <c r="I185" s="278">
        <v>864.81666666666661</v>
      </c>
      <c r="J185" s="278">
        <v>872.03333333333342</v>
      </c>
      <c r="K185" s="276">
        <v>857.6</v>
      </c>
      <c r="L185" s="276">
        <v>841</v>
      </c>
      <c r="M185" s="276">
        <v>23.10173</v>
      </c>
    </row>
    <row r="186" spans="1:13">
      <c r="A186" s="300">
        <v>177</v>
      </c>
      <c r="B186" s="276" t="s">
        <v>172</v>
      </c>
      <c r="C186" s="276">
        <v>244.25</v>
      </c>
      <c r="D186" s="278">
        <v>244.18333333333331</v>
      </c>
      <c r="E186" s="278">
        <v>242.11666666666662</v>
      </c>
      <c r="F186" s="278">
        <v>239.98333333333332</v>
      </c>
      <c r="G186" s="278">
        <v>237.91666666666663</v>
      </c>
      <c r="H186" s="278">
        <v>246.31666666666661</v>
      </c>
      <c r="I186" s="278">
        <v>248.38333333333327</v>
      </c>
      <c r="J186" s="278">
        <v>250.51666666666659</v>
      </c>
      <c r="K186" s="276">
        <v>246.25</v>
      </c>
      <c r="L186" s="276">
        <v>242.05</v>
      </c>
      <c r="M186" s="276">
        <v>543.55703000000005</v>
      </c>
    </row>
    <row r="187" spans="1:13">
      <c r="A187" s="300">
        <v>178</v>
      </c>
      <c r="B187" s="276" t="s">
        <v>173</v>
      </c>
      <c r="C187" s="276">
        <v>24306.35</v>
      </c>
      <c r="D187" s="278">
        <v>24062.133333333331</v>
      </c>
      <c r="E187" s="278">
        <v>23595.216666666664</v>
      </c>
      <c r="F187" s="278">
        <v>22884.083333333332</v>
      </c>
      <c r="G187" s="278">
        <v>22417.166666666664</v>
      </c>
      <c r="H187" s="278">
        <v>24773.266666666663</v>
      </c>
      <c r="I187" s="278">
        <v>25240.183333333334</v>
      </c>
      <c r="J187" s="278">
        <v>25951.316666666662</v>
      </c>
      <c r="K187" s="276">
        <v>24529.05</v>
      </c>
      <c r="L187" s="276">
        <v>23351</v>
      </c>
      <c r="M187" s="276">
        <v>1.90961</v>
      </c>
    </row>
    <row r="188" spans="1:13">
      <c r="A188" s="300">
        <v>179</v>
      </c>
      <c r="B188" s="276" t="s">
        <v>174</v>
      </c>
      <c r="C188" s="276">
        <v>1513.45</v>
      </c>
      <c r="D188" s="278">
        <v>1513.0166666666667</v>
      </c>
      <c r="E188" s="278">
        <v>1491.2333333333333</v>
      </c>
      <c r="F188" s="278">
        <v>1469.0166666666667</v>
      </c>
      <c r="G188" s="278">
        <v>1447.2333333333333</v>
      </c>
      <c r="H188" s="278">
        <v>1535.2333333333333</v>
      </c>
      <c r="I188" s="278">
        <v>1557.0166666666667</v>
      </c>
      <c r="J188" s="278">
        <v>1579.2333333333333</v>
      </c>
      <c r="K188" s="276">
        <v>1534.8</v>
      </c>
      <c r="L188" s="276">
        <v>1490.8</v>
      </c>
      <c r="M188" s="276">
        <v>27.23226</v>
      </c>
    </row>
    <row r="189" spans="1:13">
      <c r="A189" s="300">
        <v>180</v>
      </c>
      <c r="B189" s="276" t="s">
        <v>175</v>
      </c>
      <c r="C189" s="276">
        <v>5133.6499999999996</v>
      </c>
      <c r="D189" s="278">
        <v>5118.55</v>
      </c>
      <c r="E189" s="278">
        <v>5045.1000000000004</v>
      </c>
      <c r="F189" s="278">
        <v>4956.55</v>
      </c>
      <c r="G189" s="278">
        <v>4883.1000000000004</v>
      </c>
      <c r="H189" s="278">
        <v>5207.1000000000004</v>
      </c>
      <c r="I189" s="278">
        <v>5280.5499999999993</v>
      </c>
      <c r="J189" s="278">
        <v>5369.1</v>
      </c>
      <c r="K189" s="276">
        <v>5192</v>
      </c>
      <c r="L189" s="276">
        <v>5030</v>
      </c>
      <c r="M189" s="276">
        <v>4.9583599999999999</v>
      </c>
    </row>
    <row r="190" spans="1:13">
      <c r="A190" s="300">
        <v>181</v>
      </c>
      <c r="B190" s="276" t="s">
        <v>176</v>
      </c>
      <c r="C190" s="276">
        <v>1070.2</v>
      </c>
      <c r="D190" s="278">
        <v>1072.0666666666668</v>
      </c>
      <c r="E190" s="278">
        <v>1052.2333333333336</v>
      </c>
      <c r="F190" s="278">
        <v>1034.2666666666667</v>
      </c>
      <c r="G190" s="278">
        <v>1014.4333333333334</v>
      </c>
      <c r="H190" s="278">
        <v>1090.0333333333338</v>
      </c>
      <c r="I190" s="278">
        <v>1109.8666666666672</v>
      </c>
      <c r="J190" s="278">
        <v>1127.8333333333339</v>
      </c>
      <c r="K190" s="276">
        <v>1091.9000000000001</v>
      </c>
      <c r="L190" s="276">
        <v>1054.0999999999999</v>
      </c>
      <c r="M190" s="276">
        <v>135.21867</v>
      </c>
    </row>
    <row r="191" spans="1:13">
      <c r="A191" s="300">
        <v>182</v>
      </c>
      <c r="B191" s="276" t="s">
        <v>178</v>
      </c>
      <c r="C191" s="276">
        <v>511.65</v>
      </c>
      <c r="D191" s="278">
        <v>513.88333333333333</v>
      </c>
      <c r="E191" s="278">
        <v>506.9666666666667</v>
      </c>
      <c r="F191" s="278">
        <v>502.28333333333336</v>
      </c>
      <c r="G191" s="278">
        <v>495.36666666666673</v>
      </c>
      <c r="H191" s="278">
        <v>518.56666666666661</v>
      </c>
      <c r="I191" s="278">
        <v>525.48333333333335</v>
      </c>
      <c r="J191" s="278">
        <v>530.16666666666663</v>
      </c>
      <c r="K191" s="276">
        <v>520.79999999999995</v>
      </c>
      <c r="L191" s="276">
        <v>509.2</v>
      </c>
      <c r="M191" s="276">
        <v>129.54065</v>
      </c>
    </row>
    <row r="192" spans="1:13">
      <c r="A192" s="300">
        <v>183</v>
      </c>
      <c r="B192" s="276" t="s">
        <v>179</v>
      </c>
      <c r="C192" s="276">
        <v>439.95</v>
      </c>
      <c r="D192" s="278">
        <v>435.98333333333335</v>
      </c>
      <c r="E192" s="278">
        <v>423.9666666666667</v>
      </c>
      <c r="F192" s="278">
        <v>407.98333333333335</v>
      </c>
      <c r="G192" s="278">
        <v>395.9666666666667</v>
      </c>
      <c r="H192" s="278">
        <v>451.9666666666667</v>
      </c>
      <c r="I192" s="278">
        <v>463.98333333333335</v>
      </c>
      <c r="J192" s="278">
        <v>479.9666666666667</v>
      </c>
      <c r="K192" s="276">
        <v>448</v>
      </c>
      <c r="L192" s="276">
        <v>420</v>
      </c>
      <c r="M192" s="276">
        <v>64.118740000000003</v>
      </c>
    </row>
    <row r="193" spans="1:13">
      <c r="A193" s="300">
        <v>184</v>
      </c>
      <c r="B193" s="276" t="s">
        <v>282</v>
      </c>
      <c r="C193" s="276">
        <v>577.95000000000005</v>
      </c>
      <c r="D193" s="278">
        <v>576.5333333333333</v>
      </c>
      <c r="E193" s="278">
        <v>565.26666666666665</v>
      </c>
      <c r="F193" s="278">
        <v>552.58333333333337</v>
      </c>
      <c r="G193" s="278">
        <v>541.31666666666672</v>
      </c>
      <c r="H193" s="278">
        <v>589.21666666666658</v>
      </c>
      <c r="I193" s="278">
        <v>600.48333333333323</v>
      </c>
      <c r="J193" s="278">
        <v>613.16666666666652</v>
      </c>
      <c r="K193" s="276">
        <v>587.79999999999995</v>
      </c>
      <c r="L193" s="276">
        <v>563.85</v>
      </c>
      <c r="M193" s="276">
        <v>17.950030000000002</v>
      </c>
    </row>
    <row r="194" spans="1:13">
      <c r="A194" s="300">
        <v>185</v>
      </c>
      <c r="B194" s="276" t="s">
        <v>3464</v>
      </c>
      <c r="C194" s="276">
        <v>538</v>
      </c>
      <c r="D194" s="278">
        <v>534.61666666666667</v>
      </c>
      <c r="E194" s="278">
        <v>523.93333333333339</v>
      </c>
      <c r="F194" s="278">
        <v>509.86666666666667</v>
      </c>
      <c r="G194" s="278">
        <v>499.18333333333339</v>
      </c>
      <c r="H194" s="278">
        <v>548.68333333333339</v>
      </c>
      <c r="I194" s="278">
        <v>559.36666666666656</v>
      </c>
      <c r="J194" s="278">
        <v>573.43333333333339</v>
      </c>
      <c r="K194" s="276">
        <v>545.29999999999995</v>
      </c>
      <c r="L194" s="276">
        <v>520.54999999999995</v>
      </c>
      <c r="M194" s="276">
        <v>188.53563</v>
      </c>
    </row>
    <row r="195" spans="1:13">
      <c r="A195" s="300">
        <v>186</v>
      </c>
      <c r="B195" s="276" t="s">
        <v>183</v>
      </c>
      <c r="C195" s="276">
        <v>180.35</v>
      </c>
      <c r="D195" s="278">
        <v>179.61666666666667</v>
      </c>
      <c r="E195" s="278">
        <v>175.38333333333335</v>
      </c>
      <c r="F195" s="278">
        <v>170.41666666666669</v>
      </c>
      <c r="G195" s="278">
        <v>166.18333333333337</v>
      </c>
      <c r="H195" s="278">
        <v>184.58333333333334</v>
      </c>
      <c r="I195" s="278">
        <v>188.81666666666669</v>
      </c>
      <c r="J195" s="278">
        <v>193.78333333333333</v>
      </c>
      <c r="K195" s="276">
        <v>183.85</v>
      </c>
      <c r="L195" s="276">
        <v>174.65</v>
      </c>
      <c r="M195" s="276">
        <v>1259.26062</v>
      </c>
    </row>
    <row r="196" spans="1:13">
      <c r="A196" s="300">
        <v>187</v>
      </c>
      <c r="B196" s="276" t="s">
        <v>185</v>
      </c>
      <c r="C196" s="276">
        <v>64.900000000000006</v>
      </c>
      <c r="D196" s="278">
        <v>64.2</v>
      </c>
      <c r="E196" s="278">
        <v>63.150000000000006</v>
      </c>
      <c r="F196" s="278">
        <v>61.400000000000006</v>
      </c>
      <c r="G196" s="278">
        <v>60.350000000000009</v>
      </c>
      <c r="H196" s="278">
        <v>65.95</v>
      </c>
      <c r="I196" s="278">
        <v>66.999999999999986</v>
      </c>
      <c r="J196" s="278">
        <v>68.75</v>
      </c>
      <c r="K196" s="276">
        <v>65.25</v>
      </c>
      <c r="L196" s="276">
        <v>62.45</v>
      </c>
      <c r="M196" s="276">
        <v>566.08140000000003</v>
      </c>
    </row>
    <row r="197" spans="1:13">
      <c r="A197" s="300">
        <v>188</v>
      </c>
      <c r="B197" s="267" t="s">
        <v>186</v>
      </c>
      <c r="C197" s="267">
        <v>577.35</v>
      </c>
      <c r="D197" s="307">
        <v>574.25</v>
      </c>
      <c r="E197" s="307">
        <v>566.15</v>
      </c>
      <c r="F197" s="307">
        <v>554.94999999999993</v>
      </c>
      <c r="G197" s="307">
        <v>546.84999999999991</v>
      </c>
      <c r="H197" s="307">
        <v>585.45000000000005</v>
      </c>
      <c r="I197" s="307">
        <v>593.54999999999995</v>
      </c>
      <c r="J197" s="307">
        <v>604.75000000000011</v>
      </c>
      <c r="K197" s="267">
        <v>582.35</v>
      </c>
      <c r="L197" s="267">
        <v>563.04999999999995</v>
      </c>
      <c r="M197" s="267">
        <v>462.91248000000002</v>
      </c>
    </row>
    <row r="198" spans="1:13">
      <c r="A198" s="300">
        <v>189</v>
      </c>
      <c r="B198" s="267" t="s">
        <v>187</v>
      </c>
      <c r="C198" s="267">
        <v>2679.65</v>
      </c>
      <c r="D198" s="307">
        <v>2688.8</v>
      </c>
      <c r="E198" s="307">
        <v>2659.9000000000005</v>
      </c>
      <c r="F198" s="307">
        <v>2640.1500000000005</v>
      </c>
      <c r="G198" s="307">
        <v>2611.2500000000009</v>
      </c>
      <c r="H198" s="307">
        <v>2708.55</v>
      </c>
      <c r="I198" s="307">
        <v>2737.45</v>
      </c>
      <c r="J198" s="307">
        <v>2757.2</v>
      </c>
      <c r="K198" s="267">
        <v>2717.7</v>
      </c>
      <c r="L198" s="267">
        <v>2669.05</v>
      </c>
      <c r="M198" s="267">
        <v>60.868079999999999</v>
      </c>
    </row>
    <row r="199" spans="1:13">
      <c r="A199" s="300">
        <v>190</v>
      </c>
      <c r="B199" s="267" t="s">
        <v>188</v>
      </c>
      <c r="C199" s="267">
        <v>876.85</v>
      </c>
      <c r="D199" s="307">
        <v>872.70000000000016</v>
      </c>
      <c r="E199" s="307">
        <v>859.45000000000027</v>
      </c>
      <c r="F199" s="307">
        <v>842.05000000000007</v>
      </c>
      <c r="G199" s="307">
        <v>828.80000000000018</v>
      </c>
      <c r="H199" s="307">
        <v>890.10000000000036</v>
      </c>
      <c r="I199" s="307">
        <v>903.35000000000014</v>
      </c>
      <c r="J199" s="307">
        <v>920.75000000000045</v>
      </c>
      <c r="K199" s="267">
        <v>885.95</v>
      </c>
      <c r="L199" s="267">
        <v>855.3</v>
      </c>
      <c r="M199" s="267">
        <v>164.82729</v>
      </c>
    </row>
    <row r="200" spans="1:13">
      <c r="A200" s="300">
        <v>191</v>
      </c>
      <c r="B200" s="267" t="s">
        <v>189</v>
      </c>
      <c r="C200" s="267">
        <v>1361.2</v>
      </c>
      <c r="D200" s="307">
        <v>1347.7166666666669</v>
      </c>
      <c r="E200" s="307">
        <v>1327.0333333333338</v>
      </c>
      <c r="F200" s="307">
        <v>1292.8666666666668</v>
      </c>
      <c r="G200" s="307">
        <v>1272.1833333333336</v>
      </c>
      <c r="H200" s="307">
        <v>1381.8833333333339</v>
      </c>
      <c r="I200" s="307">
        <v>1402.5666666666668</v>
      </c>
      <c r="J200" s="307">
        <v>1436.733333333334</v>
      </c>
      <c r="K200" s="267">
        <v>1368.4</v>
      </c>
      <c r="L200" s="267">
        <v>1313.55</v>
      </c>
      <c r="M200" s="267">
        <v>54.973880000000001</v>
      </c>
    </row>
    <row r="201" spans="1:13">
      <c r="A201" s="300">
        <v>192</v>
      </c>
      <c r="B201" s="267" t="s">
        <v>190</v>
      </c>
      <c r="C201" s="267">
        <v>2615.1</v>
      </c>
      <c r="D201" s="307">
        <v>2630.2000000000003</v>
      </c>
      <c r="E201" s="307">
        <v>2580.9000000000005</v>
      </c>
      <c r="F201" s="307">
        <v>2546.7000000000003</v>
      </c>
      <c r="G201" s="307">
        <v>2497.4000000000005</v>
      </c>
      <c r="H201" s="307">
        <v>2664.4000000000005</v>
      </c>
      <c r="I201" s="307">
        <v>2713.7000000000007</v>
      </c>
      <c r="J201" s="307">
        <v>2747.9000000000005</v>
      </c>
      <c r="K201" s="267">
        <v>2679.5</v>
      </c>
      <c r="L201" s="267">
        <v>2596</v>
      </c>
      <c r="M201" s="267">
        <v>6.6198800000000002</v>
      </c>
    </row>
    <row r="202" spans="1:13">
      <c r="A202" s="300">
        <v>193</v>
      </c>
      <c r="B202" s="267" t="s">
        <v>191</v>
      </c>
      <c r="C202" s="267">
        <v>316</v>
      </c>
      <c r="D202" s="307">
        <v>312.83333333333331</v>
      </c>
      <c r="E202" s="307">
        <v>308.66666666666663</v>
      </c>
      <c r="F202" s="307">
        <v>301.33333333333331</v>
      </c>
      <c r="G202" s="307">
        <v>297.16666666666663</v>
      </c>
      <c r="H202" s="307">
        <v>320.16666666666663</v>
      </c>
      <c r="I202" s="307">
        <v>324.33333333333326</v>
      </c>
      <c r="J202" s="307">
        <v>331.66666666666663</v>
      </c>
      <c r="K202" s="267">
        <v>317</v>
      </c>
      <c r="L202" s="267">
        <v>305.5</v>
      </c>
      <c r="M202" s="267">
        <v>29.711790000000001</v>
      </c>
    </row>
    <row r="203" spans="1:13">
      <c r="A203" s="300">
        <v>194</v>
      </c>
      <c r="B203" s="267" t="s">
        <v>550</v>
      </c>
      <c r="C203" s="267">
        <v>720.3</v>
      </c>
      <c r="D203" s="307">
        <v>718.19999999999993</v>
      </c>
      <c r="E203" s="307">
        <v>697.39999999999986</v>
      </c>
      <c r="F203" s="307">
        <v>674.49999999999989</v>
      </c>
      <c r="G203" s="307">
        <v>653.69999999999982</v>
      </c>
      <c r="H203" s="307">
        <v>741.09999999999991</v>
      </c>
      <c r="I203" s="307">
        <v>761.89999999999986</v>
      </c>
      <c r="J203" s="307">
        <v>784.8</v>
      </c>
      <c r="K203" s="267">
        <v>739</v>
      </c>
      <c r="L203" s="267">
        <v>695.3</v>
      </c>
      <c r="M203" s="267">
        <v>228.23095000000001</v>
      </c>
    </row>
    <row r="204" spans="1:13">
      <c r="A204" s="300">
        <v>195</v>
      </c>
      <c r="B204" s="267" t="s">
        <v>192</v>
      </c>
      <c r="C204" s="267">
        <v>499.65</v>
      </c>
      <c r="D204" s="307">
        <v>493.15000000000003</v>
      </c>
      <c r="E204" s="307">
        <v>481.50000000000006</v>
      </c>
      <c r="F204" s="307">
        <v>463.35</v>
      </c>
      <c r="G204" s="307">
        <v>451.70000000000005</v>
      </c>
      <c r="H204" s="307">
        <v>511.30000000000007</v>
      </c>
      <c r="I204" s="307">
        <v>522.95000000000005</v>
      </c>
      <c r="J204" s="307">
        <v>541.10000000000014</v>
      </c>
      <c r="K204" s="267">
        <v>504.8</v>
      </c>
      <c r="L204" s="267">
        <v>475</v>
      </c>
      <c r="M204" s="267">
        <v>75.433899999999994</v>
      </c>
    </row>
    <row r="205" spans="1:13">
      <c r="A205" s="300">
        <v>196</v>
      </c>
      <c r="B205" s="267" t="s">
        <v>193</v>
      </c>
      <c r="C205" s="267">
        <v>1038.95</v>
      </c>
      <c r="D205" s="307">
        <v>1041.05</v>
      </c>
      <c r="E205" s="307">
        <v>1024.3999999999999</v>
      </c>
      <c r="F205" s="307">
        <v>1009.8499999999999</v>
      </c>
      <c r="G205" s="307">
        <v>993.19999999999982</v>
      </c>
      <c r="H205" s="307">
        <v>1055.5999999999999</v>
      </c>
      <c r="I205" s="307">
        <v>1072.25</v>
      </c>
      <c r="J205" s="307">
        <v>1086.8</v>
      </c>
      <c r="K205" s="267">
        <v>1057.7</v>
      </c>
      <c r="L205" s="267">
        <v>1026.5</v>
      </c>
      <c r="M205" s="267">
        <v>6.2814199999999998</v>
      </c>
    </row>
    <row r="206" spans="1:13">
      <c r="A206" s="300">
        <v>197</v>
      </c>
      <c r="B206" s="267" t="s">
        <v>195</v>
      </c>
      <c r="C206" s="267">
        <v>4802</v>
      </c>
      <c r="D206" s="307">
        <v>4815.1500000000005</v>
      </c>
      <c r="E206" s="307">
        <v>4756.8500000000013</v>
      </c>
      <c r="F206" s="307">
        <v>4711.7000000000007</v>
      </c>
      <c r="G206" s="307">
        <v>4653.4000000000015</v>
      </c>
      <c r="H206" s="307">
        <v>4860.3000000000011</v>
      </c>
      <c r="I206" s="307">
        <v>4918.6000000000004</v>
      </c>
      <c r="J206" s="307">
        <v>4963.7500000000009</v>
      </c>
      <c r="K206" s="267">
        <v>4873.45</v>
      </c>
      <c r="L206" s="267">
        <v>4770</v>
      </c>
      <c r="M206" s="267">
        <v>9.2083999999999993</v>
      </c>
    </row>
    <row r="207" spans="1:13">
      <c r="A207" s="300">
        <v>198</v>
      </c>
      <c r="B207" s="267" t="s">
        <v>196</v>
      </c>
      <c r="C207" s="267">
        <v>28</v>
      </c>
      <c r="D207" s="307">
        <v>27.833333333333332</v>
      </c>
      <c r="E207" s="307">
        <v>27.466666666666665</v>
      </c>
      <c r="F207" s="307">
        <v>26.933333333333334</v>
      </c>
      <c r="G207" s="307">
        <v>26.566666666666666</v>
      </c>
      <c r="H207" s="307">
        <v>28.366666666666664</v>
      </c>
      <c r="I207" s="307">
        <v>28.733333333333331</v>
      </c>
      <c r="J207" s="307">
        <v>29.266666666666662</v>
      </c>
      <c r="K207" s="267">
        <v>28.2</v>
      </c>
      <c r="L207" s="267">
        <v>27.3</v>
      </c>
      <c r="M207" s="267">
        <v>91.189790000000002</v>
      </c>
    </row>
    <row r="208" spans="1:13">
      <c r="A208" s="300">
        <v>199</v>
      </c>
      <c r="B208" s="267" t="s">
        <v>197</v>
      </c>
      <c r="C208" s="267">
        <v>417.7</v>
      </c>
      <c r="D208" s="307">
        <v>419.83333333333331</v>
      </c>
      <c r="E208" s="307">
        <v>414.16666666666663</v>
      </c>
      <c r="F208" s="307">
        <v>410.63333333333333</v>
      </c>
      <c r="G208" s="307">
        <v>404.96666666666664</v>
      </c>
      <c r="H208" s="307">
        <v>423.36666666666662</v>
      </c>
      <c r="I208" s="307">
        <v>429.03333333333325</v>
      </c>
      <c r="J208" s="307">
        <v>432.56666666666661</v>
      </c>
      <c r="K208" s="267">
        <v>425.5</v>
      </c>
      <c r="L208" s="267">
        <v>416.3</v>
      </c>
      <c r="M208" s="267">
        <v>70.244370000000004</v>
      </c>
    </row>
    <row r="209" spans="1:13">
      <c r="A209" s="300">
        <v>200</v>
      </c>
      <c r="B209" s="267" t="s">
        <v>563</v>
      </c>
      <c r="C209" s="267">
        <v>871.4</v>
      </c>
      <c r="D209" s="307">
        <v>858.16666666666663</v>
      </c>
      <c r="E209" s="307">
        <v>792.33333333333326</v>
      </c>
      <c r="F209" s="307">
        <v>713.26666666666665</v>
      </c>
      <c r="G209" s="307">
        <v>647.43333333333328</v>
      </c>
      <c r="H209" s="307">
        <v>937.23333333333323</v>
      </c>
      <c r="I209" s="307">
        <v>1003.0666666666665</v>
      </c>
      <c r="J209" s="307">
        <v>1082.1333333333332</v>
      </c>
      <c r="K209" s="267">
        <v>924</v>
      </c>
      <c r="L209" s="267">
        <v>779.1</v>
      </c>
      <c r="M209" s="267">
        <v>24.199439999999999</v>
      </c>
    </row>
    <row r="210" spans="1:13">
      <c r="A210" s="300">
        <v>201</v>
      </c>
      <c r="B210" s="267" t="s">
        <v>284</v>
      </c>
      <c r="C210" s="267">
        <v>184.95</v>
      </c>
      <c r="D210" s="307">
        <v>182.61666666666667</v>
      </c>
      <c r="E210" s="307">
        <v>179.23333333333335</v>
      </c>
      <c r="F210" s="307">
        <v>173.51666666666668</v>
      </c>
      <c r="G210" s="307">
        <v>170.13333333333335</v>
      </c>
      <c r="H210" s="307">
        <v>188.33333333333334</v>
      </c>
      <c r="I210" s="307">
        <v>191.71666666666667</v>
      </c>
      <c r="J210" s="307">
        <v>197.43333333333334</v>
      </c>
      <c r="K210" s="267">
        <v>186</v>
      </c>
      <c r="L210" s="267">
        <v>176.9</v>
      </c>
      <c r="M210" s="267">
        <v>25.164280000000002</v>
      </c>
    </row>
    <row r="211" spans="1:13">
      <c r="A211" s="300">
        <v>202</v>
      </c>
      <c r="B211" s="267" t="s">
        <v>199</v>
      </c>
      <c r="C211" s="267">
        <v>806.6</v>
      </c>
      <c r="D211" s="307">
        <v>797.91666666666663</v>
      </c>
      <c r="E211" s="307">
        <v>775.0333333333333</v>
      </c>
      <c r="F211" s="307">
        <v>743.4666666666667</v>
      </c>
      <c r="G211" s="307">
        <v>720.58333333333337</v>
      </c>
      <c r="H211" s="307">
        <v>829.48333333333323</v>
      </c>
      <c r="I211" s="307">
        <v>852.36666666666667</v>
      </c>
      <c r="J211" s="307">
        <v>883.93333333333317</v>
      </c>
      <c r="K211" s="267">
        <v>820.8</v>
      </c>
      <c r="L211" s="267">
        <v>766.35</v>
      </c>
      <c r="M211" s="267">
        <v>58.214820000000003</v>
      </c>
    </row>
    <row r="212" spans="1:13">
      <c r="A212" s="300">
        <v>203</v>
      </c>
      <c r="B212" s="267" t="s">
        <v>569</v>
      </c>
      <c r="C212" s="267">
        <v>2183.3000000000002</v>
      </c>
      <c r="D212" s="307">
        <v>2163.75</v>
      </c>
      <c r="E212" s="307">
        <v>2119.5</v>
      </c>
      <c r="F212" s="307">
        <v>2055.6999999999998</v>
      </c>
      <c r="G212" s="307">
        <v>2011.4499999999998</v>
      </c>
      <c r="H212" s="307">
        <v>2227.5500000000002</v>
      </c>
      <c r="I212" s="307">
        <v>2271.8000000000002</v>
      </c>
      <c r="J212" s="307">
        <v>2335.6000000000004</v>
      </c>
      <c r="K212" s="267">
        <v>2208</v>
      </c>
      <c r="L212" s="267">
        <v>2099.9499999999998</v>
      </c>
      <c r="M212" s="267">
        <v>0.73848000000000003</v>
      </c>
    </row>
    <row r="213" spans="1:13">
      <c r="A213" s="300">
        <v>204</v>
      </c>
      <c r="B213" s="267" t="s">
        <v>200</v>
      </c>
      <c r="C213" s="267">
        <v>350.5</v>
      </c>
      <c r="D213" s="307">
        <v>351.95</v>
      </c>
      <c r="E213" s="307">
        <v>346.4</v>
      </c>
      <c r="F213" s="307">
        <v>342.3</v>
      </c>
      <c r="G213" s="307">
        <v>336.75</v>
      </c>
      <c r="H213" s="307">
        <v>356.04999999999995</v>
      </c>
      <c r="I213" s="307">
        <v>361.6</v>
      </c>
      <c r="J213" s="307">
        <v>365.69999999999993</v>
      </c>
      <c r="K213" s="267">
        <v>357.5</v>
      </c>
      <c r="L213" s="267">
        <v>347.85</v>
      </c>
      <c r="M213" s="267">
        <v>124.02084000000001</v>
      </c>
    </row>
    <row r="214" spans="1:13">
      <c r="A214" s="300">
        <v>205</v>
      </c>
      <c r="B214" s="267" t="s">
        <v>202</v>
      </c>
      <c r="C214" s="267">
        <v>192.75</v>
      </c>
      <c r="D214" s="307">
        <v>194.6</v>
      </c>
      <c r="E214" s="307">
        <v>188.2</v>
      </c>
      <c r="F214" s="307">
        <v>183.65</v>
      </c>
      <c r="G214" s="307">
        <v>177.25</v>
      </c>
      <c r="H214" s="307">
        <v>199.14999999999998</v>
      </c>
      <c r="I214" s="307">
        <v>205.55</v>
      </c>
      <c r="J214" s="307">
        <v>210.09999999999997</v>
      </c>
      <c r="K214" s="267">
        <v>201</v>
      </c>
      <c r="L214" s="267">
        <v>190.05</v>
      </c>
      <c r="M214" s="267">
        <v>469.30628000000002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C21" sqref="C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1"/>
      <c r="B1" s="601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44166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98" t="s">
        <v>16</v>
      </c>
      <c r="B9" s="599" t="s">
        <v>18</v>
      </c>
      <c r="C9" s="597" t="s">
        <v>19</v>
      </c>
      <c r="D9" s="597" t="s">
        <v>20</v>
      </c>
      <c r="E9" s="597" t="s">
        <v>21</v>
      </c>
      <c r="F9" s="597"/>
      <c r="G9" s="597"/>
      <c r="H9" s="597" t="s">
        <v>22</v>
      </c>
      <c r="I9" s="597"/>
      <c r="J9" s="597"/>
      <c r="K9" s="273"/>
      <c r="L9" s="280"/>
      <c r="M9" s="281"/>
    </row>
    <row r="10" spans="1:15" ht="42.75" customHeight="1">
      <c r="A10" s="593"/>
      <c r="B10" s="595"/>
      <c r="C10" s="600" t="s">
        <v>23</v>
      </c>
      <c r="D10" s="600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21866.9</v>
      </c>
      <c r="D11" s="278">
        <v>21616.850000000002</v>
      </c>
      <c r="E11" s="278">
        <v>21087.350000000006</v>
      </c>
      <c r="F11" s="278">
        <v>20307.800000000003</v>
      </c>
      <c r="G11" s="278">
        <v>19778.300000000007</v>
      </c>
      <c r="H11" s="278">
        <v>22396.400000000005</v>
      </c>
      <c r="I11" s="278">
        <v>22925.899999999998</v>
      </c>
      <c r="J11" s="278">
        <v>23705.450000000004</v>
      </c>
      <c r="K11" s="276">
        <v>22146.35</v>
      </c>
      <c r="L11" s="276">
        <v>20837.3</v>
      </c>
      <c r="M11" s="276">
        <v>0.60948000000000002</v>
      </c>
    </row>
    <row r="12" spans="1:15" ht="12" customHeight="1">
      <c r="A12" s="267">
        <v>2</v>
      </c>
      <c r="B12" s="276" t="s">
        <v>802</v>
      </c>
      <c r="C12" s="277">
        <v>1155.3</v>
      </c>
      <c r="D12" s="278">
        <v>1140.4666666666667</v>
      </c>
      <c r="E12" s="278">
        <v>1117.9333333333334</v>
      </c>
      <c r="F12" s="278">
        <v>1080.5666666666666</v>
      </c>
      <c r="G12" s="278">
        <v>1058.0333333333333</v>
      </c>
      <c r="H12" s="278">
        <v>1177.8333333333335</v>
      </c>
      <c r="I12" s="278">
        <v>1200.3666666666668</v>
      </c>
      <c r="J12" s="278">
        <v>1237.7333333333336</v>
      </c>
      <c r="K12" s="276">
        <v>1163</v>
      </c>
      <c r="L12" s="276">
        <v>1103.0999999999999</v>
      </c>
      <c r="M12" s="276">
        <v>7.0491700000000002</v>
      </c>
    </row>
    <row r="13" spans="1:15" ht="12" customHeight="1">
      <c r="A13" s="267">
        <v>3</v>
      </c>
      <c r="B13" s="276" t="s">
        <v>294</v>
      </c>
      <c r="C13" s="277">
        <v>1607.7</v>
      </c>
      <c r="D13" s="278">
        <v>1602.0666666666666</v>
      </c>
      <c r="E13" s="278">
        <v>1555.1333333333332</v>
      </c>
      <c r="F13" s="278">
        <v>1502.5666666666666</v>
      </c>
      <c r="G13" s="278">
        <v>1455.6333333333332</v>
      </c>
      <c r="H13" s="278">
        <v>1654.6333333333332</v>
      </c>
      <c r="I13" s="278">
        <v>1701.5666666666666</v>
      </c>
      <c r="J13" s="278">
        <v>1754.1333333333332</v>
      </c>
      <c r="K13" s="276">
        <v>1649</v>
      </c>
      <c r="L13" s="276">
        <v>1549.5</v>
      </c>
      <c r="M13" s="276">
        <v>3.0083099999999998</v>
      </c>
    </row>
    <row r="14" spans="1:15" ht="12" customHeight="1">
      <c r="A14" s="267">
        <v>4</v>
      </c>
      <c r="B14" s="276" t="s">
        <v>3119</v>
      </c>
      <c r="C14" s="277">
        <v>1073.75</v>
      </c>
      <c r="D14" s="278">
        <v>1079.8666666666666</v>
      </c>
      <c r="E14" s="278">
        <v>1054.8833333333332</v>
      </c>
      <c r="F14" s="278">
        <v>1036.0166666666667</v>
      </c>
      <c r="G14" s="278">
        <v>1011.0333333333333</v>
      </c>
      <c r="H14" s="278">
        <v>1098.7333333333331</v>
      </c>
      <c r="I14" s="278">
        <v>1123.7166666666662</v>
      </c>
      <c r="J14" s="278">
        <v>1142.583333333333</v>
      </c>
      <c r="K14" s="276">
        <v>1104.8499999999999</v>
      </c>
      <c r="L14" s="276">
        <v>1061</v>
      </c>
      <c r="M14" s="276">
        <v>2.5338699999999998</v>
      </c>
    </row>
    <row r="15" spans="1:15" ht="12" customHeight="1">
      <c r="A15" s="267">
        <v>5</v>
      </c>
      <c r="B15" s="276" t="s">
        <v>295</v>
      </c>
      <c r="C15" s="277">
        <v>15399.05</v>
      </c>
      <c r="D15" s="278">
        <v>15386.333333333334</v>
      </c>
      <c r="E15" s="278">
        <v>15332.716666666667</v>
      </c>
      <c r="F15" s="278">
        <v>15266.383333333333</v>
      </c>
      <c r="G15" s="278">
        <v>15212.766666666666</v>
      </c>
      <c r="H15" s="278">
        <v>15452.666666666668</v>
      </c>
      <c r="I15" s="278">
        <v>15506.283333333333</v>
      </c>
      <c r="J15" s="278">
        <v>15572.616666666669</v>
      </c>
      <c r="K15" s="276">
        <v>15439.95</v>
      </c>
      <c r="L15" s="276">
        <v>15320</v>
      </c>
      <c r="M15" s="276">
        <v>5.11E-2</v>
      </c>
    </row>
    <row r="16" spans="1:15" ht="12" customHeight="1">
      <c r="A16" s="267">
        <v>6</v>
      </c>
      <c r="B16" s="276" t="s">
        <v>227</v>
      </c>
      <c r="C16" s="277">
        <v>88.45</v>
      </c>
      <c r="D16" s="278">
        <v>86.13333333333334</v>
      </c>
      <c r="E16" s="278">
        <v>82.866666666666674</v>
      </c>
      <c r="F16" s="278">
        <v>77.283333333333331</v>
      </c>
      <c r="G16" s="278">
        <v>74.016666666666666</v>
      </c>
      <c r="H16" s="278">
        <v>91.716666666666683</v>
      </c>
      <c r="I16" s="278">
        <v>94.983333333333363</v>
      </c>
      <c r="J16" s="278">
        <v>100.56666666666669</v>
      </c>
      <c r="K16" s="276">
        <v>89.4</v>
      </c>
      <c r="L16" s="276">
        <v>80.55</v>
      </c>
      <c r="M16" s="276">
        <v>114.77422</v>
      </c>
    </row>
    <row r="17" spans="1:13" ht="12" customHeight="1">
      <c r="A17" s="267">
        <v>7</v>
      </c>
      <c r="B17" s="276" t="s">
        <v>228</v>
      </c>
      <c r="C17" s="277">
        <v>162.65</v>
      </c>
      <c r="D17" s="278">
        <v>161.54999999999998</v>
      </c>
      <c r="E17" s="278">
        <v>158.09999999999997</v>
      </c>
      <c r="F17" s="278">
        <v>153.54999999999998</v>
      </c>
      <c r="G17" s="278">
        <v>150.09999999999997</v>
      </c>
      <c r="H17" s="278">
        <v>166.09999999999997</v>
      </c>
      <c r="I17" s="278">
        <v>169.54999999999995</v>
      </c>
      <c r="J17" s="278">
        <v>174.09999999999997</v>
      </c>
      <c r="K17" s="276">
        <v>165</v>
      </c>
      <c r="L17" s="276">
        <v>157</v>
      </c>
      <c r="M17" s="276">
        <v>35.043759999999999</v>
      </c>
    </row>
    <row r="18" spans="1:13" ht="12" customHeight="1">
      <c r="A18" s="267">
        <v>8</v>
      </c>
      <c r="B18" s="276" t="s">
        <v>38</v>
      </c>
      <c r="C18" s="277">
        <v>1705.05</v>
      </c>
      <c r="D18" s="278">
        <v>1699.2166666666665</v>
      </c>
      <c r="E18" s="278">
        <v>1678.4333333333329</v>
      </c>
      <c r="F18" s="278">
        <v>1651.8166666666664</v>
      </c>
      <c r="G18" s="278">
        <v>1631.0333333333328</v>
      </c>
      <c r="H18" s="278">
        <v>1725.833333333333</v>
      </c>
      <c r="I18" s="278">
        <v>1746.6166666666663</v>
      </c>
      <c r="J18" s="278">
        <v>1773.2333333333331</v>
      </c>
      <c r="K18" s="276">
        <v>1720</v>
      </c>
      <c r="L18" s="276">
        <v>1672.6</v>
      </c>
      <c r="M18" s="276">
        <v>79.26397</v>
      </c>
    </row>
    <row r="19" spans="1:13" ht="12" customHeight="1">
      <c r="A19" s="267">
        <v>9</v>
      </c>
      <c r="B19" s="276" t="s">
        <v>296</v>
      </c>
      <c r="C19" s="277">
        <v>347.9</v>
      </c>
      <c r="D19" s="278">
        <v>337.93333333333334</v>
      </c>
      <c r="E19" s="278">
        <v>327.91666666666669</v>
      </c>
      <c r="F19" s="278">
        <v>307.93333333333334</v>
      </c>
      <c r="G19" s="278">
        <v>297.91666666666669</v>
      </c>
      <c r="H19" s="278">
        <v>357.91666666666669</v>
      </c>
      <c r="I19" s="278">
        <v>367.93333333333334</v>
      </c>
      <c r="J19" s="278">
        <v>387.91666666666669</v>
      </c>
      <c r="K19" s="276">
        <v>347.95</v>
      </c>
      <c r="L19" s="276">
        <v>317.95</v>
      </c>
      <c r="M19" s="276">
        <v>149.02282</v>
      </c>
    </row>
    <row r="20" spans="1:13" ht="12" customHeight="1">
      <c r="A20" s="267">
        <v>10</v>
      </c>
      <c r="B20" s="276" t="s">
        <v>297</v>
      </c>
      <c r="C20" s="277">
        <v>1136.4000000000001</v>
      </c>
      <c r="D20" s="278">
        <v>1122.95</v>
      </c>
      <c r="E20" s="278">
        <v>1086.25</v>
      </c>
      <c r="F20" s="278">
        <v>1036.0999999999999</v>
      </c>
      <c r="G20" s="278">
        <v>999.39999999999986</v>
      </c>
      <c r="H20" s="278">
        <v>1173.1000000000001</v>
      </c>
      <c r="I20" s="278">
        <v>1209.8000000000004</v>
      </c>
      <c r="J20" s="278">
        <v>1259.9500000000003</v>
      </c>
      <c r="K20" s="276">
        <v>1159.6500000000001</v>
      </c>
      <c r="L20" s="276">
        <v>1072.8</v>
      </c>
      <c r="M20" s="276">
        <v>451.48093</v>
      </c>
    </row>
    <row r="21" spans="1:13" ht="12" customHeight="1">
      <c r="A21" s="267">
        <v>11</v>
      </c>
      <c r="B21" s="276" t="s">
        <v>41</v>
      </c>
      <c r="C21" s="277">
        <v>411.55</v>
      </c>
      <c r="D21" s="278">
        <v>411.91666666666669</v>
      </c>
      <c r="E21" s="278">
        <v>407.83333333333337</v>
      </c>
      <c r="F21" s="278">
        <v>404.11666666666667</v>
      </c>
      <c r="G21" s="278">
        <v>400.03333333333336</v>
      </c>
      <c r="H21" s="278">
        <v>415.63333333333338</v>
      </c>
      <c r="I21" s="278">
        <v>419.71666666666675</v>
      </c>
      <c r="J21" s="278">
        <v>423.43333333333339</v>
      </c>
      <c r="K21" s="276">
        <v>416</v>
      </c>
      <c r="L21" s="276">
        <v>408.2</v>
      </c>
      <c r="M21" s="276">
        <v>105.93353</v>
      </c>
    </row>
    <row r="22" spans="1:13" ht="12" customHeight="1">
      <c r="A22" s="267">
        <v>12</v>
      </c>
      <c r="B22" s="276" t="s">
        <v>43</v>
      </c>
      <c r="C22" s="277">
        <v>38.5</v>
      </c>
      <c r="D22" s="278">
        <v>38.550000000000004</v>
      </c>
      <c r="E22" s="278">
        <v>38.20000000000001</v>
      </c>
      <c r="F22" s="278">
        <v>37.900000000000006</v>
      </c>
      <c r="G22" s="278">
        <v>37.550000000000011</v>
      </c>
      <c r="H22" s="278">
        <v>38.850000000000009</v>
      </c>
      <c r="I22" s="278">
        <v>39.200000000000003</v>
      </c>
      <c r="J22" s="278">
        <v>39.500000000000007</v>
      </c>
      <c r="K22" s="276">
        <v>38.9</v>
      </c>
      <c r="L22" s="276">
        <v>38.25</v>
      </c>
      <c r="M22" s="276">
        <v>50.399819999999998</v>
      </c>
    </row>
    <row r="23" spans="1:13">
      <c r="A23" s="267">
        <v>13</v>
      </c>
      <c r="B23" s="276" t="s">
        <v>298</v>
      </c>
      <c r="C23" s="277">
        <v>376.3</v>
      </c>
      <c r="D23" s="278">
        <v>377.41666666666669</v>
      </c>
      <c r="E23" s="278">
        <v>363.93333333333339</v>
      </c>
      <c r="F23" s="278">
        <v>351.56666666666672</v>
      </c>
      <c r="G23" s="278">
        <v>338.08333333333343</v>
      </c>
      <c r="H23" s="278">
        <v>389.78333333333336</v>
      </c>
      <c r="I23" s="278">
        <v>403.26666666666659</v>
      </c>
      <c r="J23" s="278">
        <v>415.63333333333333</v>
      </c>
      <c r="K23" s="276">
        <v>390.9</v>
      </c>
      <c r="L23" s="276">
        <v>365.05</v>
      </c>
      <c r="M23" s="276">
        <v>11.60308</v>
      </c>
    </row>
    <row r="24" spans="1:13">
      <c r="A24" s="267">
        <v>14</v>
      </c>
      <c r="B24" s="276" t="s">
        <v>299</v>
      </c>
      <c r="C24" s="277">
        <v>352.9</v>
      </c>
      <c r="D24" s="278">
        <v>345.09999999999997</v>
      </c>
      <c r="E24" s="278">
        <v>332.99999999999994</v>
      </c>
      <c r="F24" s="278">
        <v>313.09999999999997</v>
      </c>
      <c r="G24" s="278">
        <v>300.99999999999994</v>
      </c>
      <c r="H24" s="278">
        <v>364.99999999999994</v>
      </c>
      <c r="I24" s="278">
        <v>377.09999999999997</v>
      </c>
      <c r="J24" s="278">
        <v>396.99999999999994</v>
      </c>
      <c r="K24" s="276">
        <v>357.2</v>
      </c>
      <c r="L24" s="276">
        <v>325.2</v>
      </c>
      <c r="M24" s="276">
        <v>11.0975</v>
      </c>
    </row>
    <row r="25" spans="1:13">
      <c r="A25" s="267">
        <v>15</v>
      </c>
      <c r="B25" s="276" t="s">
        <v>300</v>
      </c>
      <c r="C25" s="277">
        <v>255.85</v>
      </c>
      <c r="D25" s="278">
        <v>250.80000000000004</v>
      </c>
      <c r="E25" s="278">
        <v>241.60000000000008</v>
      </c>
      <c r="F25" s="278">
        <v>227.35000000000005</v>
      </c>
      <c r="G25" s="278">
        <v>218.15000000000009</v>
      </c>
      <c r="H25" s="278">
        <v>265.05000000000007</v>
      </c>
      <c r="I25" s="278">
        <v>274.25000000000006</v>
      </c>
      <c r="J25" s="278">
        <v>288.50000000000006</v>
      </c>
      <c r="K25" s="276">
        <v>260</v>
      </c>
      <c r="L25" s="276">
        <v>236.55</v>
      </c>
      <c r="M25" s="276">
        <v>10.30334</v>
      </c>
    </row>
    <row r="26" spans="1:13">
      <c r="A26" s="267">
        <v>16</v>
      </c>
      <c r="B26" s="276" t="s">
        <v>832</v>
      </c>
      <c r="C26" s="277">
        <v>3418.5</v>
      </c>
      <c r="D26" s="278">
        <v>3369.9833333333336</v>
      </c>
      <c r="E26" s="278">
        <v>3321.3166666666671</v>
      </c>
      <c r="F26" s="278">
        <v>3224.1333333333337</v>
      </c>
      <c r="G26" s="278">
        <v>3175.4666666666672</v>
      </c>
      <c r="H26" s="278">
        <v>3467.166666666667</v>
      </c>
      <c r="I26" s="278">
        <v>3515.833333333333</v>
      </c>
      <c r="J26" s="278">
        <v>3613.0166666666669</v>
      </c>
      <c r="K26" s="276">
        <v>3418.65</v>
      </c>
      <c r="L26" s="276">
        <v>3272.8</v>
      </c>
      <c r="M26" s="276">
        <v>2.1800799999999998</v>
      </c>
    </row>
    <row r="27" spans="1:13">
      <c r="A27" s="267">
        <v>17</v>
      </c>
      <c r="B27" s="276" t="s">
        <v>292</v>
      </c>
      <c r="C27" s="277">
        <v>1856.35</v>
      </c>
      <c r="D27" s="278">
        <v>1876.8666666666668</v>
      </c>
      <c r="E27" s="278">
        <v>1807.9833333333336</v>
      </c>
      <c r="F27" s="278">
        <v>1759.6166666666668</v>
      </c>
      <c r="G27" s="278">
        <v>1690.7333333333336</v>
      </c>
      <c r="H27" s="278">
        <v>1925.2333333333336</v>
      </c>
      <c r="I27" s="278">
        <v>1994.1166666666668</v>
      </c>
      <c r="J27" s="278">
        <v>2042.4833333333336</v>
      </c>
      <c r="K27" s="276">
        <v>1945.75</v>
      </c>
      <c r="L27" s="276">
        <v>1828.5</v>
      </c>
      <c r="M27" s="276">
        <v>0.56833999999999996</v>
      </c>
    </row>
    <row r="28" spans="1:13">
      <c r="A28" s="267">
        <v>18</v>
      </c>
      <c r="B28" s="276" t="s">
        <v>229</v>
      </c>
      <c r="C28" s="277">
        <v>1536.1</v>
      </c>
      <c r="D28" s="278">
        <v>1531.7166666666665</v>
      </c>
      <c r="E28" s="278">
        <v>1520.4333333333329</v>
      </c>
      <c r="F28" s="278">
        <v>1504.7666666666664</v>
      </c>
      <c r="G28" s="278">
        <v>1493.4833333333329</v>
      </c>
      <c r="H28" s="278">
        <v>1547.383333333333</v>
      </c>
      <c r="I28" s="278">
        <v>1558.6666666666663</v>
      </c>
      <c r="J28" s="278">
        <v>1574.333333333333</v>
      </c>
      <c r="K28" s="276">
        <v>1543</v>
      </c>
      <c r="L28" s="276">
        <v>1516.05</v>
      </c>
      <c r="M28" s="276">
        <v>2.0775399999999999</v>
      </c>
    </row>
    <row r="29" spans="1:13">
      <c r="A29" s="267">
        <v>19</v>
      </c>
      <c r="B29" s="276" t="s">
        <v>301</v>
      </c>
      <c r="C29" s="277">
        <v>2153</v>
      </c>
      <c r="D29" s="278">
        <v>2140</v>
      </c>
      <c r="E29" s="278">
        <v>2081</v>
      </c>
      <c r="F29" s="278">
        <v>2009</v>
      </c>
      <c r="G29" s="278">
        <v>1950</v>
      </c>
      <c r="H29" s="278">
        <v>2212</v>
      </c>
      <c r="I29" s="278">
        <v>2271</v>
      </c>
      <c r="J29" s="278">
        <v>2343</v>
      </c>
      <c r="K29" s="276">
        <v>2199</v>
      </c>
      <c r="L29" s="276">
        <v>2068</v>
      </c>
      <c r="M29" s="276">
        <v>0.22639999999999999</v>
      </c>
    </row>
    <row r="30" spans="1:13">
      <c r="A30" s="267">
        <v>20</v>
      </c>
      <c r="B30" s="276" t="s">
        <v>230</v>
      </c>
      <c r="C30" s="277">
        <v>2841.65</v>
      </c>
      <c r="D30" s="278">
        <v>2842.5499999999997</v>
      </c>
      <c r="E30" s="278">
        <v>2820.0999999999995</v>
      </c>
      <c r="F30" s="278">
        <v>2798.5499999999997</v>
      </c>
      <c r="G30" s="278">
        <v>2776.0999999999995</v>
      </c>
      <c r="H30" s="278">
        <v>2864.0999999999995</v>
      </c>
      <c r="I30" s="278">
        <v>2886.5499999999993</v>
      </c>
      <c r="J30" s="278">
        <v>2908.0999999999995</v>
      </c>
      <c r="K30" s="276">
        <v>2865</v>
      </c>
      <c r="L30" s="276">
        <v>2821</v>
      </c>
      <c r="M30" s="276">
        <v>0.88956999999999997</v>
      </c>
    </row>
    <row r="31" spans="1:13">
      <c r="A31" s="267">
        <v>21</v>
      </c>
      <c r="B31" s="276" t="s">
        <v>870</v>
      </c>
      <c r="C31" s="277">
        <v>4015</v>
      </c>
      <c r="D31" s="278">
        <v>3925.9666666666667</v>
      </c>
      <c r="E31" s="278">
        <v>3762.0333333333333</v>
      </c>
      <c r="F31" s="278">
        <v>3509.0666666666666</v>
      </c>
      <c r="G31" s="278">
        <v>3345.1333333333332</v>
      </c>
      <c r="H31" s="278">
        <v>4178.9333333333334</v>
      </c>
      <c r="I31" s="278">
        <v>4342.8666666666668</v>
      </c>
      <c r="J31" s="278">
        <v>4595.8333333333339</v>
      </c>
      <c r="K31" s="276">
        <v>4089.9</v>
      </c>
      <c r="L31" s="276">
        <v>3673</v>
      </c>
      <c r="M31" s="276">
        <v>1.9491700000000001</v>
      </c>
    </row>
    <row r="32" spans="1:13">
      <c r="A32" s="267">
        <v>22</v>
      </c>
      <c r="B32" s="276" t="s">
        <v>303</v>
      </c>
      <c r="C32" s="277">
        <v>126.35</v>
      </c>
      <c r="D32" s="278">
        <v>127.41666666666667</v>
      </c>
      <c r="E32" s="278">
        <v>124.03333333333333</v>
      </c>
      <c r="F32" s="278">
        <v>121.71666666666665</v>
      </c>
      <c r="G32" s="278">
        <v>118.33333333333331</v>
      </c>
      <c r="H32" s="278">
        <v>129.73333333333335</v>
      </c>
      <c r="I32" s="278">
        <v>133.1166666666667</v>
      </c>
      <c r="J32" s="278">
        <v>135.43333333333337</v>
      </c>
      <c r="K32" s="276">
        <v>130.80000000000001</v>
      </c>
      <c r="L32" s="276">
        <v>125.1</v>
      </c>
      <c r="M32" s="276">
        <v>6.5429599999999999</v>
      </c>
    </row>
    <row r="33" spans="1:13">
      <c r="A33" s="267">
        <v>23</v>
      </c>
      <c r="B33" s="276" t="s">
        <v>45</v>
      </c>
      <c r="C33" s="277">
        <v>946.8</v>
      </c>
      <c r="D33" s="278">
        <v>932.51666666666677</v>
      </c>
      <c r="E33" s="278">
        <v>900.23333333333358</v>
      </c>
      <c r="F33" s="278">
        <v>853.66666666666686</v>
      </c>
      <c r="G33" s="278">
        <v>821.38333333333367</v>
      </c>
      <c r="H33" s="278">
        <v>979.08333333333348</v>
      </c>
      <c r="I33" s="278">
        <v>1011.3666666666666</v>
      </c>
      <c r="J33" s="278">
        <v>1057.9333333333334</v>
      </c>
      <c r="K33" s="276">
        <v>964.8</v>
      </c>
      <c r="L33" s="276">
        <v>885.95</v>
      </c>
      <c r="M33" s="276">
        <v>42.070799999999998</v>
      </c>
    </row>
    <row r="34" spans="1:13">
      <c r="A34" s="267">
        <v>24</v>
      </c>
      <c r="B34" s="276" t="s">
        <v>304</v>
      </c>
      <c r="C34" s="277">
        <v>2399.6</v>
      </c>
      <c r="D34" s="278">
        <v>2335.0666666666671</v>
      </c>
      <c r="E34" s="278">
        <v>2203.1333333333341</v>
      </c>
      <c r="F34" s="278">
        <v>2006.666666666667</v>
      </c>
      <c r="G34" s="278">
        <v>1874.733333333334</v>
      </c>
      <c r="H34" s="278">
        <v>2531.5333333333342</v>
      </c>
      <c r="I34" s="278">
        <v>2663.4666666666676</v>
      </c>
      <c r="J34" s="278">
        <v>2859.9333333333343</v>
      </c>
      <c r="K34" s="276">
        <v>2467</v>
      </c>
      <c r="L34" s="276">
        <v>2138.6</v>
      </c>
      <c r="M34" s="276">
        <v>10.043100000000001</v>
      </c>
    </row>
    <row r="35" spans="1:13">
      <c r="A35" s="267">
        <v>25</v>
      </c>
      <c r="B35" s="276" t="s">
        <v>46</v>
      </c>
      <c r="C35" s="277">
        <v>261.05</v>
      </c>
      <c r="D35" s="278">
        <v>260.58333333333331</v>
      </c>
      <c r="E35" s="278">
        <v>257.96666666666664</v>
      </c>
      <c r="F35" s="278">
        <v>254.88333333333333</v>
      </c>
      <c r="G35" s="278">
        <v>252.26666666666665</v>
      </c>
      <c r="H35" s="278">
        <v>263.66666666666663</v>
      </c>
      <c r="I35" s="278">
        <v>266.2833333333333</v>
      </c>
      <c r="J35" s="278">
        <v>269.36666666666662</v>
      </c>
      <c r="K35" s="276">
        <v>263.2</v>
      </c>
      <c r="L35" s="276">
        <v>257.5</v>
      </c>
      <c r="M35" s="276">
        <v>101.77428999999999</v>
      </c>
    </row>
    <row r="36" spans="1:13">
      <c r="A36" s="267">
        <v>26</v>
      </c>
      <c r="B36" s="276" t="s">
        <v>293</v>
      </c>
      <c r="C36" s="277">
        <v>3378.9</v>
      </c>
      <c r="D36" s="278">
        <v>3349.5</v>
      </c>
      <c r="E36" s="278">
        <v>3209.4</v>
      </c>
      <c r="F36" s="278">
        <v>3039.9</v>
      </c>
      <c r="G36" s="278">
        <v>2899.8</v>
      </c>
      <c r="H36" s="278">
        <v>3519</v>
      </c>
      <c r="I36" s="278">
        <v>3659.1000000000004</v>
      </c>
      <c r="J36" s="278">
        <v>3828.6</v>
      </c>
      <c r="K36" s="276">
        <v>3489.6</v>
      </c>
      <c r="L36" s="276">
        <v>3180</v>
      </c>
      <c r="M36" s="276">
        <v>1.6683699999999999</v>
      </c>
    </row>
    <row r="37" spans="1:13">
      <c r="A37" s="267">
        <v>27</v>
      </c>
      <c r="B37" s="276" t="s">
        <v>302</v>
      </c>
      <c r="C37" s="277">
        <v>998.1</v>
      </c>
      <c r="D37" s="278">
        <v>1001.9</v>
      </c>
      <c r="E37" s="278">
        <v>984.3</v>
      </c>
      <c r="F37" s="278">
        <v>970.5</v>
      </c>
      <c r="G37" s="278">
        <v>952.9</v>
      </c>
      <c r="H37" s="278">
        <v>1015.6999999999999</v>
      </c>
      <c r="I37" s="278">
        <v>1033.3000000000002</v>
      </c>
      <c r="J37" s="278">
        <v>1047.0999999999999</v>
      </c>
      <c r="K37" s="276">
        <v>1019.5</v>
      </c>
      <c r="L37" s="276">
        <v>988.1</v>
      </c>
      <c r="M37" s="276">
        <v>7.2657100000000003</v>
      </c>
    </row>
    <row r="38" spans="1:13">
      <c r="A38" s="267">
        <v>28</v>
      </c>
      <c r="B38" s="276" t="s">
        <v>47</v>
      </c>
      <c r="C38" s="277">
        <v>2347.9</v>
      </c>
      <c r="D38" s="278">
        <v>2340.2999999999997</v>
      </c>
      <c r="E38" s="278">
        <v>2305.5999999999995</v>
      </c>
      <c r="F38" s="278">
        <v>2263.2999999999997</v>
      </c>
      <c r="G38" s="278">
        <v>2228.5999999999995</v>
      </c>
      <c r="H38" s="278">
        <v>2382.5999999999995</v>
      </c>
      <c r="I38" s="278">
        <v>2417.2999999999993</v>
      </c>
      <c r="J38" s="278">
        <v>2459.5999999999995</v>
      </c>
      <c r="K38" s="276">
        <v>2375</v>
      </c>
      <c r="L38" s="276">
        <v>2298</v>
      </c>
      <c r="M38" s="276">
        <v>89.986099999999993</v>
      </c>
    </row>
    <row r="39" spans="1:13">
      <c r="A39" s="267">
        <v>29</v>
      </c>
      <c r="B39" s="276" t="s">
        <v>48</v>
      </c>
      <c r="C39" s="277">
        <v>184.45</v>
      </c>
      <c r="D39" s="278">
        <v>181.9</v>
      </c>
      <c r="E39" s="278">
        <v>178.3</v>
      </c>
      <c r="F39" s="278">
        <v>172.15</v>
      </c>
      <c r="G39" s="278">
        <v>168.55</v>
      </c>
      <c r="H39" s="278">
        <v>188.05</v>
      </c>
      <c r="I39" s="278">
        <v>191.64999999999998</v>
      </c>
      <c r="J39" s="278">
        <v>197.8</v>
      </c>
      <c r="K39" s="276">
        <v>185.5</v>
      </c>
      <c r="L39" s="276">
        <v>175.75</v>
      </c>
      <c r="M39" s="276">
        <v>107.62908</v>
      </c>
    </row>
    <row r="40" spans="1:13">
      <c r="A40" s="267">
        <v>30</v>
      </c>
      <c r="B40" s="276" t="s">
        <v>305</v>
      </c>
      <c r="C40" s="277">
        <v>131.35</v>
      </c>
      <c r="D40" s="278">
        <v>131.95000000000002</v>
      </c>
      <c r="E40" s="278">
        <v>129.90000000000003</v>
      </c>
      <c r="F40" s="278">
        <v>128.45000000000002</v>
      </c>
      <c r="G40" s="278">
        <v>126.40000000000003</v>
      </c>
      <c r="H40" s="278">
        <v>133.40000000000003</v>
      </c>
      <c r="I40" s="278">
        <v>135.45000000000005</v>
      </c>
      <c r="J40" s="278">
        <v>136.90000000000003</v>
      </c>
      <c r="K40" s="276">
        <v>134</v>
      </c>
      <c r="L40" s="276">
        <v>130.5</v>
      </c>
      <c r="M40" s="276">
        <v>4.9855900000000002</v>
      </c>
    </row>
    <row r="41" spans="1:13">
      <c r="A41" s="267">
        <v>31</v>
      </c>
      <c r="B41" s="276" t="s">
        <v>937</v>
      </c>
      <c r="C41" s="277">
        <v>254.8</v>
      </c>
      <c r="D41" s="278">
        <v>255.13333333333333</v>
      </c>
      <c r="E41" s="278">
        <v>246.01666666666665</v>
      </c>
      <c r="F41" s="278">
        <v>237.23333333333332</v>
      </c>
      <c r="G41" s="278">
        <v>228.11666666666665</v>
      </c>
      <c r="H41" s="278">
        <v>263.91666666666663</v>
      </c>
      <c r="I41" s="278">
        <v>273.0333333333333</v>
      </c>
      <c r="J41" s="278">
        <v>281.81666666666666</v>
      </c>
      <c r="K41" s="276">
        <v>264.25</v>
      </c>
      <c r="L41" s="276">
        <v>246.35</v>
      </c>
      <c r="M41" s="276">
        <v>1.6588799999999999</v>
      </c>
    </row>
    <row r="42" spans="1:13">
      <c r="A42" s="267">
        <v>32</v>
      </c>
      <c r="B42" s="276" t="s">
        <v>306</v>
      </c>
      <c r="C42" s="277">
        <v>77.599999999999994</v>
      </c>
      <c r="D42" s="278">
        <v>76.533333333333331</v>
      </c>
      <c r="E42" s="278">
        <v>73.166666666666657</v>
      </c>
      <c r="F42" s="278">
        <v>68.73333333333332</v>
      </c>
      <c r="G42" s="278">
        <v>65.366666666666646</v>
      </c>
      <c r="H42" s="278">
        <v>80.966666666666669</v>
      </c>
      <c r="I42" s="278">
        <v>84.333333333333343</v>
      </c>
      <c r="J42" s="278">
        <v>88.76666666666668</v>
      </c>
      <c r="K42" s="276">
        <v>79.900000000000006</v>
      </c>
      <c r="L42" s="276">
        <v>72.099999999999994</v>
      </c>
      <c r="M42" s="276">
        <v>71.404169999999993</v>
      </c>
    </row>
    <row r="43" spans="1:13">
      <c r="A43" s="267">
        <v>33</v>
      </c>
      <c r="B43" s="276" t="s">
        <v>49</v>
      </c>
      <c r="C43" s="277">
        <v>92.15</v>
      </c>
      <c r="D43" s="278">
        <v>91.466666666666683</v>
      </c>
      <c r="E43" s="278">
        <v>89.983333333333363</v>
      </c>
      <c r="F43" s="278">
        <v>87.816666666666677</v>
      </c>
      <c r="G43" s="278">
        <v>86.333333333333357</v>
      </c>
      <c r="H43" s="278">
        <v>93.633333333333368</v>
      </c>
      <c r="I43" s="278">
        <v>95.116666666666688</v>
      </c>
      <c r="J43" s="278">
        <v>97.283333333333374</v>
      </c>
      <c r="K43" s="276">
        <v>92.95</v>
      </c>
      <c r="L43" s="276">
        <v>89.3</v>
      </c>
      <c r="M43" s="276">
        <v>369.56488999999999</v>
      </c>
    </row>
    <row r="44" spans="1:13">
      <c r="A44" s="267">
        <v>34</v>
      </c>
      <c r="B44" s="276" t="s">
        <v>51</v>
      </c>
      <c r="C44" s="277">
        <v>2215.3000000000002</v>
      </c>
      <c r="D44" s="278">
        <v>2208.2999999999997</v>
      </c>
      <c r="E44" s="278">
        <v>2171.9999999999995</v>
      </c>
      <c r="F44" s="278">
        <v>2128.6999999999998</v>
      </c>
      <c r="G44" s="278">
        <v>2092.3999999999996</v>
      </c>
      <c r="H44" s="278">
        <v>2251.5999999999995</v>
      </c>
      <c r="I44" s="278">
        <v>2287.8999999999996</v>
      </c>
      <c r="J44" s="278">
        <v>2331.1999999999994</v>
      </c>
      <c r="K44" s="276">
        <v>2244.6</v>
      </c>
      <c r="L44" s="276">
        <v>2165</v>
      </c>
      <c r="M44" s="276">
        <v>100.36402</v>
      </c>
    </row>
    <row r="45" spans="1:13">
      <c r="A45" s="267">
        <v>35</v>
      </c>
      <c r="B45" s="276" t="s">
        <v>307</v>
      </c>
      <c r="C45" s="277">
        <v>167.45</v>
      </c>
      <c r="D45" s="278">
        <v>166.29999999999998</v>
      </c>
      <c r="E45" s="278">
        <v>161.99999999999997</v>
      </c>
      <c r="F45" s="278">
        <v>156.54999999999998</v>
      </c>
      <c r="G45" s="278">
        <v>152.24999999999997</v>
      </c>
      <c r="H45" s="278">
        <v>171.74999999999997</v>
      </c>
      <c r="I45" s="278">
        <v>176.04999999999998</v>
      </c>
      <c r="J45" s="278">
        <v>181.49999999999997</v>
      </c>
      <c r="K45" s="276">
        <v>170.6</v>
      </c>
      <c r="L45" s="276">
        <v>160.85</v>
      </c>
      <c r="M45" s="276">
        <v>14.16714</v>
      </c>
    </row>
    <row r="46" spans="1:13">
      <c r="A46" s="267">
        <v>36</v>
      </c>
      <c r="B46" s="276" t="s">
        <v>309</v>
      </c>
      <c r="C46" s="277">
        <v>1469.45</v>
      </c>
      <c r="D46" s="278">
        <v>1479.3166666666666</v>
      </c>
      <c r="E46" s="278">
        <v>1440.3833333333332</v>
      </c>
      <c r="F46" s="278">
        <v>1411.3166666666666</v>
      </c>
      <c r="G46" s="278">
        <v>1372.3833333333332</v>
      </c>
      <c r="H46" s="278">
        <v>1508.3833333333332</v>
      </c>
      <c r="I46" s="278">
        <v>1547.3166666666666</v>
      </c>
      <c r="J46" s="278">
        <v>1576.3833333333332</v>
      </c>
      <c r="K46" s="276">
        <v>1518.25</v>
      </c>
      <c r="L46" s="276">
        <v>1450.25</v>
      </c>
      <c r="M46" s="276">
        <v>1.8477300000000001</v>
      </c>
    </row>
    <row r="47" spans="1:13">
      <c r="A47" s="267">
        <v>37</v>
      </c>
      <c r="B47" s="276" t="s">
        <v>308</v>
      </c>
      <c r="C47" s="277">
        <v>4538.8999999999996</v>
      </c>
      <c r="D47" s="278">
        <v>4505.3</v>
      </c>
      <c r="E47" s="278">
        <v>4433.6000000000004</v>
      </c>
      <c r="F47" s="278">
        <v>4328.3</v>
      </c>
      <c r="G47" s="278">
        <v>4256.6000000000004</v>
      </c>
      <c r="H47" s="278">
        <v>4610.6000000000004</v>
      </c>
      <c r="I47" s="278">
        <v>4682.2999999999993</v>
      </c>
      <c r="J47" s="278">
        <v>4787.6000000000004</v>
      </c>
      <c r="K47" s="276">
        <v>4577</v>
      </c>
      <c r="L47" s="276">
        <v>4400</v>
      </c>
      <c r="M47" s="276">
        <v>1.0174000000000001</v>
      </c>
    </row>
    <row r="48" spans="1:13">
      <c r="A48" s="267">
        <v>38</v>
      </c>
      <c r="B48" s="276" t="s">
        <v>310</v>
      </c>
      <c r="C48" s="277">
        <v>6310.35</v>
      </c>
      <c r="D48" s="278">
        <v>6280.2</v>
      </c>
      <c r="E48" s="278">
        <v>6185.7</v>
      </c>
      <c r="F48" s="278">
        <v>6061.05</v>
      </c>
      <c r="G48" s="278">
        <v>5966.55</v>
      </c>
      <c r="H48" s="278">
        <v>6404.8499999999995</v>
      </c>
      <c r="I48" s="278">
        <v>6499.3499999999995</v>
      </c>
      <c r="J48" s="278">
        <v>6623.9999999999991</v>
      </c>
      <c r="K48" s="276">
        <v>6374.7</v>
      </c>
      <c r="L48" s="276">
        <v>6155.55</v>
      </c>
      <c r="M48" s="276">
        <v>0.25991999999999998</v>
      </c>
    </row>
    <row r="49" spans="1:13">
      <c r="A49" s="267">
        <v>39</v>
      </c>
      <c r="B49" s="276" t="s">
        <v>226</v>
      </c>
      <c r="C49" s="277">
        <v>839.05</v>
      </c>
      <c r="D49" s="278">
        <v>849.9666666666667</v>
      </c>
      <c r="E49" s="278">
        <v>815.08333333333337</v>
      </c>
      <c r="F49" s="278">
        <v>791.11666666666667</v>
      </c>
      <c r="G49" s="278">
        <v>756.23333333333335</v>
      </c>
      <c r="H49" s="278">
        <v>873.93333333333339</v>
      </c>
      <c r="I49" s="278">
        <v>908.81666666666661</v>
      </c>
      <c r="J49" s="278">
        <v>932.78333333333342</v>
      </c>
      <c r="K49" s="276">
        <v>884.85</v>
      </c>
      <c r="L49" s="276">
        <v>826</v>
      </c>
      <c r="M49" s="276">
        <v>8.4990000000000006</v>
      </c>
    </row>
    <row r="50" spans="1:13">
      <c r="A50" s="267">
        <v>40</v>
      </c>
      <c r="B50" s="276" t="s">
        <v>53</v>
      </c>
      <c r="C50" s="277">
        <v>868.55</v>
      </c>
      <c r="D50" s="278">
        <v>874.94999999999993</v>
      </c>
      <c r="E50" s="278">
        <v>856.39999999999986</v>
      </c>
      <c r="F50" s="278">
        <v>844.24999999999989</v>
      </c>
      <c r="G50" s="278">
        <v>825.69999999999982</v>
      </c>
      <c r="H50" s="278">
        <v>887.09999999999991</v>
      </c>
      <c r="I50" s="278">
        <v>905.64999999999986</v>
      </c>
      <c r="J50" s="278">
        <v>917.8</v>
      </c>
      <c r="K50" s="276">
        <v>893.5</v>
      </c>
      <c r="L50" s="276">
        <v>862.8</v>
      </c>
      <c r="M50" s="276">
        <v>53.423670000000001</v>
      </c>
    </row>
    <row r="51" spans="1:13">
      <c r="A51" s="267">
        <v>41</v>
      </c>
      <c r="B51" s="276" t="s">
        <v>311</v>
      </c>
      <c r="C51" s="277">
        <v>521.6</v>
      </c>
      <c r="D51" s="278">
        <v>520.5</v>
      </c>
      <c r="E51" s="278">
        <v>512.75</v>
      </c>
      <c r="F51" s="278">
        <v>503.9</v>
      </c>
      <c r="G51" s="278">
        <v>496.15</v>
      </c>
      <c r="H51" s="278">
        <v>529.35</v>
      </c>
      <c r="I51" s="278">
        <v>537.1</v>
      </c>
      <c r="J51" s="278">
        <v>545.95000000000005</v>
      </c>
      <c r="K51" s="276">
        <v>528.25</v>
      </c>
      <c r="L51" s="276">
        <v>511.65</v>
      </c>
      <c r="M51" s="276">
        <v>9.8781999999999996</v>
      </c>
    </row>
    <row r="52" spans="1:13">
      <c r="A52" s="267">
        <v>42</v>
      </c>
      <c r="B52" s="276" t="s">
        <v>55</v>
      </c>
      <c r="C52" s="277">
        <v>601.6</v>
      </c>
      <c r="D52" s="278">
        <v>604.66666666666663</v>
      </c>
      <c r="E52" s="278">
        <v>595.68333333333328</v>
      </c>
      <c r="F52" s="278">
        <v>589.76666666666665</v>
      </c>
      <c r="G52" s="278">
        <v>580.7833333333333</v>
      </c>
      <c r="H52" s="278">
        <v>610.58333333333326</v>
      </c>
      <c r="I52" s="278">
        <v>619.56666666666661</v>
      </c>
      <c r="J52" s="278">
        <v>625.48333333333323</v>
      </c>
      <c r="K52" s="276">
        <v>613.65</v>
      </c>
      <c r="L52" s="276">
        <v>598.75</v>
      </c>
      <c r="M52" s="276">
        <v>299.21075999999999</v>
      </c>
    </row>
    <row r="53" spans="1:13">
      <c r="A53" s="267">
        <v>43</v>
      </c>
      <c r="B53" s="276" t="s">
        <v>56</v>
      </c>
      <c r="C53" s="277">
        <v>3173.55</v>
      </c>
      <c r="D53" s="278">
        <v>3186.0833333333335</v>
      </c>
      <c r="E53" s="278">
        <v>3123.166666666667</v>
      </c>
      <c r="F53" s="278">
        <v>3072.7833333333333</v>
      </c>
      <c r="G53" s="278">
        <v>3009.8666666666668</v>
      </c>
      <c r="H53" s="278">
        <v>3236.4666666666672</v>
      </c>
      <c r="I53" s="278">
        <v>3299.3833333333341</v>
      </c>
      <c r="J53" s="278">
        <v>3349.7666666666673</v>
      </c>
      <c r="K53" s="276">
        <v>3249</v>
      </c>
      <c r="L53" s="276">
        <v>3135.7</v>
      </c>
      <c r="M53" s="276">
        <v>25.483470000000001</v>
      </c>
    </row>
    <row r="54" spans="1:13">
      <c r="A54" s="267">
        <v>44</v>
      </c>
      <c r="B54" s="276" t="s">
        <v>315</v>
      </c>
      <c r="C54" s="277">
        <v>204.2</v>
      </c>
      <c r="D54" s="278">
        <v>200.79999999999998</v>
      </c>
      <c r="E54" s="278">
        <v>192.99999999999997</v>
      </c>
      <c r="F54" s="278">
        <v>181.79999999999998</v>
      </c>
      <c r="G54" s="278">
        <v>173.99999999999997</v>
      </c>
      <c r="H54" s="278">
        <v>211.99999999999997</v>
      </c>
      <c r="I54" s="278">
        <v>219.79999999999998</v>
      </c>
      <c r="J54" s="278">
        <v>230.99999999999997</v>
      </c>
      <c r="K54" s="276">
        <v>208.6</v>
      </c>
      <c r="L54" s="276">
        <v>189.6</v>
      </c>
      <c r="M54" s="276">
        <v>37.747990000000001</v>
      </c>
    </row>
    <row r="55" spans="1:13">
      <c r="A55" s="267">
        <v>45</v>
      </c>
      <c r="B55" s="276" t="s">
        <v>316</v>
      </c>
      <c r="C55" s="277">
        <v>572.54999999999995</v>
      </c>
      <c r="D55" s="278">
        <v>566.2166666666667</v>
      </c>
      <c r="E55" s="278">
        <v>554.43333333333339</v>
      </c>
      <c r="F55" s="278">
        <v>536.31666666666672</v>
      </c>
      <c r="G55" s="278">
        <v>524.53333333333342</v>
      </c>
      <c r="H55" s="278">
        <v>584.33333333333337</v>
      </c>
      <c r="I55" s="278">
        <v>596.11666666666667</v>
      </c>
      <c r="J55" s="278">
        <v>614.23333333333335</v>
      </c>
      <c r="K55" s="276">
        <v>578</v>
      </c>
      <c r="L55" s="276">
        <v>548.1</v>
      </c>
      <c r="M55" s="276">
        <v>5.1185400000000003</v>
      </c>
    </row>
    <row r="56" spans="1:13">
      <c r="A56" s="267">
        <v>46</v>
      </c>
      <c r="B56" s="276" t="s">
        <v>58</v>
      </c>
      <c r="C56" s="277">
        <v>8758.7999999999993</v>
      </c>
      <c r="D56" s="278">
        <v>8791.0833333333339</v>
      </c>
      <c r="E56" s="278">
        <v>8647.7166666666672</v>
      </c>
      <c r="F56" s="278">
        <v>8536.6333333333332</v>
      </c>
      <c r="G56" s="278">
        <v>8393.2666666666664</v>
      </c>
      <c r="H56" s="278">
        <v>8902.1666666666679</v>
      </c>
      <c r="I56" s="278">
        <v>9045.5333333333328</v>
      </c>
      <c r="J56" s="278">
        <v>9156.6166666666686</v>
      </c>
      <c r="K56" s="276">
        <v>8934.4500000000007</v>
      </c>
      <c r="L56" s="276">
        <v>8680</v>
      </c>
      <c r="M56" s="276">
        <v>14.1935</v>
      </c>
    </row>
    <row r="57" spans="1:13">
      <c r="A57" s="267">
        <v>47</v>
      </c>
      <c r="B57" s="276" t="s">
        <v>232</v>
      </c>
      <c r="C57" s="277">
        <v>3063.75</v>
      </c>
      <c r="D57" s="278">
        <v>3052.9166666666665</v>
      </c>
      <c r="E57" s="278">
        <v>3016.833333333333</v>
      </c>
      <c r="F57" s="278">
        <v>2969.9166666666665</v>
      </c>
      <c r="G57" s="278">
        <v>2933.833333333333</v>
      </c>
      <c r="H57" s="278">
        <v>3099.833333333333</v>
      </c>
      <c r="I57" s="278">
        <v>3135.9166666666661</v>
      </c>
      <c r="J57" s="278">
        <v>3182.833333333333</v>
      </c>
      <c r="K57" s="276">
        <v>3089</v>
      </c>
      <c r="L57" s="276">
        <v>3006</v>
      </c>
      <c r="M57" s="276">
        <v>1.2091400000000001</v>
      </c>
    </row>
    <row r="58" spans="1:13">
      <c r="A58" s="267">
        <v>48</v>
      </c>
      <c r="B58" s="276" t="s">
        <v>59</v>
      </c>
      <c r="C58" s="277">
        <v>4908.8</v>
      </c>
      <c r="D58" s="278">
        <v>4884.6499999999996</v>
      </c>
      <c r="E58" s="278">
        <v>4809.2999999999993</v>
      </c>
      <c r="F58" s="278">
        <v>4709.7999999999993</v>
      </c>
      <c r="G58" s="278">
        <v>4634.4499999999989</v>
      </c>
      <c r="H58" s="278">
        <v>4984.1499999999996</v>
      </c>
      <c r="I58" s="278">
        <v>5059.5</v>
      </c>
      <c r="J58" s="278">
        <v>5159</v>
      </c>
      <c r="K58" s="276">
        <v>4960</v>
      </c>
      <c r="L58" s="276">
        <v>4785.1499999999996</v>
      </c>
      <c r="M58" s="276">
        <v>123.64707</v>
      </c>
    </row>
    <row r="59" spans="1:13">
      <c r="A59" s="267">
        <v>49</v>
      </c>
      <c r="B59" s="276" t="s">
        <v>60</v>
      </c>
      <c r="C59" s="277">
        <v>1659.4</v>
      </c>
      <c r="D59" s="278">
        <v>1653.75</v>
      </c>
      <c r="E59" s="278">
        <v>1620.9</v>
      </c>
      <c r="F59" s="278">
        <v>1582.4</v>
      </c>
      <c r="G59" s="278">
        <v>1549.5500000000002</v>
      </c>
      <c r="H59" s="278">
        <v>1692.25</v>
      </c>
      <c r="I59" s="278">
        <v>1725.1</v>
      </c>
      <c r="J59" s="278">
        <v>1763.6</v>
      </c>
      <c r="K59" s="276">
        <v>1686.6</v>
      </c>
      <c r="L59" s="276">
        <v>1615.25</v>
      </c>
      <c r="M59" s="276">
        <v>88.591239999999999</v>
      </c>
    </row>
    <row r="60" spans="1:13" ht="12" customHeight="1">
      <c r="A60" s="267">
        <v>50</v>
      </c>
      <c r="B60" s="276" t="s">
        <v>317</v>
      </c>
      <c r="C60" s="277">
        <v>109.05</v>
      </c>
      <c r="D60" s="278">
        <v>108.75</v>
      </c>
      <c r="E60" s="278">
        <v>102.1</v>
      </c>
      <c r="F60" s="278">
        <v>95.149999999999991</v>
      </c>
      <c r="G60" s="278">
        <v>88.499999999999986</v>
      </c>
      <c r="H60" s="278">
        <v>115.7</v>
      </c>
      <c r="I60" s="278">
        <v>122.35000000000001</v>
      </c>
      <c r="J60" s="278">
        <v>129.30000000000001</v>
      </c>
      <c r="K60" s="276">
        <v>115.4</v>
      </c>
      <c r="L60" s="276">
        <v>101.8</v>
      </c>
      <c r="M60" s="276">
        <v>31.11186</v>
      </c>
    </row>
    <row r="61" spans="1:13">
      <c r="A61" s="267">
        <v>51</v>
      </c>
      <c r="B61" s="276" t="s">
        <v>318</v>
      </c>
      <c r="C61" s="277">
        <v>164.6</v>
      </c>
      <c r="D61" s="278">
        <v>164.08333333333334</v>
      </c>
      <c r="E61" s="278">
        <v>161.16666666666669</v>
      </c>
      <c r="F61" s="278">
        <v>157.73333333333335</v>
      </c>
      <c r="G61" s="278">
        <v>154.81666666666669</v>
      </c>
      <c r="H61" s="278">
        <v>167.51666666666668</v>
      </c>
      <c r="I61" s="278">
        <v>170.43333333333337</v>
      </c>
      <c r="J61" s="278">
        <v>173.86666666666667</v>
      </c>
      <c r="K61" s="276">
        <v>167</v>
      </c>
      <c r="L61" s="276">
        <v>160.65</v>
      </c>
      <c r="M61" s="276">
        <v>17.540489999999998</v>
      </c>
    </row>
    <row r="62" spans="1:13">
      <c r="A62" s="267">
        <v>52</v>
      </c>
      <c r="B62" s="276" t="s">
        <v>233</v>
      </c>
      <c r="C62" s="277">
        <v>367</v>
      </c>
      <c r="D62" s="278">
        <v>367.13333333333338</v>
      </c>
      <c r="E62" s="278">
        <v>361.96666666666675</v>
      </c>
      <c r="F62" s="278">
        <v>356.93333333333339</v>
      </c>
      <c r="G62" s="278">
        <v>351.76666666666677</v>
      </c>
      <c r="H62" s="278">
        <v>372.16666666666674</v>
      </c>
      <c r="I62" s="278">
        <v>377.33333333333337</v>
      </c>
      <c r="J62" s="278">
        <v>382.36666666666673</v>
      </c>
      <c r="K62" s="276">
        <v>372.3</v>
      </c>
      <c r="L62" s="276">
        <v>362.1</v>
      </c>
      <c r="M62" s="276">
        <v>100.64518</v>
      </c>
    </row>
    <row r="63" spans="1:13">
      <c r="A63" s="267">
        <v>53</v>
      </c>
      <c r="B63" s="276" t="s">
        <v>61</v>
      </c>
      <c r="C63" s="277">
        <v>51.35</v>
      </c>
      <c r="D63" s="278">
        <v>51.483333333333327</v>
      </c>
      <c r="E63" s="278">
        <v>50.466666666666654</v>
      </c>
      <c r="F63" s="278">
        <v>49.583333333333329</v>
      </c>
      <c r="G63" s="278">
        <v>48.566666666666656</v>
      </c>
      <c r="H63" s="278">
        <v>52.366666666666653</v>
      </c>
      <c r="I63" s="278">
        <v>53.383333333333319</v>
      </c>
      <c r="J63" s="278">
        <v>54.266666666666652</v>
      </c>
      <c r="K63" s="276">
        <v>52.5</v>
      </c>
      <c r="L63" s="276">
        <v>50.6</v>
      </c>
      <c r="M63" s="276">
        <v>612.04165</v>
      </c>
    </row>
    <row r="64" spans="1:13">
      <c r="A64" s="267">
        <v>54</v>
      </c>
      <c r="B64" s="276" t="s">
        <v>62</v>
      </c>
      <c r="C64" s="277">
        <v>45.05</v>
      </c>
      <c r="D64" s="278">
        <v>45.35</v>
      </c>
      <c r="E64" s="278">
        <v>44.5</v>
      </c>
      <c r="F64" s="278">
        <v>43.949999999999996</v>
      </c>
      <c r="G64" s="278">
        <v>43.099999999999994</v>
      </c>
      <c r="H64" s="278">
        <v>45.900000000000006</v>
      </c>
      <c r="I64" s="278">
        <v>46.750000000000014</v>
      </c>
      <c r="J64" s="278">
        <v>47.300000000000011</v>
      </c>
      <c r="K64" s="276">
        <v>46.2</v>
      </c>
      <c r="L64" s="276">
        <v>44.8</v>
      </c>
      <c r="M64" s="276">
        <v>48.277819999999998</v>
      </c>
    </row>
    <row r="65" spans="1:13">
      <c r="A65" s="267">
        <v>55</v>
      </c>
      <c r="B65" s="276" t="s">
        <v>312</v>
      </c>
      <c r="C65" s="277">
        <v>1656.15</v>
      </c>
      <c r="D65" s="278">
        <v>1642.9333333333334</v>
      </c>
      <c r="E65" s="278">
        <v>1601.8666666666668</v>
      </c>
      <c r="F65" s="278">
        <v>1547.5833333333335</v>
      </c>
      <c r="G65" s="278">
        <v>1506.5166666666669</v>
      </c>
      <c r="H65" s="278">
        <v>1697.2166666666667</v>
      </c>
      <c r="I65" s="278">
        <v>1738.2833333333333</v>
      </c>
      <c r="J65" s="278">
        <v>1792.5666666666666</v>
      </c>
      <c r="K65" s="276">
        <v>1684</v>
      </c>
      <c r="L65" s="276">
        <v>1588.65</v>
      </c>
      <c r="M65" s="276">
        <v>0.80254999999999999</v>
      </c>
    </row>
    <row r="66" spans="1:13">
      <c r="A66" s="267">
        <v>56</v>
      </c>
      <c r="B66" s="276" t="s">
        <v>63</v>
      </c>
      <c r="C66" s="277">
        <v>1572.9</v>
      </c>
      <c r="D66" s="278">
        <v>1563.95</v>
      </c>
      <c r="E66" s="278">
        <v>1544</v>
      </c>
      <c r="F66" s="278">
        <v>1515.1</v>
      </c>
      <c r="G66" s="278">
        <v>1495.1499999999999</v>
      </c>
      <c r="H66" s="278">
        <v>1592.8500000000001</v>
      </c>
      <c r="I66" s="278">
        <v>1612.8000000000004</v>
      </c>
      <c r="J66" s="278">
        <v>1641.7000000000003</v>
      </c>
      <c r="K66" s="276">
        <v>1583.9</v>
      </c>
      <c r="L66" s="276">
        <v>1535.05</v>
      </c>
      <c r="M66" s="276">
        <v>22.206</v>
      </c>
    </row>
    <row r="67" spans="1:13">
      <c r="A67" s="267">
        <v>57</v>
      </c>
      <c r="B67" s="276" t="s">
        <v>320</v>
      </c>
      <c r="C67" s="277">
        <v>5046.8</v>
      </c>
      <c r="D67" s="278">
        <v>5076.75</v>
      </c>
      <c r="E67" s="278">
        <v>4935.05</v>
      </c>
      <c r="F67" s="278">
        <v>4823.3</v>
      </c>
      <c r="G67" s="278">
        <v>4681.6000000000004</v>
      </c>
      <c r="H67" s="278">
        <v>5188.5</v>
      </c>
      <c r="I67" s="278">
        <v>5330.2000000000007</v>
      </c>
      <c r="J67" s="278">
        <v>5441.95</v>
      </c>
      <c r="K67" s="276">
        <v>5218.45</v>
      </c>
      <c r="L67" s="276">
        <v>4965</v>
      </c>
      <c r="M67" s="276">
        <v>0.56762999999999997</v>
      </c>
    </row>
    <row r="68" spans="1:13">
      <c r="A68" s="267">
        <v>58</v>
      </c>
      <c r="B68" s="276" t="s">
        <v>234</v>
      </c>
      <c r="C68" s="277">
        <v>1319.75</v>
      </c>
      <c r="D68" s="278">
        <v>1311.8833333333334</v>
      </c>
      <c r="E68" s="278">
        <v>1283.7666666666669</v>
      </c>
      <c r="F68" s="278">
        <v>1247.7833333333335</v>
      </c>
      <c r="G68" s="278">
        <v>1219.666666666667</v>
      </c>
      <c r="H68" s="278">
        <v>1347.8666666666668</v>
      </c>
      <c r="I68" s="278">
        <v>1375.9833333333331</v>
      </c>
      <c r="J68" s="278">
        <v>1411.9666666666667</v>
      </c>
      <c r="K68" s="276">
        <v>1340</v>
      </c>
      <c r="L68" s="276">
        <v>1275.9000000000001</v>
      </c>
      <c r="M68" s="276">
        <v>2.5905800000000001</v>
      </c>
    </row>
    <row r="69" spans="1:13">
      <c r="A69" s="267">
        <v>59</v>
      </c>
      <c r="B69" s="276" t="s">
        <v>321</v>
      </c>
      <c r="C69" s="277">
        <v>327.7</v>
      </c>
      <c r="D69" s="278">
        <v>326.64999999999998</v>
      </c>
      <c r="E69" s="278">
        <v>321.64999999999998</v>
      </c>
      <c r="F69" s="278">
        <v>315.60000000000002</v>
      </c>
      <c r="G69" s="278">
        <v>310.60000000000002</v>
      </c>
      <c r="H69" s="278">
        <v>332.69999999999993</v>
      </c>
      <c r="I69" s="278">
        <v>337.69999999999993</v>
      </c>
      <c r="J69" s="278">
        <v>343.74999999999989</v>
      </c>
      <c r="K69" s="276">
        <v>331.65</v>
      </c>
      <c r="L69" s="276">
        <v>320.60000000000002</v>
      </c>
      <c r="M69" s="276">
        <v>6.0119699999999998</v>
      </c>
    </row>
    <row r="70" spans="1:13">
      <c r="A70" s="267">
        <v>60</v>
      </c>
      <c r="B70" s="276" t="s">
        <v>65</v>
      </c>
      <c r="C70" s="277">
        <v>111.1</v>
      </c>
      <c r="D70" s="278">
        <v>111.31666666666666</v>
      </c>
      <c r="E70" s="278">
        <v>108.83333333333333</v>
      </c>
      <c r="F70" s="278">
        <v>106.56666666666666</v>
      </c>
      <c r="G70" s="278">
        <v>104.08333333333333</v>
      </c>
      <c r="H70" s="278">
        <v>113.58333333333333</v>
      </c>
      <c r="I70" s="278">
        <v>116.06666666666668</v>
      </c>
      <c r="J70" s="278">
        <v>118.33333333333333</v>
      </c>
      <c r="K70" s="276">
        <v>113.8</v>
      </c>
      <c r="L70" s="276">
        <v>109.05</v>
      </c>
      <c r="M70" s="276">
        <v>142.46823000000001</v>
      </c>
    </row>
    <row r="71" spans="1:13">
      <c r="A71" s="267">
        <v>61</v>
      </c>
      <c r="B71" s="276" t="s">
        <v>313</v>
      </c>
      <c r="C71" s="277">
        <v>724.1</v>
      </c>
      <c r="D71" s="278">
        <v>722.1</v>
      </c>
      <c r="E71" s="278">
        <v>708.30000000000007</v>
      </c>
      <c r="F71" s="278">
        <v>692.5</v>
      </c>
      <c r="G71" s="278">
        <v>678.7</v>
      </c>
      <c r="H71" s="278">
        <v>737.90000000000009</v>
      </c>
      <c r="I71" s="278">
        <v>751.7</v>
      </c>
      <c r="J71" s="278">
        <v>767.50000000000011</v>
      </c>
      <c r="K71" s="276">
        <v>735.9</v>
      </c>
      <c r="L71" s="276">
        <v>706.3</v>
      </c>
      <c r="M71" s="276">
        <v>7.7065999999999999</v>
      </c>
    </row>
    <row r="72" spans="1:13">
      <c r="A72" s="267">
        <v>62</v>
      </c>
      <c r="B72" s="276" t="s">
        <v>66</v>
      </c>
      <c r="C72" s="277">
        <v>647.75</v>
      </c>
      <c r="D72" s="278">
        <v>646.30000000000007</v>
      </c>
      <c r="E72" s="278">
        <v>639.60000000000014</v>
      </c>
      <c r="F72" s="278">
        <v>631.45000000000005</v>
      </c>
      <c r="G72" s="278">
        <v>624.75000000000011</v>
      </c>
      <c r="H72" s="278">
        <v>654.45000000000016</v>
      </c>
      <c r="I72" s="278">
        <v>661.1500000000002</v>
      </c>
      <c r="J72" s="278">
        <v>669.30000000000018</v>
      </c>
      <c r="K72" s="276">
        <v>653</v>
      </c>
      <c r="L72" s="276">
        <v>638.15</v>
      </c>
      <c r="M72" s="276">
        <v>18.723469999999999</v>
      </c>
    </row>
    <row r="73" spans="1:13">
      <c r="A73" s="267">
        <v>63</v>
      </c>
      <c r="B73" s="276" t="s">
        <v>67</v>
      </c>
      <c r="C73" s="277">
        <v>508.35</v>
      </c>
      <c r="D73" s="278">
        <v>511.3</v>
      </c>
      <c r="E73" s="278">
        <v>496.9</v>
      </c>
      <c r="F73" s="278">
        <v>485.45</v>
      </c>
      <c r="G73" s="278">
        <v>471.04999999999995</v>
      </c>
      <c r="H73" s="278">
        <v>522.75</v>
      </c>
      <c r="I73" s="278">
        <v>537.15</v>
      </c>
      <c r="J73" s="278">
        <v>548.6</v>
      </c>
      <c r="K73" s="276">
        <v>525.70000000000005</v>
      </c>
      <c r="L73" s="276">
        <v>499.85</v>
      </c>
      <c r="M73" s="276">
        <v>48.485080000000004</v>
      </c>
    </row>
    <row r="74" spans="1:13">
      <c r="A74" s="267">
        <v>64</v>
      </c>
      <c r="B74" s="276" t="s">
        <v>1045</v>
      </c>
      <c r="C74" s="277">
        <v>9548</v>
      </c>
      <c r="D74" s="278">
        <v>9559.35</v>
      </c>
      <c r="E74" s="278">
        <v>9388.7000000000007</v>
      </c>
      <c r="F74" s="278">
        <v>9229.4</v>
      </c>
      <c r="G74" s="278">
        <v>9058.75</v>
      </c>
      <c r="H74" s="278">
        <v>9718.6500000000015</v>
      </c>
      <c r="I74" s="278">
        <v>9889.2999999999993</v>
      </c>
      <c r="J74" s="278">
        <v>10048.600000000002</v>
      </c>
      <c r="K74" s="276">
        <v>9730</v>
      </c>
      <c r="L74" s="276">
        <v>9400.0499999999993</v>
      </c>
      <c r="M74" s="276">
        <v>5.8810000000000001E-2</v>
      </c>
    </row>
    <row r="75" spans="1:13">
      <c r="A75" s="267">
        <v>65</v>
      </c>
      <c r="B75" s="276" t="s">
        <v>69</v>
      </c>
      <c r="C75" s="277">
        <v>463.25</v>
      </c>
      <c r="D75" s="278">
        <v>465.9666666666667</v>
      </c>
      <c r="E75" s="278">
        <v>459.28333333333342</v>
      </c>
      <c r="F75" s="278">
        <v>455.31666666666672</v>
      </c>
      <c r="G75" s="278">
        <v>448.63333333333344</v>
      </c>
      <c r="H75" s="278">
        <v>469.93333333333339</v>
      </c>
      <c r="I75" s="278">
        <v>476.61666666666667</v>
      </c>
      <c r="J75" s="278">
        <v>480.58333333333337</v>
      </c>
      <c r="K75" s="276">
        <v>472.65</v>
      </c>
      <c r="L75" s="276">
        <v>462</v>
      </c>
      <c r="M75" s="276">
        <v>181.51096000000001</v>
      </c>
    </row>
    <row r="76" spans="1:13" s="16" customFormat="1">
      <c r="A76" s="267">
        <v>66</v>
      </c>
      <c r="B76" s="276" t="s">
        <v>70</v>
      </c>
      <c r="C76" s="277">
        <v>32.85</v>
      </c>
      <c r="D76" s="278">
        <v>32.633333333333333</v>
      </c>
      <c r="E76" s="278">
        <v>31.816666666666663</v>
      </c>
      <c r="F76" s="278">
        <v>30.783333333333331</v>
      </c>
      <c r="G76" s="278">
        <v>29.966666666666661</v>
      </c>
      <c r="H76" s="278">
        <v>33.666666666666664</v>
      </c>
      <c r="I76" s="278">
        <v>34.483333333333341</v>
      </c>
      <c r="J76" s="278">
        <v>35.516666666666666</v>
      </c>
      <c r="K76" s="276">
        <v>33.450000000000003</v>
      </c>
      <c r="L76" s="276">
        <v>31.6</v>
      </c>
      <c r="M76" s="276">
        <v>1017.47612</v>
      </c>
    </row>
    <row r="77" spans="1:13" s="16" customFormat="1">
      <c r="A77" s="267">
        <v>67</v>
      </c>
      <c r="B77" s="276" t="s">
        <v>71</v>
      </c>
      <c r="C77" s="277">
        <v>429.35</v>
      </c>
      <c r="D77" s="278">
        <v>428.91666666666669</v>
      </c>
      <c r="E77" s="278">
        <v>422.73333333333335</v>
      </c>
      <c r="F77" s="278">
        <v>416.11666666666667</v>
      </c>
      <c r="G77" s="278">
        <v>409.93333333333334</v>
      </c>
      <c r="H77" s="278">
        <v>435.53333333333336</v>
      </c>
      <c r="I77" s="278">
        <v>441.71666666666664</v>
      </c>
      <c r="J77" s="278">
        <v>448.33333333333337</v>
      </c>
      <c r="K77" s="276">
        <v>435.1</v>
      </c>
      <c r="L77" s="276">
        <v>422.3</v>
      </c>
      <c r="M77" s="276">
        <v>147.78896</v>
      </c>
    </row>
    <row r="78" spans="1:13" s="16" customFormat="1">
      <c r="A78" s="267">
        <v>68</v>
      </c>
      <c r="B78" s="276" t="s">
        <v>322</v>
      </c>
      <c r="C78" s="277">
        <v>708.85</v>
      </c>
      <c r="D78" s="278">
        <v>710.7833333333333</v>
      </c>
      <c r="E78" s="278">
        <v>699.56666666666661</v>
      </c>
      <c r="F78" s="278">
        <v>690.2833333333333</v>
      </c>
      <c r="G78" s="278">
        <v>679.06666666666661</v>
      </c>
      <c r="H78" s="278">
        <v>720.06666666666661</v>
      </c>
      <c r="I78" s="278">
        <v>731.2833333333333</v>
      </c>
      <c r="J78" s="278">
        <v>740.56666666666661</v>
      </c>
      <c r="K78" s="276">
        <v>722</v>
      </c>
      <c r="L78" s="276">
        <v>701.5</v>
      </c>
      <c r="M78" s="276">
        <v>2.04983</v>
      </c>
    </row>
    <row r="79" spans="1:13" s="16" customFormat="1">
      <c r="A79" s="267">
        <v>69</v>
      </c>
      <c r="B79" s="276" t="s">
        <v>324</v>
      </c>
      <c r="C79" s="277">
        <v>170.7</v>
      </c>
      <c r="D79" s="278">
        <v>168.78333333333333</v>
      </c>
      <c r="E79" s="278">
        <v>164.31666666666666</v>
      </c>
      <c r="F79" s="278">
        <v>157.93333333333334</v>
      </c>
      <c r="G79" s="278">
        <v>153.46666666666667</v>
      </c>
      <c r="H79" s="278">
        <v>175.16666666666666</v>
      </c>
      <c r="I79" s="278">
        <v>179.6333333333333</v>
      </c>
      <c r="J79" s="278">
        <v>186.01666666666665</v>
      </c>
      <c r="K79" s="276">
        <v>173.25</v>
      </c>
      <c r="L79" s="276">
        <v>162.4</v>
      </c>
      <c r="M79" s="276">
        <v>5.6141399999999999</v>
      </c>
    </row>
    <row r="80" spans="1:13" s="16" customFormat="1">
      <c r="A80" s="267">
        <v>70</v>
      </c>
      <c r="B80" s="276" t="s">
        <v>325</v>
      </c>
      <c r="C80" s="277">
        <v>3995.35</v>
      </c>
      <c r="D80" s="278">
        <v>3948.7833333333333</v>
      </c>
      <c r="E80" s="278">
        <v>3896.5666666666666</v>
      </c>
      <c r="F80" s="278">
        <v>3797.7833333333333</v>
      </c>
      <c r="G80" s="278">
        <v>3745.5666666666666</v>
      </c>
      <c r="H80" s="278">
        <v>4047.5666666666666</v>
      </c>
      <c r="I80" s="278">
        <v>4099.7833333333328</v>
      </c>
      <c r="J80" s="278">
        <v>4198.5666666666666</v>
      </c>
      <c r="K80" s="276">
        <v>4001</v>
      </c>
      <c r="L80" s="276">
        <v>3850</v>
      </c>
      <c r="M80" s="276">
        <v>0.29936000000000001</v>
      </c>
    </row>
    <row r="81" spans="1:13" s="16" customFormat="1">
      <c r="A81" s="267">
        <v>71</v>
      </c>
      <c r="B81" s="276" t="s">
        <v>326</v>
      </c>
      <c r="C81" s="277">
        <v>811.85</v>
      </c>
      <c r="D81" s="278">
        <v>796.75</v>
      </c>
      <c r="E81" s="278">
        <v>771.5</v>
      </c>
      <c r="F81" s="278">
        <v>731.15</v>
      </c>
      <c r="G81" s="278">
        <v>705.9</v>
      </c>
      <c r="H81" s="278">
        <v>837.1</v>
      </c>
      <c r="I81" s="278">
        <v>862.35</v>
      </c>
      <c r="J81" s="278">
        <v>902.7</v>
      </c>
      <c r="K81" s="276">
        <v>822</v>
      </c>
      <c r="L81" s="276">
        <v>756.4</v>
      </c>
      <c r="M81" s="276">
        <v>4.8040200000000004</v>
      </c>
    </row>
    <row r="82" spans="1:13" s="16" customFormat="1">
      <c r="A82" s="267">
        <v>72</v>
      </c>
      <c r="B82" s="276" t="s">
        <v>327</v>
      </c>
      <c r="C82" s="277">
        <v>71</v>
      </c>
      <c r="D82" s="278">
        <v>71.350000000000009</v>
      </c>
      <c r="E82" s="278">
        <v>70.350000000000023</v>
      </c>
      <c r="F82" s="278">
        <v>69.700000000000017</v>
      </c>
      <c r="G82" s="278">
        <v>68.700000000000031</v>
      </c>
      <c r="H82" s="278">
        <v>72.000000000000014</v>
      </c>
      <c r="I82" s="278">
        <v>72.999999999999986</v>
      </c>
      <c r="J82" s="278">
        <v>73.650000000000006</v>
      </c>
      <c r="K82" s="276">
        <v>72.349999999999994</v>
      </c>
      <c r="L82" s="276">
        <v>70.7</v>
      </c>
      <c r="M82" s="276">
        <v>18.463709999999999</v>
      </c>
    </row>
    <row r="83" spans="1:13" s="16" customFormat="1">
      <c r="A83" s="267">
        <v>73</v>
      </c>
      <c r="B83" s="276" t="s">
        <v>72</v>
      </c>
      <c r="C83" s="277">
        <v>12816.1</v>
      </c>
      <c r="D83" s="278">
        <v>12827.933333333334</v>
      </c>
      <c r="E83" s="278">
        <v>12508.166666666668</v>
      </c>
      <c r="F83" s="278">
        <v>12200.233333333334</v>
      </c>
      <c r="G83" s="278">
        <v>11880.466666666667</v>
      </c>
      <c r="H83" s="278">
        <v>13135.866666666669</v>
      </c>
      <c r="I83" s="278">
        <v>13455.633333333335</v>
      </c>
      <c r="J83" s="278">
        <v>13763.566666666669</v>
      </c>
      <c r="K83" s="276">
        <v>13147.7</v>
      </c>
      <c r="L83" s="276">
        <v>12520</v>
      </c>
      <c r="M83" s="276">
        <v>8.1140299999999996</v>
      </c>
    </row>
    <row r="84" spans="1:13" s="16" customFormat="1">
      <c r="A84" s="267">
        <v>74</v>
      </c>
      <c r="B84" s="276" t="s">
        <v>74</v>
      </c>
      <c r="C84" s="277">
        <v>373</v>
      </c>
      <c r="D84" s="278">
        <v>375.9666666666667</v>
      </c>
      <c r="E84" s="278">
        <v>368.03333333333342</v>
      </c>
      <c r="F84" s="278">
        <v>363.06666666666672</v>
      </c>
      <c r="G84" s="278">
        <v>355.13333333333344</v>
      </c>
      <c r="H84" s="278">
        <v>380.93333333333339</v>
      </c>
      <c r="I84" s="278">
        <v>388.86666666666667</v>
      </c>
      <c r="J84" s="278">
        <v>393.83333333333337</v>
      </c>
      <c r="K84" s="276">
        <v>383.9</v>
      </c>
      <c r="L84" s="276">
        <v>371</v>
      </c>
      <c r="M84" s="276">
        <v>138.53528</v>
      </c>
    </row>
    <row r="85" spans="1:13" s="16" customFormat="1">
      <c r="A85" s="267">
        <v>75</v>
      </c>
      <c r="B85" s="276" t="s">
        <v>328</v>
      </c>
      <c r="C85" s="277">
        <v>218.7</v>
      </c>
      <c r="D85" s="278">
        <v>219.6</v>
      </c>
      <c r="E85" s="278">
        <v>215.64999999999998</v>
      </c>
      <c r="F85" s="278">
        <v>212.6</v>
      </c>
      <c r="G85" s="278">
        <v>208.64999999999998</v>
      </c>
      <c r="H85" s="278">
        <v>222.64999999999998</v>
      </c>
      <c r="I85" s="278">
        <v>226.59999999999997</v>
      </c>
      <c r="J85" s="278">
        <v>229.64999999999998</v>
      </c>
      <c r="K85" s="276">
        <v>223.55</v>
      </c>
      <c r="L85" s="276">
        <v>216.55</v>
      </c>
      <c r="M85" s="276">
        <v>2.7124299999999999</v>
      </c>
    </row>
    <row r="86" spans="1:13" s="16" customFormat="1">
      <c r="A86" s="267">
        <v>76</v>
      </c>
      <c r="B86" s="276" t="s">
        <v>75</v>
      </c>
      <c r="C86" s="277">
        <v>3637.95</v>
      </c>
      <c r="D86" s="278">
        <v>3608.65</v>
      </c>
      <c r="E86" s="278">
        <v>3532.4</v>
      </c>
      <c r="F86" s="278">
        <v>3426.85</v>
      </c>
      <c r="G86" s="278">
        <v>3350.6</v>
      </c>
      <c r="H86" s="278">
        <v>3714.2000000000003</v>
      </c>
      <c r="I86" s="278">
        <v>3790.4500000000003</v>
      </c>
      <c r="J86" s="278">
        <v>3896.0000000000005</v>
      </c>
      <c r="K86" s="276">
        <v>3684.9</v>
      </c>
      <c r="L86" s="276">
        <v>3503.1</v>
      </c>
      <c r="M86" s="276">
        <v>53.837730000000001</v>
      </c>
    </row>
    <row r="87" spans="1:13" s="16" customFormat="1">
      <c r="A87" s="267">
        <v>77</v>
      </c>
      <c r="B87" s="276" t="s">
        <v>314</v>
      </c>
      <c r="C87" s="277">
        <v>553.4</v>
      </c>
      <c r="D87" s="278">
        <v>556.2833333333333</v>
      </c>
      <c r="E87" s="278">
        <v>547.61666666666656</v>
      </c>
      <c r="F87" s="278">
        <v>541.83333333333326</v>
      </c>
      <c r="G87" s="278">
        <v>533.16666666666652</v>
      </c>
      <c r="H87" s="278">
        <v>562.06666666666661</v>
      </c>
      <c r="I87" s="278">
        <v>570.73333333333335</v>
      </c>
      <c r="J87" s="278">
        <v>576.51666666666665</v>
      </c>
      <c r="K87" s="276">
        <v>564.95000000000005</v>
      </c>
      <c r="L87" s="276">
        <v>550.5</v>
      </c>
      <c r="M87" s="276">
        <v>2.1702300000000001</v>
      </c>
    </row>
    <row r="88" spans="1:13" s="16" customFormat="1">
      <c r="A88" s="267">
        <v>78</v>
      </c>
      <c r="B88" s="276" t="s">
        <v>323</v>
      </c>
      <c r="C88" s="277">
        <v>197.6</v>
      </c>
      <c r="D88" s="278">
        <v>194.30000000000004</v>
      </c>
      <c r="E88" s="278">
        <v>188.60000000000008</v>
      </c>
      <c r="F88" s="278">
        <v>179.60000000000005</v>
      </c>
      <c r="G88" s="278">
        <v>173.90000000000009</v>
      </c>
      <c r="H88" s="278">
        <v>203.30000000000007</v>
      </c>
      <c r="I88" s="278">
        <v>209.00000000000006</v>
      </c>
      <c r="J88" s="278">
        <v>218.00000000000006</v>
      </c>
      <c r="K88" s="276">
        <v>200</v>
      </c>
      <c r="L88" s="276">
        <v>185.3</v>
      </c>
      <c r="M88" s="276">
        <v>24.50095</v>
      </c>
    </row>
    <row r="89" spans="1:13" s="16" customFormat="1">
      <c r="A89" s="267">
        <v>79</v>
      </c>
      <c r="B89" s="276" t="s">
        <v>76</v>
      </c>
      <c r="C89" s="277">
        <v>450.1</v>
      </c>
      <c r="D89" s="278">
        <v>447.09999999999997</v>
      </c>
      <c r="E89" s="278">
        <v>435.19999999999993</v>
      </c>
      <c r="F89" s="278">
        <v>420.29999999999995</v>
      </c>
      <c r="G89" s="278">
        <v>408.39999999999992</v>
      </c>
      <c r="H89" s="278">
        <v>461.99999999999994</v>
      </c>
      <c r="I89" s="278">
        <v>473.89999999999992</v>
      </c>
      <c r="J89" s="278">
        <v>488.79999999999995</v>
      </c>
      <c r="K89" s="276">
        <v>459</v>
      </c>
      <c r="L89" s="276">
        <v>432.2</v>
      </c>
      <c r="M89" s="276">
        <v>195.34886</v>
      </c>
    </row>
    <row r="90" spans="1:13" s="16" customFormat="1">
      <c r="A90" s="267">
        <v>80</v>
      </c>
      <c r="B90" s="276" t="s">
        <v>77</v>
      </c>
      <c r="C90" s="277">
        <v>103.8</v>
      </c>
      <c r="D90" s="278">
        <v>103.23333333333333</v>
      </c>
      <c r="E90" s="278">
        <v>100.76666666666667</v>
      </c>
      <c r="F90" s="278">
        <v>97.733333333333334</v>
      </c>
      <c r="G90" s="278">
        <v>95.266666666666666</v>
      </c>
      <c r="H90" s="278">
        <v>106.26666666666667</v>
      </c>
      <c r="I90" s="278">
        <v>108.73333333333333</v>
      </c>
      <c r="J90" s="278">
        <v>111.76666666666667</v>
      </c>
      <c r="K90" s="276">
        <v>105.7</v>
      </c>
      <c r="L90" s="276">
        <v>100.2</v>
      </c>
      <c r="M90" s="276">
        <v>298.80608000000001</v>
      </c>
    </row>
    <row r="91" spans="1:13" s="16" customFormat="1">
      <c r="A91" s="267">
        <v>81</v>
      </c>
      <c r="B91" s="276" t="s">
        <v>332</v>
      </c>
      <c r="C91" s="277">
        <v>481.95</v>
      </c>
      <c r="D91" s="278">
        <v>479.31666666666666</v>
      </c>
      <c r="E91" s="278">
        <v>473.63333333333333</v>
      </c>
      <c r="F91" s="278">
        <v>465.31666666666666</v>
      </c>
      <c r="G91" s="278">
        <v>459.63333333333333</v>
      </c>
      <c r="H91" s="278">
        <v>487.63333333333333</v>
      </c>
      <c r="I91" s="278">
        <v>493.31666666666661</v>
      </c>
      <c r="J91" s="278">
        <v>501.63333333333333</v>
      </c>
      <c r="K91" s="276">
        <v>485</v>
      </c>
      <c r="L91" s="276">
        <v>471</v>
      </c>
      <c r="M91" s="276">
        <v>5.2803199999999997</v>
      </c>
    </row>
    <row r="92" spans="1:13" s="16" customFormat="1">
      <c r="A92" s="267">
        <v>82</v>
      </c>
      <c r="B92" s="276" t="s">
        <v>333</v>
      </c>
      <c r="C92" s="277">
        <v>489.65</v>
      </c>
      <c r="D92" s="278">
        <v>491.59999999999997</v>
      </c>
      <c r="E92" s="278">
        <v>486.19999999999993</v>
      </c>
      <c r="F92" s="278">
        <v>482.74999999999994</v>
      </c>
      <c r="G92" s="278">
        <v>477.34999999999991</v>
      </c>
      <c r="H92" s="278">
        <v>495.04999999999995</v>
      </c>
      <c r="I92" s="278">
        <v>500.44999999999993</v>
      </c>
      <c r="J92" s="278">
        <v>503.9</v>
      </c>
      <c r="K92" s="276">
        <v>497</v>
      </c>
      <c r="L92" s="276">
        <v>488.15</v>
      </c>
      <c r="M92" s="276">
        <v>1.04775</v>
      </c>
    </row>
    <row r="93" spans="1:13" s="16" customFormat="1">
      <c r="A93" s="267">
        <v>83</v>
      </c>
      <c r="B93" s="276" t="s">
        <v>335</v>
      </c>
      <c r="C93" s="277">
        <v>346.95</v>
      </c>
      <c r="D93" s="278">
        <v>344.98333333333335</v>
      </c>
      <c r="E93" s="278">
        <v>337.9666666666667</v>
      </c>
      <c r="F93" s="278">
        <v>328.98333333333335</v>
      </c>
      <c r="G93" s="278">
        <v>321.9666666666667</v>
      </c>
      <c r="H93" s="278">
        <v>353.9666666666667</v>
      </c>
      <c r="I93" s="278">
        <v>360.98333333333335</v>
      </c>
      <c r="J93" s="278">
        <v>369.9666666666667</v>
      </c>
      <c r="K93" s="276">
        <v>352</v>
      </c>
      <c r="L93" s="276">
        <v>336</v>
      </c>
      <c r="M93" s="276">
        <v>9.1907899999999998</v>
      </c>
    </row>
    <row r="94" spans="1:13" s="16" customFormat="1">
      <c r="A94" s="267">
        <v>84</v>
      </c>
      <c r="B94" s="276" t="s">
        <v>329</v>
      </c>
      <c r="C94" s="277">
        <v>501.8</v>
      </c>
      <c r="D94" s="278">
        <v>490.59999999999997</v>
      </c>
      <c r="E94" s="278">
        <v>469.15</v>
      </c>
      <c r="F94" s="278">
        <v>436.5</v>
      </c>
      <c r="G94" s="278">
        <v>415.05</v>
      </c>
      <c r="H94" s="278">
        <v>523.25</v>
      </c>
      <c r="I94" s="278">
        <v>544.69999999999982</v>
      </c>
      <c r="J94" s="278">
        <v>577.34999999999991</v>
      </c>
      <c r="K94" s="276">
        <v>512.04999999999995</v>
      </c>
      <c r="L94" s="276">
        <v>457.95</v>
      </c>
      <c r="M94" s="276">
        <v>8.1116899999999994</v>
      </c>
    </row>
    <row r="95" spans="1:13" s="16" customFormat="1">
      <c r="A95" s="267">
        <v>85</v>
      </c>
      <c r="B95" s="276" t="s">
        <v>78</v>
      </c>
      <c r="C95" s="277">
        <v>125.4</v>
      </c>
      <c r="D95" s="278">
        <v>126.41666666666667</v>
      </c>
      <c r="E95" s="278">
        <v>122.88333333333335</v>
      </c>
      <c r="F95" s="278">
        <v>120.36666666666669</v>
      </c>
      <c r="G95" s="278">
        <v>116.83333333333337</v>
      </c>
      <c r="H95" s="278">
        <v>128.93333333333334</v>
      </c>
      <c r="I95" s="278">
        <v>132.46666666666667</v>
      </c>
      <c r="J95" s="278">
        <v>134.98333333333332</v>
      </c>
      <c r="K95" s="276">
        <v>129.94999999999999</v>
      </c>
      <c r="L95" s="276">
        <v>123.9</v>
      </c>
      <c r="M95" s="276">
        <v>55.121949999999998</v>
      </c>
    </row>
    <row r="96" spans="1:13" s="16" customFormat="1">
      <c r="A96" s="267">
        <v>86</v>
      </c>
      <c r="B96" s="276" t="s">
        <v>330</v>
      </c>
      <c r="C96" s="277">
        <v>266.25</v>
      </c>
      <c r="D96" s="278">
        <v>269.05</v>
      </c>
      <c r="E96" s="278">
        <v>260.3</v>
      </c>
      <c r="F96" s="278">
        <v>254.35000000000002</v>
      </c>
      <c r="G96" s="278">
        <v>245.60000000000002</v>
      </c>
      <c r="H96" s="278">
        <v>275</v>
      </c>
      <c r="I96" s="278">
        <v>283.75</v>
      </c>
      <c r="J96" s="278">
        <v>289.7</v>
      </c>
      <c r="K96" s="276">
        <v>277.8</v>
      </c>
      <c r="L96" s="276">
        <v>263.10000000000002</v>
      </c>
      <c r="M96" s="276">
        <v>9.4730500000000006</v>
      </c>
    </row>
    <row r="97" spans="1:13" s="16" customFormat="1">
      <c r="A97" s="267">
        <v>87</v>
      </c>
      <c r="B97" s="276" t="s">
        <v>338</v>
      </c>
      <c r="C97" s="277">
        <v>489.7</v>
      </c>
      <c r="D97" s="278">
        <v>484.90000000000003</v>
      </c>
      <c r="E97" s="278">
        <v>475.80000000000007</v>
      </c>
      <c r="F97" s="278">
        <v>461.90000000000003</v>
      </c>
      <c r="G97" s="278">
        <v>452.80000000000007</v>
      </c>
      <c r="H97" s="278">
        <v>498.80000000000007</v>
      </c>
      <c r="I97" s="278">
        <v>507.90000000000009</v>
      </c>
      <c r="J97" s="278">
        <v>521.80000000000007</v>
      </c>
      <c r="K97" s="276">
        <v>494</v>
      </c>
      <c r="L97" s="276">
        <v>471</v>
      </c>
      <c r="M97" s="276">
        <v>25.165489999999998</v>
      </c>
    </row>
    <row r="98" spans="1:13" s="16" customFormat="1">
      <c r="A98" s="267">
        <v>88</v>
      </c>
      <c r="B98" s="276" t="s">
        <v>336</v>
      </c>
      <c r="C98" s="277">
        <v>1148.3499999999999</v>
      </c>
      <c r="D98" s="278">
        <v>1143.7833333333333</v>
      </c>
      <c r="E98" s="278">
        <v>1129.5666666666666</v>
      </c>
      <c r="F98" s="278">
        <v>1110.7833333333333</v>
      </c>
      <c r="G98" s="278">
        <v>1096.5666666666666</v>
      </c>
      <c r="H98" s="278">
        <v>1162.5666666666666</v>
      </c>
      <c r="I98" s="278">
        <v>1176.7833333333333</v>
      </c>
      <c r="J98" s="278">
        <v>1195.5666666666666</v>
      </c>
      <c r="K98" s="276">
        <v>1158</v>
      </c>
      <c r="L98" s="276">
        <v>1125</v>
      </c>
      <c r="M98" s="276">
        <v>3.1669700000000001</v>
      </c>
    </row>
    <row r="99" spans="1:13" s="16" customFormat="1">
      <c r="A99" s="267">
        <v>89</v>
      </c>
      <c r="B99" s="276" t="s">
        <v>337</v>
      </c>
      <c r="C99" s="277">
        <v>12.7</v>
      </c>
      <c r="D99" s="278">
        <v>12.683333333333332</v>
      </c>
      <c r="E99" s="278">
        <v>12.466666666666663</v>
      </c>
      <c r="F99" s="278">
        <v>12.233333333333331</v>
      </c>
      <c r="G99" s="278">
        <v>12.016666666666662</v>
      </c>
      <c r="H99" s="278">
        <v>12.916666666666664</v>
      </c>
      <c r="I99" s="278">
        <v>13.133333333333333</v>
      </c>
      <c r="J99" s="278">
        <v>13.366666666666665</v>
      </c>
      <c r="K99" s="276">
        <v>12.9</v>
      </c>
      <c r="L99" s="276">
        <v>12.45</v>
      </c>
      <c r="M99" s="276">
        <v>68.391199999999998</v>
      </c>
    </row>
    <row r="100" spans="1:13" s="16" customFormat="1">
      <c r="A100" s="267">
        <v>90</v>
      </c>
      <c r="B100" s="276" t="s">
        <v>339</v>
      </c>
      <c r="C100" s="277">
        <v>200.25</v>
      </c>
      <c r="D100" s="278">
        <v>199.41666666666666</v>
      </c>
      <c r="E100" s="278">
        <v>196.83333333333331</v>
      </c>
      <c r="F100" s="278">
        <v>193.41666666666666</v>
      </c>
      <c r="G100" s="278">
        <v>190.83333333333331</v>
      </c>
      <c r="H100" s="278">
        <v>202.83333333333331</v>
      </c>
      <c r="I100" s="278">
        <v>205.41666666666663</v>
      </c>
      <c r="J100" s="278">
        <v>208.83333333333331</v>
      </c>
      <c r="K100" s="276">
        <v>202</v>
      </c>
      <c r="L100" s="276">
        <v>196</v>
      </c>
      <c r="M100" s="276">
        <v>1.7434499999999999</v>
      </c>
    </row>
    <row r="101" spans="1:13">
      <c r="A101" s="267">
        <v>91</v>
      </c>
      <c r="B101" s="276" t="s">
        <v>80</v>
      </c>
      <c r="C101" s="277">
        <v>351.85</v>
      </c>
      <c r="D101" s="278">
        <v>351.26666666666665</v>
      </c>
      <c r="E101" s="278">
        <v>342.63333333333333</v>
      </c>
      <c r="F101" s="278">
        <v>333.41666666666669</v>
      </c>
      <c r="G101" s="278">
        <v>324.78333333333336</v>
      </c>
      <c r="H101" s="278">
        <v>360.48333333333329</v>
      </c>
      <c r="I101" s="278">
        <v>369.11666666666662</v>
      </c>
      <c r="J101" s="278">
        <v>378.33333333333326</v>
      </c>
      <c r="K101" s="276">
        <v>359.9</v>
      </c>
      <c r="L101" s="276">
        <v>342.05</v>
      </c>
      <c r="M101" s="276">
        <v>15.90307</v>
      </c>
    </row>
    <row r="102" spans="1:13">
      <c r="A102" s="267">
        <v>92</v>
      </c>
      <c r="B102" s="276" t="s">
        <v>340</v>
      </c>
      <c r="C102" s="277">
        <v>3124.5</v>
      </c>
      <c r="D102" s="278">
        <v>3093.1666666666665</v>
      </c>
      <c r="E102" s="278">
        <v>3042.333333333333</v>
      </c>
      <c r="F102" s="278">
        <v>2960.1666666666665</v>
      </c>
      <c r="G102" s="278">
        <v>2909.333333333333</v>
      </c>
      <c r="H102" s="278">
        <v>3175.333333333333</v>
      </c>
      <c r="I102" s="278">
        <v>3226.1666666666661</v>
      </c>
      <c r="J102" s="278">
        <v>3308.333333333333</v>
      </c>
      <c r="K102" s="276">
        <v>3144</v>
      </c>
      <c r="L102" s="276">
        <v>3011</v>
      </c>
      <c r="M102" s="276">
        <v>0.14254</v>
      </c>
    </row>
    <row r="103" spans="1:13">
      <c r="A103" s="267">
        <v>93</v>
      </c>
      <c r="B103" s="276" t="s">
        <v>81</v>
      </c>
      <c r="C103" s="277">
        <v>581.4</v>
      </c>
      <c r="D103" s="278">
        <v>586.98333333333335</v>
      </c>
      <c r="E103" s="278">
        <v>572.11666666666667</v>
      </c>
      <c r="F103" s="278">
        <v>562.83333333333337</v>
      </c>
      <c r="G103" s="278">
        <v>547.9666666666667</v>
      </c>
      <c r="H103" s="278">
        <v>596.26666666666665</v>
      </c>
      <c r="I103" s="278">
        <v>611.13333333333344</v>
      </c>
      <c r="J103" s="278">
        <v>620.41666666666663</v>
      </c>
      <c r="K103" s="276">
        <v>601.85</v>
      </c>
      <c r="L103" s="276">
        <v>577.70000000000005</v>
      </c>
      <c r="M103" s="276">
        <v>3.2341500000000001</v>
      </c>
    </row>
    <row r="104" spans="1:13">
      <c r="A104" s="267">
        <v>94</v>
      </c>
      <c r="B104" s="276" t="s">
        <v>334</v>
      </c>
      <c r="C104" s="277">
        <v>291.5</v>
      </c>
      <c r="D104" s="278">
        <v>291.96666666666664</v>
      </c>
      <c r="E104" s="278">
        <v>289.5333333333333</v>
      </c>
      <c r="F104" s="278">
        <v>287.56666666666666</v>
      </c>
      <c r="G104" s="278">
        <v>285.13333333333333</v>
      </c>
      <c r="H104" s="278">
        <v>293.93333333333328</v>
      </c>
      <c r="I104" s="278">
        <v>296.36666666666656</v>
      </c>
      <c r="J104" s="278">
        <v>298.33333333333326</v>
      </c>
      <c r="K104" s="276">
        <v>294.39999999999998</v>
      </c>
      <c r="L104" s="276">
        <v>290</v>
      </c>
      <c r="M104" s="276">
        <v>0.53544000000000003</v>
      </c>
    </row>
    <row r="105" spans="1:13">
      <c r="A105" s="267">
        <v>95</v>
      </c>
      <c r="B105" s="276" t="s">
        <v>342</v>
      </c>
      <c r="C105" s="277">
        <v>203.85</v>
      </c>
      <c r="D105" s="278">
        <v>200.70000000000002</v>
      </c>
      <c r="E105" s="278">
        <v>196.40000000000003</v>
      </c>
      <c r="F105" s="278">
        <v>188.95000000000002</v>
      </c>
      <c r="G105" s="278">
        <v>184.65000000000003</v>
      </c>
      <c r="H105" s="278">
        <v>208.15000000000003</v>
      </c>
      <c r="I105" s="278">
        <v>212.45000000000005</v>
      </c>
      <c r="J105" s="278">
        <v>219.90000000000003</v>
      </c>
      <c r="K105" s="276">
        <v>205</v>
      </c>
      <c r="L105" s="276">
        <v>193.25</v>
      </c>
      <c r="M105" s="276">
        <v>24.673490000000001</v>
      </c>
    </row>
    <row r="106" spans="1:13">
      <c r="A106" s="267">
        <v>96</v>
      </c>
      <c r="B106" s="276" t="s">
        <v>343</v>
      </c>
      <c r="C106" s="277">
        <v>85.5</v>
      </c>
      <c r="D106" s="278">
        <v>85.933333333333323</v>
      </c>
      <c r="E106" s="278">
        <v>84.666666666666643</v>
      </c>
      <c r="F106" s="278">
        <v>83.833333333333314</v>
      </c>
      <c r="G106" s="278">
        <v>82.566666666666634</v>
      </c>
      <c r="H106" s="278">
        <v>86.766666666666652</v>
      </c>
      <c r="I106" s="278">
        <v>88.033333333333331</v>
      </c>
      <c r="J106" s="278">
        <v>88.86666666666666</v>
      </c>
      <c r="K106" s="276">
        <v>87.2</v>
      </c>
      <c r="L106" s="276">
        <v>85.1</v>
      </c>
      <c r="M106" s="276">
        <v>5.59741</v>
      </c>
    </row>
    <row r="107" spans="1:13">
      <c r="A107" s="267">
        <v>97</v>
      </c>
      <c r="B107" s="276" t="s">
        <v>82</v>
      </c>
      <c r="C107" s="277">
        <v>388.7</v>
      </c>
      <c r="D107" s="278">
        <v>380.83333333333331</v>
      </c>
      <c r="E107" s="278">
        <v>366.76666666666665</v>
      </c>
      <c r="F107" s="278">
        <v>344.83333333333331</v>
      </c>
      <c r="G107" s="278">
        <v>330.76666666666665</v>
      </c>
      <c r="H107" s="278">
        <v>402.76666666666665</v>
      </c>
      <c r="I107" s="278">
        <v>416.83333333333337</v>
      </c>
      <c r="J107" s="278">
        <v>438.76666666666665</v>
      </c>
      <c r="K107" s="276">
        <v>394.9</v>
      </c>
      <c r="L107" s="276">
        <v>358.9</v>
      </c>
      <c r="M107" s="276">
        <v>135.49478999999999</v>
      </c>
    </row>
    <row r="108" spans="1:13">
      <c r="A108" s="267">
        <v>98</v>
      </c>
      <c r="B108" s="284" t="s">
        <v>344</v>
      </c>
      <c r="C108" s="277">
        <v>541.20000000000005</v>
      </c>
      <c r="D108" s="278">
        <v>533.2166666666667</v>
      </c>
      <c r="E108" s="278">
        <v>516.98333333333335</v>
      </c>
      <c r="F108" s="278">
        <v>492.76666666666665</v>
      </c>
      <c r="G108" s="278">
        <v>476.5333333333333</v>
      </c>
      <c r="H108" s="278">
        <v>557.43333333333339</v>
      </c>
      <c r="I108" s="278">
        <v>573.66666666666674</v>
      </c>
      <c r="J108" s="278">
        <v>597.88333333333344</v>
      </c>
      <c r="K108" s="276">
        <v>549.45000000000005</v>
      </c>
      <c r="L108" s="276">
        <v>509</v>
      </c>
      <c r="M108" s="276">
        <v>3.5066899999999999</v>
      </c>
    </row>
    <row r="109" spans="1:13">
      <c r="A109" s="267">
        <v>99</v>
      </c>
      <c r="B109" s="276" t="s">
        <v>83</v>
      </c>
      <c r="C109" s="277">
        <v>745.6</v>
      </c>
      <c r="D109" s="278">
        <v>743.19999999999993</v>
      </c>
      <c r="E109" s="278">
        <v>737.39999999999986</v>
      </c>
      <c r="F109" s="278">
        <v>729.19999999999993</v>
      </c>
      <c r="G109" s="278">
        <v>723.39999999999986</v>
      </c>
      <c r="H109" s="278">
        <v>751.39999999999986</v>
      </c>
      <c r="I109" s="278">
        <v>757.19999999999982</v>
      </c>
      <c r="J109" s="278">
        <v>765.39999999999986</v>
      </c>
      <c r="K109" s="276">
        <v>749</v>
      </c>
      <c r="L109" s="276">
        <v>735</v>
      </c>
      <c r="M109" s="276">
        <v>127.77697000000001</v>
      </c>
    </row>
    <row r="110" spans="1:13">
      <c r="A110" s="267">
        <v>100</v>
      </c>
      <c r="B110" s="276" t="s">
        <v>84</v>
      </c>
      <c r="C110" s="277">
        <v>125.55</v>
      </c>
      <c r="D110" s="278">
        <v>125.98333333333333</v>
      </c>
      <c r="E110" s="278">
        <v>124.56666666666666</v>
      </c>
      <c r="F110" s="278">
        <v>123.58333333333333</v>
      </c>
      <c r="G110" s="278">
        <v>122.16666666666666</v>
      </c>
      <c r="H110" s="278">
        <v>126.96666666666667</v>
      </c>
      <c r="I110" s="278">
        <v>128.38333333333333</v>
      </c>
      <c r="J110" s="278">
        <v>129.36666666666667</v>
      </c>
      <c r="K110" s="276">
        <v>127.4</v>
      </c>
      <c r="L110" s="276">
        <v>125</v>
      </c>
      <c r="M110" s="276">
        <v>252.97333</v>
      </c>
    </row>
    <row r="111" spans="1:13">
      <c r="A111" s="267">
        <v>101</v>
      </c>
      <c r="B111" s="276" t="s">
        <v>345</v>
      </c>
      <c r="C111" s="277">
        <v>369.25</v>
      </c>
      <c r="D111" s="278">
        <v>367.0333333333333</v>
      </c>
      <c r="E111" s="278">
        <v>362.36666666666662</v>
      </c>
      <c r="F111" s="278">
        <v>355.48333333333329</v>
      </c>
      <c r="G111" s="278">
        <v>350.81666666666661</v>
      </c>
      <c r="H111" s="278">
        <v>373.91666666666663</v>
      </c>
      <c r="I111" s="278">
        <v>378.58333333333337</v>
      </c>
      <c r="J111" s="278">
        <v>385.46666666666664</v>
      </c>
      <c r="K111" s="276">
        <v>371.7</v>
      </c>
      <c r="L111" s="276">
        <v>360.15</v>
      </c>
      <c r="M111" s="276">
        <v>7.3667199999999999</v>
      </c>
    </row>
    <row r="112" spans="1:13">
      <c r="A112" s="267">
        <v>102</v>
      </c>
      <c r="B112" s="276" t="s">
        <v>3634</v>
      </c>
      <c r="C112" s="277">
        <v>2400.65</v>
      </c>
      <c r="D112" s="278">
        <v>2424.2000000000003</v>
      </c>
      <c r="E112" s="278">
        <v>2369.4500000000007</v>
      </c>
      <c r="F112" s="278">
        <v>2338.2500000000005</v>
      </c>
      <c r="G112" s="278">
        <v>2283.5000000000009</v>
      </c>
      <c r="H112" s="278">
        <v>2455.4000000000005</v>
      </c>
      <c r="I112" s="278">
        <v>2510.1499999999996</v>
      </c>
      <c r="J112" s="278">
        <v>2541.3500000000004</v>
      </c>
      <c r="K112" s="276">
        <v>2478.9499999999998</v>
      </c>
      <c r="L112" s="276">
        <v>2393</v>
      </c>
      <c r="M112" s="276">
        <v>2.8679999999999999</v>
      </c>
    </row>
    <row r="113" spans="1:13">
      <c r="A113" s="267">
        <v>103</v>
      </c>
      <c r="B113" s="276" t="s">
        <v>85</v>
      </c>
      <c r="C113" s="277">
        <v>1513.7</v>
      </c>
      <c r="D113" s="278">
        <v>1511.4333333333332</v>
      </c>
      <c r="E113" s="278">
        <v>1482.8666666666663</v>
      </c>
      <c r="F113" s="278">
        <v>1452.0333333333331</v>
      </c>
      <c r="G113" s="278">
        <v>1423.4666666666662</v>
      </c>
      <c r="H113" s="278">
        <v>1542.2666666666664</v>
      </c>
      <c r="I113" s="278">
        <v>1570.8333333333335</v>
      </c>
      <c r="J113" s="278">
        <v>1601.6666666666665</v>
      </c>
      <c r="K113" s="276">
        <v>1540</v>
      </c>
      <c r="L113" s="276">
        <v>1480.6</v>
      </c>
      <c r="M113" s="276">
        <v>54.951569999999997</v>
      </c>
    </row>
    <row r="114" spans="1:13">
      <c r="A114" s="267">
        <v>104</v>
      </c>
      <c r="B114" s="276" t="s">
        <v>86</v>
      </c>
      <c r="C114" s="277">
        <v>406.05</v>
      </c>
      <c r="D114" s="278">
        <v>405.86666666666662</v>
      </c>
      <c r="E114" s="278">
        <v>397.78333333333325</v>
      </c>
      <c r="F114" s="278">
        <v>389.51666666666665</v>
      </c>
      <c r="G114" s="278">
        <v>381.43333333333328</v>
      </c>
      <c r="H114" s="278">
        <v>414.13333333333321</v>
      </c>
      <c r="I114" s="278">
        <v>422.21666666666658</v>
      </c>
      <c r="J114" s="278">
        <v>430.48333333333318</v>
      </c>
      <c r="K114" s="276">
        <v>413.95</v>
      </c>
      <c r="L114" s="276">
        <v>397.6</v>
      </c>
      <c r="M114" s="276">
        <v>56.855130000000003</v>
      </c>
    </row>
    <row r="115" spans="1:13">
      <c r="A115" s="267">
        <v>105</v>
      </c>
      <c r="B115" s="276" t="s">
        <v>236</v>
      </c>
      <c r="C115" s="277">
        <v>828.35</v>
      </c>
      <c r="D115" s="278">
        <v>819.86666666666679</v>
      </c>
      <c r="E115" s="278">
        <v>802.18333333333362</v>
      </c>
      <c r="F115" s="278">
        <v>776.01666666666688</v>
      </c>
      <c r="G115" s="278">
        <v>758.33333333333371</v>
      </c>
      <c r="H115" s="278">
        <v>846.03333333333353</v>
      </c>
      <c r="I115" s="278">
        <v>863.7166666666667</v>
      </c>
      <c r="J115" s="278">
        <v>889.88333333333344</v>
      </c>
      <c r="K115" s="276">
        <v>837.55</v>
      </c>
      <c r="L115" s="276">
        <v>793.7</v>
      </c>
      <c r="M115" s="276">
        <v>7.9481700000000002</v>
      </c>
    </row>
    <row r="116" spans="1:13">
      <c r="A116" s="267">
        <v>106</v>
      </c>
      <c r="B116" s="276" t="s">
        <v>346</v>
      </c>
      <c r="C116" s="277">
        <v>791.1</v>
      </c>
      <c r="D116" s="278">
        <v>772.5</v>
      </c>
      <c r="E116" s="278">
        <v>743.75</v>
      </c>
      <c r="F116" s="278">
        <v>696.4</v>
      </c>
      <c r="G116" s="278">
        <v>667.65</v>
      </c>
      <c r="H116" s="278">
        <v>819.85</v>
      </c>
      <c r="I116" s="278">
        <v>848.6</v>
      </c>
      <c r="J116" s="278">
        <v>895.95</v>
      </c>
      <c r="K116" s="276">
        <v>801.25</v>
      </c>
      <c r="L116" s="276">
        <v>725.15</v>
      </c>
      <c r="M116" s="276">
        <v>7.6181999999999999</v>
      </c>
    </row>
    <row r="117" spans="1:13">
      <c r="A117" s="267">
        <v>107</v>
      </c>
      <c r="B117" s="276" t="s">
        <v>331</v>
      </c>
      <c r="C117" s="277">
        <v>1975.2</v>
      </c>
      <c r="D117" s="278">
        <v>1979.8500000000001</v>
      </c>
      <c r="E117" s="278">
        <v>1961.3500000000004</v>
      </c>
      <c r="F117" s="278">
        <v>1947.5000000000002</v>
      </c>
      <c r="G117" s="278">
        <v>1929.0000000000005</v>
      </c>
      <c r="H117" s="278">
        <v>1993.7000000000003</v>
      </c>
      <c r="I117" s="278">
        <v>2012.1999999999998</v>
      </c>
      <c r="J117" s="278">
        <v>2026.0500000000002</v>
      </c>
      <c r="K117" s="276">
        <v>1998.35</v>
      </c>
      <c r="L117" s="276">
        <v>1966</v>
      </c>
      <c r="M117" s="276">
        <v>0.57559000000000005</v>
      </c>
    </row>
    <row r="118" spans="1:13">
      <c r="A118" s="267">
        <v>108</v>
      </c>
      <c r="B118" s="276" t="s">
        <v>237</v>
      </c>
      <c r="C118" s="277">
        <v>305.3</v>
      </c>
      <c r="D118" s="278">
        <v>306.2166666666667</v>
      </c>
      <c r="E118" s="278">
        <v>303.08333333333337</v>
      </c>
      <c r="F118" s="278">
        <v>300.86666666666667</v>
      </c>
      <c r="G118" s="278">
        <v>297.73333333333335</v>
      </c>
      <c r="H118" s="278">
        <v>308.43333333333339</v>
      </c>
      <c r="I118" s="278">
        <v>311.56666666666672</v>
      </c>
      <c r="J118" s="278">
        <v>313.78333333333342</v>
      </c>
      <c r="K118" s="276">
        <v>309.35000000000002</v>
      </c>
      <c r="L118" s="276">
        <v>304</v>
      </c>
      <c r="M118" s="276">
        <v>14.065440000000001</v>
      </c>
    </row>
    <row r="119" spans="1:13">
      <c r="A119" s="267">
        <v>109</v>
      </c>
      <c r="B119" s="276" t="s">
        <v>2995</v>
      </c>
      <c r="C119" s="277">
        <v>250.5</v>
      </c>
      <c r="D119" s="278">
        <v>250.58333333333334</v>
      </c>
      <c r="E119" s="278">
        <v>247.36666666666667</v>
      </c>
      <c r="F119" s="278">
        <v>244.23333333333332</v>
      </c>
      <c r="G119" s="278">
        <v>241.01666666666665</v>
      </c>
      <c r="H119" s="278">
        <v>253.7166666666667</v>
      </c>
      <c r="I119" s="278">
        <v>256.93333333333334</v>
      </c>
      <c r="J119" s="278">
        <v>260.06666666666672</v>
      </c>
      <c r="K119" s="276">
        <v>253.8</v>
      </c>
      <c r="L119" s="276">
        <v>247.45</v>
      </c>
      <c r="M119" s="276">
        <v>1.0427</v>
      </c>
    </row>
    <row r="120" spans="1:13">
      <c r="A120" s="267">
        <v>110</v>
      </c>
      <c r="B120" s="276" t="s">
        <v>235</v>
      </c>
      <c r="C120" s="277">
        <v>186.05</v>
      </c>
      <c r="D120" s="278">
        <v>182.35</v>
      </c>
      <c r="E120" s="278">
        <v>177.7</v>
      </c>
      <c r="F120" s="278">
        <v>169.35</v>
      </c>
      <c r="G120" s="278">
        <v>164.7</v>
      </c>
      <c r="H120" s="278">
        <v>190.7</v>
      </c>
      <c r="I120" s="278">
        <v>195.35000000000002</v>
      </c>
      <c r="J120" s="278">
        <v>203.7</v>
      </c>
      <c r="K120" s="276">
        <v>187</v>
      </c>
      <c r="L120" s="276">
        <v>174</v>
      </c>
      <c r="M120" s="276">
        <v>34.096350000000001</v>
      </c>
    </row>
    <row r="121" spans="1:13">
      <c r="A121" s="267">
        <v>111</v>
      </c>
      <c r="B121" s="276" t="s">
        <v>87</v>
      </c>
      <c r="C121" s="277">
        <v>586</v>
      </c>
      <c r="D121" s="278">
        <v>571.16666666666663</v>
      </c>
      <c r="E121" s="278">
        <v>544.83333333333326</v>
      </c>
      <c r="F121" s="278">
        <v>503.66666666666663</v>
      </c>
      <c r="G121" s="278">
        <v>477.33333333333326</v>
      </c>
      <c r="H121" s="278">
        <v>612.33333333333326</v>
      </c>
      <c r="I121" s="278">
        <v>638.66666666666652</v>
      </c>
      <c r="J121" s="278">
        <v>679.83333333333326</v>
      </c>
      <c r="K121" s="276">
        <v>597.5</v>
      </c>
      <c r="L121" s="276">
        <v>530</v>
      </c>
      <c r="M121" s="276">
        <v>63.128309999999999</v>
      </c>
    </row>
    <row r="122" spans="1:13">
      <c r="A122" s="267">
        <v>112</v>
      </c>
      <c r="B122" s="276" t="s">
        <v>347</v>
      </c>
      <c r="C122" s="277">
        <v>489.15</v>
      </c>
      <c r="D122" s="278">
        <v>480.2833333333333</v>
      </c>
      <c r="E122" s="278">
        <v>467.21666666666658</v>
      </c>
      <c r="F122" s="278">
        <v>445.2833333333333</v>
      </c>
      <c r="G122" s="278">
        <v>432.21666666666658</v>
      </c>
      <c r="H122" s="278">
        <v>502.21666666666658</v>
      </c>
      <c r="I122" s="278">
        <v>515.2833333333333</v>
      </c>
      <c r="J122" s="278">
        <v>537.21666666666658</v>
      </c>
      <c r="K122" s="276">
        <v>493.35</v>
      </c>
      <c r="L122" s="276">
        <v>458.35</v>
      </c>
      <c r="M122" s="276">
        <v>14.736510000000001</v>
      </c>
    </row>
    <row r="123" spans="1:13">
      <c r="A123" s="267">
        <v>113</v>
      </c>
      <c r="B123" s="276" t="s">
        <v>88</v>
      </c>
      <c r="C123" s="277">
        <v>499.8</v>
      </c>
      <c r="D123" s="278">
        <v>501.18333333333339</v>
      </c>
      <c r="E123" s="278">
        <v>495.26666666666677</v>
      </c>
      <c r="F123" s="278">
        <v>490.73333333333335</v>
      </c>
      <c r="G123" s="278">
        <v>484.81666666666672</v>
      </c>
      <c r="H123" s="278">
        <v>505.71666666666681</v>
      </c>
      <c r="I123" s="278">
        <v>511.63333333333344</v>
      </c>
      <c r="J123" s="278">
        <v>516.16666666666686</v>
      </c>
      <c r="K123" s="276">
        <v>507.1</v>
      </c>
      <c r="L123" s="276">
        <v>496.65</v>
      </c>
      <c r="M123" s="276">
        <v>71.500010000000003</v>
      </c>
    </row>
    <row r="124" spans="1:13">
      <c r="A124" s="267">
        <v>114</v>
      </c>
      <c r="B124" s="276" t="s">
        <v>238</v>
      </c>
      <c r="C124" s="277">
        <v>1101.7</v>
      </c>
      <c r="D124" s="278">
        <v>1080.0999999999999</v>
      </c>
      <c r="E124" s="278">
        <v>1049.1999999999998</v>
      </c>
      <c r="F124" s="278">
        <v>996.69999999999982</v>
      </c>
      <c r="G124" s="278">
        <v>965.79999999999973</v>
      </c>
      <c r="H124" s="278">
        <v>1132.5999999999999</v>
      </c>
      <c r="I124" s="278">
        <v>1163.5</v>
      </c>
      <c r="J124" s="278">
        <v>1216</v>
      </c>
      <c r="K124" s="276">
        <v>1111</v>
      </c>
      <c r="L124" s="276">
        <v>1027.5999999999999</v>
      </c>
      <c r="M124" s="276">
        <v>4.7239500000000003</v>
      </c>
    </row>
    <row r="125" spans="1:13">
      <c r="A125" s="267">
        <v>115</v>
      </c>
      <c r="B125" s="276" t="s">
        <v>348</v>
      </c>
      <c r="C125" s="277">
        <v>80.849999999999994</v>
      </c>
      <c r="D125" s="278">
        <v>81.216666666666654</v>
      </c>
      <c r="E125" s="278">
        <v>79.183333333333309</v>
      </c>
      <c r="F125" s="278">
        <v>77.516666666666652</v>
      </c>
      <c r="G125" s="278">
        <v>75.483333333333306</v>
      </c>
      <c r="H125" s="278">
        <v>82.883333333333312</v>
      </c>
      <c r="I125" s="278">
        <v>84.916666666666643</v>
      </c>
      <c r="J125" s="278">
        <v>86.583333333333314</v>
      </c>
      <c r="K125" s="276">
        <v>83.25</v>
      </c>
      <c r="L125" s="276">
        <v>79.55</v>
      </c>
      <c r="M125" s="276">
        <v>5.4207700000000001</v>
      </c>
    </row>
    <row r="126" spans="1:13">
      <c r="A126" s="267">
        <v>116</v>
      </c>
      <c r="B126" s="276" t="s">
        <v>355</v>
      </c>
      <c r="C126" s="277">
        <v>355.75</v>
      </c>
      <c r="D126" s="278">
        <v>356.7166666666667</v>
      </c>
      <c r="E126" s="278">
        <v>350.43333333333339</v>
      </c>
      <c r="F126" s="278">
        <v>345.11666666666667</v>
      </c>
      <c r="G126" s="278">
        <v>338.83333333333337</v>
      </c>
      <c r="H126" s="278">
        <v>362.03333333333342</v>
      </c>
      <c r="I126" s="278">
        <v>368.31666666666672</v>
      </c>
      <c r="J126" s="278">
        <v>373.63333333333344</v>
      </c>
      <c r="K126" s="276">
        <v>363</v>
      </c>
      <c r="L126" s="276">
        <v>351.4</v>
      </c>
      <c r="M126" s="276">
        <v>1.1763399999999999</v>
      </c>
    </row>
    <row r="127" spans="1:13">
      <c r="A127" s="267">
        <v>117</v>
      </c>
      <c r="B127" s="276" t="s">
        <v>356</v>
      </c>
      <c r="C127" s="277">
        <v>144.75</v>
      </c>
      <c r="D127" s="278">
        <v>145.41666666666666</v>
      </c>
      <c r="E127" s="278">
        <v>143.33333333333331</v>
      </c>
      <c r="F127" s="278">
        <v>141.91666666666666</v>
      </c>
      <c r="G127" s="278">
        <v>139.83333333333331</v>
      </c>
      <c r="H127" s="278">
        <v>146.83333333333331</v>
      </c>
      <c r="I127" s="278">
        <v>148.91666666666663</v>
      </c>
      <c r="J127" s="278">
        <v>150.33333333333331</v>
      </c>
      <c r="K127" s="276">
        <v>147.5</v>
      </c>
      <c r="L127" s="276">
        <v>144</v>
      </c>
      <c r="M127" s="276">
        <v>2.20275</v>
      </c>
    </row>
    <row r="128" spans="1:13">
      <c r="A128" s="267">
        <v>118</v>
      </c>
      <c r="B128" s="276" t="s">
        <v>349</v>
      </c>
      <c r="C128" s="277">
        <v>107.65</v>
      </c>
      <c r="D128" s="278">
        <v>106.06666666666668</v>
      </c>
      <c r="E128" s="278">
        <v>103.73333333333335</v>
      </c>
      <c r="F128" s="278">
        <v>99.816666666666677</v>
      </c>
      <c r="G128" s="278">
        <v>97.483333333333348</v>
      </c>
      <c r="H128" s="278">
        <v>109.98333333333335</v>
      </c>
      <c r="I128" s="278">
        <v>112.31666666666669</v>
      </c>
      <c r="J128" s="278">
        <v>116.23333333333335</v>
      </c>
      <c r="K128" s="276">
        <v>108.4</v>
      </c>
      <c r="L128" s="276">
        <v>102.15</v>
      </c>
      <c r="M128" s="276">
        <v>64.883189999999999</v>
      </c>
    </row>
    <row r="129" spans="1:13">
      <c r="A129" s="267">
        <v>119</v>
      </c>
      <c r="B129" s="276" t="s">
        <v>350</v>
      </c>
      <c r="C129" s="277">
        <v>370.75</v>
      </c>
      <c r="D129" s="278">
        <v>373.5</v>
      </c>
      <c r="E129" s="278">
        <v>360.25</v>
      </c>
      <c r="F129" s="278">
        <v>349.75</v>
      </c>
      <c r="G129" s="278">
        <v>336.5</v>
      </c>
      <c r="H129" s="278">
        <v>384</v>
      </c>
      <c r="I129" s="278">
        <v>397.25</v>
      </c>
      <c r="J129" s="278">
        <v>407.75</v>
      </c>
      <c r="K129" s="276">
        <v>386.75</v>
      </c>
      <c r="L129" s="276">
        <v>363</v>
      </c>
      <c r="M129" s="276">
        <v>1.50597</v>
      </c>
    </row>
    <row r="130" spans="1:13">
      <c r="A130" s="267">
        <v>120</v>
      </c>
      <c r="B130" s="276" t="s">
        <v>351</v>
      </c>
      <c r="C130" s="277">
        <v>865.1</v>
      </c>
      <c r="D130" s="278">
        <v>845.69999999999993</v>
      </c>
      <c r="E130" s="278">
        <v>819.39999999999986</v>
      </c>
      <c r="F130" s="278">
        <v>773.69999999999993</v>
      </c>
      <c r="G130" s="278">
        <v>747.39999999999986</v>
      </c>
      <c r="H130" s="278">
        <v>891.39999999999986</v>
      </c>
      <c r="I130" s="278">
        <v>917.69999999999982</v>
      </c>
      <c r="J130" s="278">
        <v>963.39999999999986</v>
      </c>
      <c r="K130" s="276">
        <v>872</v>
      </c>
      <c r="L130" s="276">
        <v>800</v>
      </c>
      <c r="M130" s="276">
        <v>27.63663</v>
      </c>
    </row>
    <row r="131" spans="1:13">
      <c r="A131" s="267">
        <v>121</v>
      </c>
      <c r="B131" s="276" t="s">
        <v>352</v>
      </c>
      <c r="C131" s="277">
        <v>129.6</v>
      </c>
      <c r="D131" s="278">
        <v>130.49999999999997</v>
      </c>
      <c r="E131" s="278">
        <v>127.79999999999995</v>
      </c>
      <c r="F131" s="278">
        <v>125.99999999999997</v>
      </c>
      <c r="G131" s="278">
        <v>123.29999999999995</v>
      </c>
      <c r="H131" s="278">
        <v>132.29999999999995</v>
      </c>
      <c r="I131" s="278">
        <v>134.99999999999994</v>
      </c>
      <c r="J131" s="278">
        <v>136.79999999999995</v>
      </c>
      <c r="K131" s="276">
        <v>133.19999999999999</v>
      </c>
      <c r="L131" s="276">
        <v>128.69999999999999</v>
      </c>
      <c r="M131" s="276">
        <v>15.6921</v>
      </c>
    </row>
    <row r="132" spans="1:13">
      <c r="A132" s="267">
        <v>122</v>
      </c>
      <c r="B132" s="276" t="s">
        <v>1220</v>
      </c>
      <c r="C132" s="277">
        <v>751.05</v>
      </c>
      <c r="D132" s="278">
        <v>751.05000000000007</v>
      </c>
      <c r="E132" s="278">
        <v>735.75000000000011</v>
      </c>
      <c r="F132" s="278">
        <v>720.45</v>
      </c>
      <c r="G132" s="278">
        <v>705.15000000000009</v>
      </c>
      <c r="H132" s="278">
        <v>766.35000000000014</v>
      </c>
      <c r="I132" s="278">
        <v>781.65000000000009</v>
      </c>
      <c r="J132" s="278">
        <v>796.95000000000016</v>
      </c>
      <c r="K132" s="276">
        <v>766.35</v>
      </c>
      <c r="L132" s="276">
        <v>735.75</v>
      </c>
      <c r="M132" s="276">
        <v>1.6814100000000001</v>
      </c>
    </row>
    <row r="133" spans="1:13">
      <c r="A133" s="267">
        <v>123</v>
      </c>
      <c r="B133" s="276" t="s">
        <v>90</v>
      </c>
      <c r="C133" s="277">
        <v>10.199999999999999</v>
      </c>
      <c r="D133" s="278">
        <v>10.183333333333332</v>
      </c>
      <c r="E133" s="278">
        <v>10.116666666666664</v>
      </c>
      <c r="F133" s="278">
        <v>10.033333333333331</v>
      </c>
      <c r="G133" s="278">
        <v>9.9666666666666632</v>
      </c>
      <c r="H133" s="278">
        <v>10.266666666666664</v>
      </c>
      <c r="I133" s="278">
        <v>10.33333333333333</v>
      </c>
      <c r="J133" s="278">
        <v>10.416666666666664</v>
      </c>
      <c r="K133" s="276">
        <v>10.25</v>
      </c>
      <c r="L133" s="276">
        <v>10.1</v>
      </c>
      <c r="M133" s="276">
        <v>67.656660000000002</v>
      </c>
    </row>
    <row r="134" spans="1:13">
      <c r="A134" s="267">
        <v>124</v>
      </c>
      <c r="B134" s="276" t="s">
        <v>91</v>
      </c>
      <c r="C134" s="277">
        <v>3605.1</v>
      </c>
      <c r="D134" s="278">
        <v>3591.5833333333335</v>
      </c>
      <c r="E134" s="278">
        <v>3523.2666666666669</v>
      </c>
      <c r="F134" s="278">
        <v>3441.4333333333334</v>
      </c>
      <c r="G134" s="278">
        <v>3373.1166666666668</v>
      </c>
      <c r="H134" s="278">
        <v>3673.416666666667</v>
      </c>
      <c r="I134" s="278">
        <v>3741.7333333333336</v>
      </c>
      <c r="J134" s="278">
        <v>3823.5666666666671</v>
      </c>
      <c r="K134" s="276">
        <v>3659.9</v>
      </c>
      <c r="L134" s="276">
        <v>3509.75</v>
      </c>
      <c r="M134" s="276">
        <v>57.456330000000001</v>
      </c>
    </row>
    <row r="135" spans="1:13">
      <c r="A135" s="267">
        <v>125</v>
      </c>
      <c r="B135" s="276" t="s">
        <v>357</v>
      </c>
      <c r="C135" s="277">
        <v>11879.85</v>
      </c>
      <c r="D135" s="278">
        <v>11755.949999999999</v>
      </c>
      <c r="E135" s="278">
        <v>11523.899999999998</v>
      </c>
      <c r="F135" s="278">
        <v>11167.949999999999</v>
      </c>
      <c r="G135" s="278">
        <v>10935.899999999998</v>
      </c>
      <c r="H135" s="278">
        <v>12111.899999999998</v>
      </c>
      <c r="I135" s="278">
        <v>12343.949999999997</v>
      </c>
      <c r="J135" s="278">
        <v>12699.899999999998</v>
      </c>
      <c r="K135" s="276">
        <v>11988</v>
      </c>
      <c r="L135" s="276">
        <v>11400</v>
      </c>
      <c r="M135" s="276">
        <v>1.6139699999999999</v>
      </c>
    </row>
    <row r="136" spans="1:13">
      <c r="A136" s="267">
        <v>126</v>
      </c>
      <c r="B136" s="276" t="s">
        <v>93</v>
      </c>
      <c r="C136" s="277">
        <v>187.2</v>
      </c>
      <c r="D136" s="278">
        <v>187.03333333333333</v>
      </c>
      <c r="E136" s="278">
        <v>184.16666666666666</v>
      </c>
      <c r="F136" s="278">
        <v>181.13333333333333</v>
      </c>
      <c r="G136" s="278">
        <v>178.26666666666665</v>
      </c>
      <c r="H136" s="278">
        <v>190.06666666666666</v>
      </c>
      <c r="I136" s="278">
        <v>192.93333333333334</v>
      </c>
      <c r="J136" s="278">
        <v>195.96666666666667</v>
      </c>
      <c r="K136" s="276">
        <v>189.9</v>
      </c>
      <c r="L136" s="276">
        <v>184</v>
      </c>
      <c r="M136" s="276">
        <v>164.34211999999999</v>
      </c>
    </row>
    <row r="137" spans="1:13">
      <c r="A137" s="267">
        <v>127</v>
      </c>
      <c r="B137" s="276" t="s">
        <v>231</v>
      </c>
      <c r="C137" s="277">
        <v>2289.1999999999998</v>
      </c>
      <c r="D137" s="278">
        <v>2301.4166666666665</v>
      </c>
      <c r="E137" s="278">
        <v>2207.833333333333</v>
      </c>
      <c r="F137" s="278">
        <v>2126.4666666666667</v>
      </c>
      <c r="G137" s="278">
        <v>2032.8833333333332</v>
      </c>
      <c r="H137" s="278">
        <v>2382.7833333333328</v>
      </c>
      <c r="I137" s="278">
        <v>2476.3666666666659</v>
      </c>
      <c r="J137" s="278">
        <v>2557.7333333333327</v>
      </c>
      <c r="K137" s="276">
        <v>2395</v>
      </c>
      <c r="L137" s="276">
        <v>2220.0500000000002</v>
      </c>
      <c r="M137" s="276">
        <v>16.044270000000001</v>
      </c>
    </row>
    <row r="138" spans="1:13">
      <c r="A138" s="267">
        <v>128</v>
      </c>
      <c r="B138" s="276" t="s">
        <v>94</v>
      </c>
      <c r="C138" s="277">
        <v>4828.95</v>
      </c>
      <c r="D138" s="278">
        <v>4857.9000000000005</v>
      </c>
      <c r="E138" s="278">
        <v>4780.2500000000009</v>
      </c>
      <c r="F138" s="278">
        <v>4731.55</v>
      </c>
      <c r="G138" s="278">
        <v>4653.9000000000005</v>
      </c>
      <c r="H138" s="278">
        <v>4906.6000000000013</v>
      </c>
      <c r="I138" s="278">
        <v>4984.2500000000009</v>
      </c>
      <c r="J138" s="278">
        <v>5032.9500000000016</v>
      </c>
      <c r="K138" s="276">
        <v>4935.55</v>
      </c>
      <c r="L138" s="276">
        <v>4809.2</v>
      </c>
      <c r="M138" s="276">
        <v>20.037379999999999</v>
      </c>
    </row>
    <row r="139" spans="1:13">
      <c r="A139" s="267">
        <v>129</v>
      </c>
      <c r="B139" s="276" t="s">
        <v>1263</v>
      </c>
      <c r="C139" s="277">
        <v>724.65</v>
      </c>
      <c r="D139" s="278">
        <v>725.08333333333337</v>
      </c>
      <c r="E139" s="278">
        <v>712.16666666666674</v>
      </c>
      <c r="F139" s="278">
        <v>699.68333333333339</v>
      </c>
      <c r="G139" s="278">
        <v>686.76666666666677</v>
      </c>
      <c r="H139" s="278">
        <v>737.56666666666672</v>
      </c>
      <c r="I139" s="278">
        <v>750.48333333333346</v>
      </c>
      <c r="J139" s="278">
        <v>762.9666666666667</v>
      </c>
      <c r="K139" s="276">
        <v>738</v>
      </c>
      <c r="L139" s="276">
        <v>712.6</v>
      </c>
      <c r="M139" s="276">
        <v>0.97648000000000001</v>
      </c>
    </row>
    <row r="140" spans="1:13">
      <c r="A140" s="267">
        <v>130</v>
      </c>
      <c r="B140" s="276" t="s">
        <v>239</v>
      </c>
      <c r="C140" s="277">
        <v>70</v>
      </c>
      <c r="D140" s="278">
        <v>68.833333333333329</v>
      </c>
      <c r="E140" s="278">
        <v>67.666666666666657</v>
      </c>
      <c r="F140" s="278">
        <v>65.333333333333329</v>
      </c>
      <c r="G140" s="278">
        <v>64.166666666666657</v>
      </c>
      <c r="H140" s="278">
        <v>71.166666666666657</v>
      </c>
      <c r="I140" s="278">
        <v>72.333333333333314</v>
      </c>
      <c r="J140" s="278">
        <v>74.666666666666657</v>
      </c>
      <c r="K140" s="276">
        <v>70</v>
      </c>
      <c r="L140" s="276">
        <v>66.5</v>
      </c>
      <c r="M140" s="276">
        <v>49.726900000000001</v>
      </c>
    </row>
    <row r="141" spans="1:13">
      <c r="A141" s="267">
        <v>131</v>
      </c>
      <c r="B141" s="276" t="s">
        <v>95</v>
      </c>
      <c r="C141" s="277">
        <v>2534.65</v>
      </c>
      <c r="D141" s="278">
        <v>2555.9166666666665</v>
      </c>
      <c r="E141" s="278">
        <v>2493.833333333333</v>
      </c>
      <c r="F141" s="278">
        <v>2453.0166666666664</v>
      </c>
      <c r="G141" s="278">
        <v>2390.9333333333329</v>
      </c>
      <c r="H141" s="278">
        <v>2596.7333333333331</v>
      </c>
      <c r="I141" s="278">
        <v>2658.8166666666662</v>
      </c>
      <c r="J141" s="278">
        <v>2699.6333333333332</v>
      </c>
      <c r="K141" s="276">
        <v>2618</v>
      </c>
      <c r="L141" s="276">
        <v>2515.1</v>
      </c>
      <c r="M141" s="276">
        <v>25.975069999999999</v>
      </c>
    </row>
    <row r="142" spans="1:13">
      <c r="A142" s="267">
        <v>132</v>
      </c>
      <c r="B142" s="276" t="s">
        <v>359</v>
      </c>
      <c r="C142" s="277">
        <v>346.8</v>
      </c>
      <c r="D142" s="278">
        <v>344.11666666666662</v>
      </c>
      <c r="E142" s="278">
        <v>336.68333333333322</v>
      </c>
      <c r="F142" s="278">
        <v>326.56666666666661</v>
      </c>
      <c r="G142" s="278">
        <v>319.13333333333321</v>
      </c>
      <c r="H142" s="278">
        <v>354.23333333333323</v>
      </c>
      <c r="I142" s="278">
        <v>361.66666666666663</v>
      </c>
      <c r="J142" s="278">
        <v>371.78333333333325</v>
      </c>
      <c r="K142" s="276">
        <v>351.55</v>
      </c>
      <c r="L142" s="276">
        <v>334</v>
      </c>
      <c r="M142" s="276">
        <v>8.9476600000000008</v>
      </c>
    </row>
    <row r="143" spans="1:13">
      <c r="A143" s="267">
        <v>133</v>
      </c>
      <c r="B143" s="276" t="s">
        <v>360</v>
      </c>
      <c r="C143" s="277">
        <v>89.85</v>
      </c>
      <c r="D143" s="278">
        <v>89.75</v>
      </c>
      <c r="E143" s="278">
        <v>88.25</v>
      </c>
      <c r="F143" s="278">
        <v>86.65</v>
      </c>
      <c r="G143" s="278">
        <v>85.15</v>
      </c>
      <c r="H143" s="278">
        <v>91.35</v>
      </c>
      <c r="I143" s="278">
        <v>92.85</v>
      </c>
      <c r="J143" s="278">
        <v>94.449999999999989</v>
      </c>
      <c r="K143" s="276">
        <v>91.25</v>
      </c>
      <c r="L143" s="276">
        <v>88.15</v>
      </c>
      <c r="M143" s="276">
        <v>12.9566</v>
      </c>
    </row>
    <row r="144" spans="1:13">
      <c r="A144" s="267">
        <v>134</v>
      </c>
      <c r="B144" s="276" t="s">
        <v>361</v>
      </c>
      <c r="C144" s="277">
        <v>133.9</v>
      </c>
      <c r="D144" s="278">
        <v>133.33333333333334</v>
      </c>
      <c r="E144" s="278">
        <v>131.66666666666669</v>
      </c>
      <c r="F144" s="278">
        <v>129.43333333333334</v>
      </c>
      <c r="G144" s="278">
        <v>127.76666666666668</v>
      </c>
      <c r="H144" s="278">
        <v>135.56666666666669</v>
      </c>
      <c r="I144" s="278">
        <v>137.23333333333338</v>
      </c>
      <c r="J144" s="278">
        <v>139.4666666666667</v>
      </c>
      <c r="K144" s="276">
        <v>135</v>
      </c>
      <c r="L144" s="276">
        <v>131.1</v>
      </c>
      <c r="M144" s="276">
        <v>0.64466999999999997</v>
      </c>
    </row>
    <row r="145" spans="1:13">
      <c r="A145" s="267">
        <v>135</v>
      </c>
      <c r="B145" s="276" t="s">
        <v>240</v>
      </c>
      <c r="C145" s="277">
        <v>440.35</v>
      </c>
      <c r="D145" s="278">
        <v>436.25</v>
      </c>
      <c r="E145" s="278">
        <v>424.5</v>
      </c>
      <c r="F145" s="278">
        <v>408.65</v>
      </c>
      <c r="G145" s="278">
        <v>396.9</v>
      </c>
      <c r="H145" s="278">
        <v>452.1</v>
      </c>
      <c r="I145" s="278">
        <v>463.85</v>
      </c>
      <c r="J145" s="278">
        <v>479.70000000000005</v>
      </c>
      <c r="K145" s="276">
        <v>448</v>
      </c>
      <c r="L145" s="276">
        <v>420.4</v>
      </c>
      <c r="M145" s="276">
        <v>21.04805</v>
      </c>
    </row>
    <row r="146" spans="1:13">
      <c r="A146" s="267">
        <v>136</v>
      </c>
      <c r="B146" s="276" t="s">
        <v>241</v>
      </c>
      <c r="C146" s="277">
        <v>1157</v>
      </c>
      <c r="D146" s="278">
        <v>1147.3</v>
      </c>
      <c r="E146" s="278">
        <v>1134.8</v>
      </c>
      <c r="F146" s="278">
        <v>1112.5999999999999</v>
      </c>
      <c r="G146" s="278">
        <v>1100.0999999999999</v>
      </c>
      <c r="H146" s="278">
        <v>1169.5</v>
      </c>
      <c r="I146" s="278">
        <v>1182</v>
      </c>
      <c r="J146" s="278">
        <v>1204.2</v>
      </c>
      <c r="K146" s="276">
        <v>1159.8</v>
      </c>
      <c r="L146" s="276">
        <v>1125.0999999999999</v>
      </c>
      <c r="M146" s="276">
        <v>2.1755</v>
      </c>
    </row>
    <row r="147" spans="1:13">
      <c r="A147" s="267">
        <v>137</v>
      </c>
      <c r="B147" s="276" t="s">
        <v>242</v>
      </c>
      <c r="C147" s="277">
        <v>74.2</v>
      </c>
      <c r="D147" s="278">
        <v>73.983333333333334</v>
      </c>
      <c r="E147" s="278">
        <v>73.016666666666666</v>
      </c>
      <c r="F147" s="278">
        <v>71.833333333333329</v>
      </c>
      <c r="G147" s="278">
        <v>70.86666666666666</v>
      </c>
      <c r="H147" s="278">
        <v>75.166666666666671</v>
      </c>
      <c r="I147" s="278">
        <v>76.13333333333334</v>
      </c>
      <c r="J147" s="278">
        <v>77.316666666666677</v>
      </c>
      <c r="K147" s="276">
        <v>74.95</v>
      </c>
      <c r="L147" s="276">
        <v>72.8</v>
      </c>
      <c r="M147" s="276">
        <v>77.050809999999998</v>
      </c>
    </row>
    <row r="148" spans="1:13">
      <c r="A148" s="267">
        <v>138</v>
      </c>
      <c r="B148" s="276" t="s">
        <v>96</v>
      </c>
      <c r="C148" s="277">
        <v>70.3</v>
      </c>
      <c r="D148" s="278">
        <v>70.7</v>
      </c>
      <c r="E148" s="278">
        <v>69.400000000000006</v>
      </c>
      <c r="F148" s="278">
        <v>68.5</v>
      </c>
      <c r="G148" s="278">
        <v>67.2</v>
      </c>
      <c r="H148" s="278">
        <v>71.600000000000009</v>
      </c>
      <c r="I148" s="278">
        <v>72.899999999999991</v>
      </c>
      <c r="J148" s="278">
        <v>73.800000000000011</v>
      </c>
      <c r="K148" s="276">
        <v>72</v>
      </c>
      <c r="L148" s="276">
        <v>69.8</v>
      </c>
      <c r="M148" s="276">
        <v>45.199289999999998</v>
      </c>
    </row>
    <row r="149" spans="1:13">
      <c r="A149" s="267">
        <v>139</v>
      </c>
      <c r="B149" s="276" t="s">
        <v>362</v>
      </c>
      <c r="C149" s="277">
        <v>521.35</v>
      </c>
      <c r="D149" s="278">
        <v>522.81666666666672</v>
      </c>
      <c r="E149" s="278">
        <v>518.53333333333342</v>
      </c>
      <c r="F149" s="278">
        <v>515.7166666666667</v>
      </c>
      <c r="G149" s="278">
        <v>511.43333333333339</v>
      </c>
      <c r="H149" s="278">
        <v>525.63333333333344</v>
      </c>
      <c r="I149" s="278">
        <v>529.91666666666674</v>
      </c>
      <c r="J149" s="278">
        <v>532.73333333333346</v>
      </c>
      <c r="K149" s="276">
        <v>527.1</v>
      </c>
      <c r="L149" s="276">
        <v>520</v>
      </c>
      <c r="M149" s="276">
        <v>1.0832900000000001</v>
      </c>
    </row>
    <row r="150" spans="1:13">
      <c r="A150" s="267">
        <v>140</v>
      </c>
      <c r="B150" s="276" t="s">
        <v>1297</v>
      </c>
      <c r="C150" s="277">
        <v>1448.45</v>
      </c>
      <c r="D150" s="278">
        <v>1427.4666666666665</v>
      </c>
      <c r="E150" s="278">
        <v>1369.9333333333329</v>
      </c>
      <c r="F150" s="278">
        <v>1291.4166666666665</v>
      </c>
      <c r="G150" s="278">
        <v>1233.883333333333</v>
      </c>
      <c r="H150" s="278">
        <v>1505.9833333333329</v>
      </c>
      <c r="I150" s="278">
        <v>1563.5166666666662</v>
      </c>
      <c r="J150" s="278">
        <v>1642.0333333333328</v>
      </c>
      <c r="K150" s="276">
        <v>1485</v>
      </c>
      <c r="L150" s="276">
        <v>1348.95</v>
      </c>
      <c r="M150" s="276">
        <v>0.1444</v>
      </c>
    </row>
    <row r="151" spans="1:13">
      <c r="A151" s="267">
        <v>141</v>
      </c>
      <c r="B151" s="276" t="s">
        <v>97</v>
      </c>
      <c r="C151" s="277">
        <v>1403.85</v>
      </c>
      <c r="D151" s="278">
        <v>1402.6166666666668</v>
      </c>
      <c r="E151" s="278">
        <v>1383.2333333333336</v>
      </c>
      <c r="F151" s="278">
        <v>1362.6166666666668</v>
      </c>
      <c r="G151" s="278">
        <v>1343.2333333333336</v>
      </c>
      <c r="H151" s="278">
        <v>1423.2333333333336</v>
      </c>
      <c r="I151" s="278">
        <v>1442.6166666666668</v>
      </c>
      <c r="J151" s="278">
        <v>1463.2333333333336</v>
      </c>
      <c r="K151" s="276">
        <v>1422</v>
      </c>
      <c r="L151" s="276">
        <v>1382</v>
      </c>
      <c r="M151" s="276">
        <v>18.338229999999999</v>
      </c>
    </row>
    <row r="152" spans="1:13">
      <c r="A152" s="267">
        <v>143</v>
      </c>
      <c r="B152" s="276" t="s">
        <v>98</v>
      </c>
      <c r="C152" s="277">
        <v>184.85</v>
      </c>
      <c r="D152" s="278">
        <v>181.41666666666666</v>
      </c>
      <c r="E152" s="278">
        <v>176.43333333333331</v>
      </c>
      <c r="F152" s="278">
        <v>168.01666666666665</v>
      </c>
      <c r="G152" s="278">
        <v>163.0333333333333</v>
      </c>
      <c r="H152" s="278">
        <v>189.83333333333331</v>
      </c>
      <c r="I152" s="278">
        <v>194.81666666666666</v>
      </c>
      <c r="J152" s="278">
        <v>203.23333333333332</v>
      </c>
      <c r="K152" s="276">
        <v>186.4</v>
      </c>
      <c r="L152" s="276">
        <v>173</v>
      </c>
      <c r="M152" s="276">
        <v>178.04926</v>
      </c>
    </row>
    <row r="153" spans="1:13">
      <c r="A153" s="267">
        <v>144</v>
      </c>
      <c r="B153" s="276" t="s">
        <v>243</v>
      </c>
      <c r="C153" s="277">
        <v>8.1999999999999993</v>
      </c>
      <c r="D153" s="278">
        <v>8.1999999999999993</v>
      </c>
      <c r="E153" s="278">
        <v>8.1999999999999993</v>
      </c>
      <c r="F153" s="278">
        <v>8.1999999999999993</v>
      </c>
      <c r="G153" s="278">
        <v>8.1999999999999993</v>
      </c>
      <c r="H153" s="278">
        <v>8.1999999999999993</v>
      </c>
      <c r="I153" s="278">
        <v>8.1999999999999993</v>
      </c>
      <c r="J153" s="278">
        <v>8.1999999999999993</v>
      </c>
      <c r="K153" s="276">
        <v>8.1999999999999993</v>
      </c>
      <c r="L153" s="276">
        <v>8.1999999999999993</v>
      </c>
      <c r="M153" s="276">
        <v>21.511690000000002</v>
      </c>
    </row>
    <row r="154" spans="1:13">
      <c r="A154" s="267">
        <v>145</v>
      </c>
      <c r="B154" s="276" t="s">
        <v>364</v>
      </c>
      <c r="C154" s="277">
        <v>343.45</v>
      </c>
      <c r="D154" s="278">
        <v>338.54999999999995</v>
      </c>
      <c r="E154" s="278">
        <v>330.44999999999993</v>
      </c>
      <c r="F154" s="278">
        <v>317.45</v>
      </c>
      <c r="G154" s="278">
        <v>309.34999999999997</v>
      </c>
      <c r="H154" s="278">
        <v>351.5499999999999</v>
      </c>
      <c r="I154" s="278">
        <v>359.64999999999992</v>
      </c>
      <c r="J154" s="278">
        <v>372.64999999999986</v>
      </c>
      <c r="K154" s="276">
        <v>346.65</v>
      </c>
      <c r="L154" s="276">
        <v>325.55</v>
      </c>
      <c r="M154" s="276">
        <v>5.6431699999999996</v>
      </c>
    </row>
    <row r="155" spans="1:13">
      <c r="A155" s="267">
        <v>146</v>
      </c>
      <c r="B155" s="276" t="s">
        <v>99</v>
      </c>
      <c r="C155" s="277">
        <v>62.8</v>
      </c>
      <c r="D155" s="278">
        <v>62.050000000000004</v>
      </c>
      <c r="E155" s="278">
        <v>60.600000000000009</v>
      </c>
      <c r="F155" s="278">
        <v>58.400000000000006</v>
      </c>
      <c r="G155" s="278">
        <v>56.95000000000001</v>
      </c>
      <c r="H155" s="278">
        <v>64.25</v>
      </c>
      <c r="I155" s="278">
        <v>65.700000000000017</v>
      </c>
      <c r="J155" s="278">
        <v>67.900000000000006</v>
      </c>
      <c r="K155" s="276">
        <v>63.5</v>
      </c>
      <c r="L155" s="276">
        <v>59.85</v>
      </c>
      <c r="M155" s="276">
        <v>715.74923000000001</v>
      </c>
    </row>
    <row r="156" spans="1:13">
      <c r="A156" s="267">
        <v>147</v>
      </c>
      <c r="B156" s="276" t="s">
        <v>367</v>
      </c>
      <c r="C156" s="277">
        <v>308.8</v>
      </c>
      <c r="D156" s="278">
        <v>310.01666666666665</v>
      </c>
      <c r="E156" s="278">
        <v>303.58333333333331</v>
      </c>
      <c r="F156" s="278">
        <v>298.36666666666667</v>
      </c>
      <c r="G156" s="278">
        <v>291.93333333333334</v>
      </c>
      <c r="H156" s="278">
        <v>315.23333333333329</v>
      </c>
      <c r="I156" s="278">
        <v>321.66666666666669</v>
      </c>
      <c r="J156" s="278">
        <v>326.88333333333327</v>
      </c>
      <c r="K156" s="276">
        <v>316.45</v>
      </c>
      <c r="L156" s="276">
        <v>304.8</v>
      </c>
      <c r="M156" s="276">
        <v>4.35534</v>
      </c>
    </row>
    <row r="157" spans="1:13">
      <c r="A157" s="267">
        <v>148</v>
      </c>
      <c r="B157" s="276" t="s">
        <v>366</v>
      </c>
      <c r="C157" s="277">
        <v>2574.9</v>
      </c>
      <c r="D157" s="278">
        <v>2558</v>
      </c>
      <c r="E157" s="278">
        <v>2482.65</v>
      </c>
      <c r="F157" s="278">
        <v>2390.4</v>
      </c>
      <c r="G157" s="278">
        <v>2315.0500000000002</v>
      </c>
      <c r="H157" s="278">
        <v>2650.25</v>
      </c>
      <c r="I157" s="278">
        <v>2725.6000000000004</v>
      </c>
      <c r="J157" s="278">
        <v>2817.85</v>
      </c>
      <c r="K157" s="276">
        <v>2633.35</v>
      </c>
      <c r="L157" s="276">
        <v>2465.75</v>
      </c>
      <c r="M157" s="276">
        <v>1.38432</v>
      </c>
    </row>
    <row r="158" spans="1:13">
      <c r="A158" s="267">
        <v>149</v>
      </c>
      <c r="B158" s="276" t="s">
        <v>368</v>
      </c>
      <c r="C158" s="277">
        <v>630.85</v>
      </c>
      <c r="D158" s="278">
        <v>624.13333333333333</v>
      </c>
      <c r="E158" s="278">
        <v>613.26666666666665</v>
      </c>
      <c r="F158" s="278">
        <v>595.68333333333328</v>
      </c>
      <c r="G158" s="278">
        <v>584.81666666666661</v>
      </c>
      <c r="H158" s="278">
        <v>641.7166666666667</v>
      </c>
      <c r="I158" s="278">
        <v>652.58333333333326</v>
      </c>
      <c r="J158" s="278">
        <v>670.16666666666674</v>
      </c>
      <c r="K158" s="276">
        <v>635</v>
      </c>
      <c r="L158" s="276">
        <v>606.54999999999995</v>
      </c>
      <c r="M158" s="276">
        <v>2.57687</v>
      </c>
    </row>
    <row r="159" spans="1:13">
      <c r="A159" s="267">
        <v>150</v>
      </c>
      <c r="B159" s="276" t="s">
        <v>2940</v>
      </c>
      <c r="C159" s="277">
        <v>574.4</v>
      </c>
      <c r="D159" s="278">
        <v>579.13333333333333</v>
      </c>
      <c r="E159" s="278">
        <v>560.26666666666665</v>
      </c>
      <c r="F159" s="278">
        <v>546.13333333333333</v>
      </c>
      <c r="G159" s="278">
        <v>527.26666666666665</v>
      </c>
      <c r="H159" s="278">
        <v>593.26666666666665</v>
      </c>
      <c r="I159" s="278">
        <v>612.13333333333321</v>
      </c>
      <c r="J159" s="278">
        <v>626.26666666666665</v>
      </c>
      <c r="K159" s="276">
        <v>598</v>
      </c>
      <c r="L159" s="276">
        <v>565</v>
      </c>
      <c r="M159" s="276">
        <v>1.11314</v>
      </c>
    </row>
    <row r="160" spans="1:13">
      <c r="A160" s="267">
        <v>151</v>
      </c>
      <c r="B160" s="276" t="s">
        <v>370</v>
      </c>
      <c r="C160" s="277">
        <v>150.9</v>
      </c>
      <c r="D160" s="278">
        <v>151.03333333333333</v>
      </c>
      <c r="E160" s="278">
        <v>148.21666666666667</v>
      </c>
      <c r="F160" s="278">
        <v>145.53333333333333</v>
      </c>
      <c r="G160" s="278">
        <v>142.71666666666667</v>
      </c>
      <c r="H160" s="278">
        <v>153.71666666666667</v>
      </c>
      <c r="I160" s="278">
        <v>156.53333333333333</v>
      </c>
      <c r="J160" s="278">
        <v>159.21666666666667</v>
      </c>
      <c r="K160" s="276">
        <v>153.85</v>
      </c>
      <c r="L160" s="276">
        <v>148.35</v>
      </c>
      <c r="M160" s="276">
        <v>53.460270000000001</v>
      </c>
    </row>
    <row r="161" spans="1:13">
      <c r="A161" s="267">
        <v>152</v>
      </c>
      <c r="B161" s="276" t="s">
        <v>244</v>
      </c>
      <c r="C161" s="277">
        <v>82.65</v>
      </c>
      <c r="D161" s="278">
        <v>82.65</v>
      </c>
      <c r="E161" s="278">
        <v>82.65</v>
      </c>
      <c r="F161" s="278">
        <v>82.65</v>
      </c>
      <c r="G161" s="278">
        <v>82.65</v>
      </c>
      <c r="H161" s="278">
        <v>82.65</v>
      </c>
      <c r="I161" s="278">
        <v>82.65</v>
      </c>
      <c r="J161" s="278">
        <v>82.65</v>
      </c>
      <c r="K161" s="276">
        <v>82.65</v>
      </c>
      <c r="L161" s="276">
        <v>82.65</v>
      </c>
      <c r="M161" s="276">
        <v>8.4203700000000001</v>
      </c>
    </row>
    <row r="162" spans="1:13">
      <c r="A162" s="267">
        <v>153</v>
      </c>
      <c r="B162" s="276" t="s">
        <v>369</v>
      </c>
      <c r="C162" s="277">
        <v>79.099999999999994</v>
      </c>
      <c r="D162" s="278">
        <v>78.716666666666654</v>
      </c>
      <c r="E162" s="278">
        <v>77.433333333333309</v>
      </c>
      <c r="F162" s="278">
        <v>75.766666666666652</v>
      </c>
      <c r="G162" s="278">
        <v>74.483333333333306</v>
      </c>
      <c r="H162" s="278">
        <v>80.383333333333312</v>
      </c>
      <c r="I162" s="278">
        <v>81.666666666666643</v>
      </c>
      <c r="J162" s="278">
        <v>83.333333333333314</v>
      </c>
      <c r="K162" s="276">
        <v>80</v>
      </c>
      <c r="L162" s="276">
        <v>77.05</v>
      </c>
      <c r="M162" s="276">
        <v>60.042580000000001</v>
      </c>
    </row>
    <row r="163" spans="1:13">
      <c r="A163" s="267">
        <v>154</v>
      </c>
      <c r="B163" s="276" t="s">
        <v>100</v>
      </c>
      <c r="C163" s="277">
        <v>102.65</v>
      </c>
      <c r="D163" s="278">
        <v>103.61666666666667</v>
      </c>
      <c r="E163" s="278">
        <v>100.53333333333335</v>
      </c>
      <c r="F163" s="278">
        <v>98.416666666666671</v>
      </c>
      <c r="G163" s="278">
        <v>95.333333333333343</v>
      </c>
      <c r="H163" s="278">
        <v>105.73333333333335</v>
      </c>
      <c r="I163" s="278">
        <v>108.81666666666666</v>
      </c>
      <c r="J163" s="278">
        <v>110.93333333333335</v>
      </c>
      <c r="K163" s="276">
        <v>106.7</v>
      </c>
      <c r="L163" s="276">
        <v>101.5</v>
      </c>
      <c r="M163" s="276">
        <v>397.26155999999997</v>
      </c>
    </row>
    <row r="164" spans="1:13">
      <c r="A164" s="267">
        <v>155</v>
      </c>
      <c r="B164" s="276" t="s">
        <v>375</v>
      </c>
      <c r="C164" s="277">
        <v>1939.8</v>
      </c>
      <c r="D164" s="278">
        <v>1937.2666666666667</v>
      </c>
      <c r="E164" s="278">
        <v>1902.5333333333333</v>
      </c>
      <c r="F164" s="278">
        <v>1865.2666666666667</v>
      </c>
      <c r="G164" s="278">
        <v>1830.5333333333333</v>
      </c>
      <c r="H164" s="278">
        <v>1974.5333333333333</v>
      </c>
      <c r="I164" s="278">
        <v>2009.2666666666664</v>
      </c>
      <c r="J164" s="278">
        <v>2046.5333333333333</v>
      </c>
      <c r="K164" s="276">
        <v>1972</v>
      </c>
      <c r="L164" s="276">
        <v>1900</v>
      </c>
      <c r="M164" s="276">
        <v>0.51051000000000002</v>
      </c>
    </row>
    <row r="165" spans="1:13">
      <c r="A165" s="267">
        <v>156</v>
      </c>
      <c r="B165" s="276" t="s">
        <v>376</v>
      </c>
      <c r="C165" s="277">
        <v>2227.0500000000002</v>
      </c>
      <c r="D165" s="278">
        <v>2220.7000000000003</v>
      </c>
      <c r="E165" s="278">
        <v>2141.5000000000005</v>
      </c>
      <c r="F165" s="278">
        <v>2055.9500000000003</v>
      </c>
      <c r="G165" s="278">
        <v>1976.7500000000005</v>
      </c>
      <c r="H165" s="278">
        <v>2306.2500000000005</v>
      </c>
      <c r="I165" s="278">
        <v>2385.4500000000003</v>
      </c>
      <c r="J165" s="278">
        <v>2471.0000000000005</v>
      </c>
      <c r="K165" s="276">
        <v>2299.9</v>
      </c>
      <c r="L165" s="276">
        <v>2135.15</v>
      </c>
      <c r="M165" s="276">
        <v>1.40052</v>
      </c>
    </row>
    <row r="166" spans="1:13">
      <c r="A166" s="267">
        <v>157</v>
      </c>
      <c r="B166" s="276" t="s">
        <v>372</v>
      </c>
      <c r="C166" s="277">
        <v>274.10000000000002</v>
      </c>
      <c r="D166" s="278">
        <v>282.5</v>
      </c>
      <c r="E166" s="278">
        <v>264</v>
      </c>
      <c r="F166" s="278">
        <v>253.89999999999998</v>
      </c>
      <c r="G166" s="278">
        <v>235.39999999999998</v>
      </c>
      <c r="H166" s="278">
        <v>292.60000000000002</v>
      </c>
      <c r="I166" s="278">
        <v>311.10000000000002</v>
      </c>
      <c r="J166" s="278">
        <v>321.20000000000005</v>
      </c>
      <c r="K166" s="276">
        <v>301</v>
      </c>
      <c r="L166" s="276">
        <v>272.39999999999998</v>
      </c>
      <c r="M166" s="276">
        <v>12.98259</v>
      </c>
    </row>
    <row r="167" spans="1:13">
      <c r="A167" s="267">
        <v>158</v>
      </c>
      <c r="B167" s="276" t="s">
        <v>382</v>
      </c>
      <c r="C167" s="277">
        <v>252.5</v>
      </c>
      <c r="D167" s="278">
        <v>253</v>
      </c>
      <c r="E167" s="278">
        <v>245</v>
      </c>
      <c r="F167" s="278">
        <v>237.5</v>
      </c>
      <c r="G167" s="278">
        <v>229.5</v>
      </c>
      <c r="H167" s="278">
        <v>260.5</v>
      </c>
      <c r="I167" s="278">
        <v>268.5</v>
      </c>
      <c r="J167" s="278">
        <v>276</v>
      </c>
      <c r="K167" s="276">
        <v>261</v>
      </c>
      <c r="L167" s="276">
        <v>245.5</v>
      </c>
      <c r="M167" s="276">
        <v>9.3239699999999992</v>
      </c>
    </row>
    <row r="168" spans="1:13">
      <c r="A168" s="267">
        <v>159</v>
      </c>
      <c r="B168" s="276" t="s">
        <v>373</v>
      </c>
      <c r="C168" s="277">
        <v>99.25</v>
      </c>
      <c r="D168" s="278">
        <v>99.733333333333334</v>
      </c>
      <c r="E168" s="278">
        <v>97.816666666666663</v>
      </c>
      <c r="F168" s="278">
        <v>96.383333333333326</v>
      </c>
      <c r="G168" s="278">
        <v>94.466666666666654</v>
      </c>
      <c r="H168" s="278">
        <v>101.16666666666667</v>
      </c>
      <c r="I168" s="278">
        <v>103.08333333333333</v>
      </c>
      <c r="J168" s="278">
        <v>104.51666666666668</v>
      </c>
      <c r="K168" s="276">
        <v>101.65</v>
      </c>
      <c r="L168" s="276">
        <v>98.3</v>
      </c>
      <c r="M168" s="276">
        <v>0.38499</v>
      </c>
    </row>
    <row r="169" spans="1:13">
      <c r="A169" s="267">
        <v>160</v>
      </c>
      <c r="B169" s="276" t="s">
        <v>374</v>
      </c>
      <c r="C169" s="277">
        <v>169.95</v>
      </c>
      <c r="D169" s="278">
        <v>170.43333333333331</v>
      </c>
      <c r="E169" s="278">
        <v>168.51666666666662</v>
      </c>
      <c r="F169" s="278">
        <v>167.08333333333331</v>
      </c>
      <c r="G169" s="278">
        <v>165.16666666666663</v>
      </c>
      <c r="H169" s="278">
        <v>171.86666666666662</v>
      </c>
      <c r="I169" s="278">
        <v>173.7833333333333</v>
      </c>
      <c r="J169" s="278">
        <v>175.21666666666661</v>
      </c>
      <c r="K169" s="276">
        <v>172.35</v>
      </c>
      <c r="L169" s="276">
        <v>169</v>
      </c>
      <c r="M169" s="276">
        <v>0.96723999999999999</v>
      </c>
    </row>
    <row r="170" spans="1:13">
      <c r="A170" s="267">
        <v>161</v>
      </c>
      <c r="B170" s="276" t="s">
        <v>245</v>
      </c>
      <c r="C170" s="277">
        <v>140.94999999999999</v>
      </c>
      <c r="D170" s="278">
        <v>140.83333333333334</v>
      </c>
      <c r="E170" s="278">
        <v>137.9666666666667</v>
      </c>
      <c r="F170" s="278">
        <v>134.98333333333335</v>
      </c>
      <c r="G170" s="278">
        <v>132.1166666666667</v>
      </c>
      <c r="H170" s="278">
        <v>143.81666666666669</v>
      </c>
      <c r="I170" s="278">
        <v>146.68333333333331</v>
      </c>
      <c r="J170" s="278">
        <v>149.66666666666669</v>
      </c>
      <c r="K170" s="276">
        <v>143.69999999999999</v>
      </c>
      <c r="L170" s="276">
        <v>137.85</v>
      </c>
      <c r="M170" s="276">
        <v>10.87154</v>
      </c>
    </row>
    <row r="171" spans="1:13">
      <c r="A171" s="267">
        <v>162</v>
      </c>
      <c r="B171" s="276" t="s">
        <v>378</v>
      </c>
      <c r="C171" s="277">
        <v>5812.8</v>
      </c>
      <c r="D171" s="278">
        <v>5788.166666666667</v>
      </c>
      <c r="E171" s="278">
        <v>5676.6333333333341</v>
      </c>
      <c r="F171" s="278">
        <v>5540.4666666666672</v>
      </c>
      <c r="G171" s="278">
        <v>5428.9333333333343</v>
      </c>
      <c r="H171" s="278">
        <v>5924.3333333333339</v>
      </c>
      <c r="I171" s="278">
        <v>6035.8666666666668</v>
      </c>
      <c r="J171" s="278">
        <v>6172.0333333333338</v>
      </c>
      <c r="K171" s="276">
        <v>5899.7</v>
      </c>
      <c r="L171" s="276">
        <v>5652</v>
      </c>
      <c r="M171" s="276">
        <v>0.44194</v>
      </c>
    </row>
    <row r="172" spans="1:13">
      <c r="A172" s="267">
        <v>163</v>
      </c>
      <c r="B172" s="276" t="s">
        <v>379</v>
      </c>
      <c r="C172" s="277">
        <v>1553.45</v>
      </c>
      <c r="D172" s="278">
        <v>1554.4833333333333</v>
      </c>
      <c r="E172" s="278">
        <v>1538.9666666666667</v>
      </c>
      <c r="F172" s="278">
        <v>1524.4833333333333</v>
      </c>
      <c r="G172" s="278">
        <v>1508.9666666666667</v>
      </c>
      <c r="H172" s="278">
        <v>1568.9666666666667</v>
      </c>
      <c r="I172" s="278">
        <v>1584.4833333333336</v>
      </c>
      <c r="J172" s="278">
        <v>1598.9666666666667</v>
      </c>
      <c r="K172" s="276">
        <v>1570</v>
      </c>
      <c r="L172" s="276">
        <v>1540</v>
      </c>
      <c r="M172" s="276">
        <v>0.29798000000000002</v>
      </c>
    </row>
    <row r="173" spans="1:13">
      <c r="A173" s="267">
        <v>164</v>
      </c>
      <c r="B173" s="276" t="s">
        <v>101</v>
      </c>
      <c r="C173" s="277">
        <v>471.4</v>
      </c>
      <c r="D173" s="278">
        <v>473.40000000000003</v>
      </c>
      <c r="E173" s="278">
        <v>468.00000000000006</v>
      </c>
      <c r="F173" s="278">
        <v>464.6</v>
      </c>
      <c r="G173" s="278">
        <v>459.20000000000005</v>
      </c>
      <c r="H173" s="278">
        <v>476.80000000000007</v>
      </c>
      <c r="I173" s="278">
        <v>482.20000000000005</v>
      </c>
      <c r="J173" s="278">
        <v>485.60000000000008</v>
      </c>
      <c r="K173" s="276">
        <v>478.8</v>
      </c>
      <c r="L173" s="276">
        <v>470</v>
      </c>
      <c r="M173" s="276">
        <v>20.600729999999999</v>
      </c>
    </row>
    <row r="174" spans="1:13">
      <c r="A174" s="267">
        <v>165</v>
      </c>
      <c r="B174" s="276" t="s">
        <v>387</v>
      </c>
      <c r="C174" s="277">
        <v>46.95</v>
      </c>
      <c r="D174" s="278">
        <v>47.15</v>
      </c>
      <c r="E174" s="278">
        <v>46.55</v>
      </c>
      <c r="F174" s="278">
        <v>46.15</v>
      </c>
      <c r="G174" s="278">
        <v>45.55</v>
      </c>
      <c r="H174" s="278">
        <v>47.55</v>
      </c>
      <c r="I174" s="278">
        <v>48.150000000000006</v>
      </c>
      <c r="J174" s="278">
        <v>48.55</v>
      </c>
      <c r="K174" s="276">
        <v>47.75</v>
      </c>
      <c r="L174" s="276">
        <v>46.75</v>
      </c>
      <c r="M174" s="276">
        <v>11.089320000000001</v>
      </c>
    </row>
    <row r="175" spans="1:13">
      <c r="A175" s="267">
        <v>166</v>
      </c>
      <c r="B175" s="276" t="s">
        <v>1396</v>
      </c>
      <c r="C175" s="277">
        <v>3814.55</v>
      </c>
      <c r="D175" s="278">
        <v>3791.1833333333329</v>
      </c>
      <c r="E175" s="278">
        <v>3712.3666666666659</v>
      </c>
      <c r="F175" s="278">
        <v>3610.1833333333329</v>
      </c>
      <c r="G175" s="278">
        <v>3531.3666666666659</v>
      </c>
      <c r="H175" s="278">
        <v>3893.3666666666659</v>
      </c>
      <c r="I175" s="278">
        <v>3972.1833333333325</v>
      </c>
      <c r="J175" s="278">
        <v>4074.3666666666659</v>
      </c>
      <c r="K175" s="276">
        <v>3870</v>
      </c>
      <c r="L175" s="276">
        <v>3689</v>
      </c>
      <c r="M175" s="276">
        <v>1.10408</v>
      </c>
    </row>
    <row r="176" spans="1:13">
      <c r="A176" s="267">
        <v>167</v>
      </c>
      <c r="B176" s="276" t="s">
        <v>103</v>
      </c>
      <c r="C176" s="277">
        <v>26.8</v>
      </c>
      <c r="D176" s="278">
        <v>26.599999999999998</v>
      </c>
      <c r="E176" s="278">
        <v>25.999999999999996</v>
      </c>
      <c r="F176" s="278">
        <v>25.2</v>
      </c>
      <c r="G176" s="278">
        <v>24.599999999999998</v>
      </c>
      <c r="H176" s="278">
        <v>27.399999999999995</v>
      </c>
      <c r="I176" s="278">
        <v>27.999999999999996</v>
      </c>
      <c r="J176" s="278">
        <v>28.799999999999994</v>
      </c>
      <c r="K176" s="276">
        <v>27.2</v>
      </c>
      <c r="L176" s="276">
        <v>25.8</v>
      </c>
      <c r="M176" s="276">
        <v>433.44801999999999</v>
      </c>
    </row>
    <row r="177" spans="1:13">
      <c r="A177" s="267">
        <v>168</v>
      </c>
      <c r="B177" s="276" t="s">
        <v>388</v>
      </c>
      <c r="C177" s="277">
        <v>210.15</v>
      </c>
      <c r="D177" s="278">
        <v>209.16666666666666</v>
      </c>
      <c r="E177" s="278">
        <v>206.48333333333332</v>
      </c>
      <c r="F177" s="278">
        <v>202.81666666666666</v>
      </c>
      <c r="G177" s="278">
        <v>200.13333333333333</v>
      </c>
      <c r="H177" s="278">
        <v>212.83333333333331</v>
      </c>
      <c r="I177" s="278">
        <v>215.51666666666665</v>
      </c>
      <c r="J177" s="278">
        <v>219.18333333333331</v>
      </c>
      <c r="K177" s="276">
        <v>211.85</v>
      </c>
      <c r="L177" s="276">
        <v>205.5</v>
      </c>
      <c r="M177" s="276">
        <v>10.89148</v>
      </c>
    </row>
    <row r="178" spans="1:13">
      <c r="A178" s="267">
        <v>169</v>
      </c>
      <c r="B178" s="276" t="s">
        <v>380</v>
      </c>
      <c r="C178" s="277">
        <v>907.25</v>
      </c>
      <c r="D178" s="278">
        <v>909.29999999999984</v>
      </c>
      <c r="E178" s="278">
        <v>898.99999999999966</v>
      </c>
      <c r="F178" s="278">
        <v>890.74999999999977</v>
      </c>
      <c r="G178" s="278">
        <v>880.44999999999959</v>
      </c>
      <c r="H178" s="278">
        <v>917.54999999999973</v>
      </c>
      <c r="I178" s="278">
        <v>927.84999999999991</v>
      </c>
      <c r="J178" s="278">
        <v>936.0999999999998</v>
      </c>
      <c r="K178" s="276">
        <v>919.6</v>
      </c>
      <c r="L178" s="276">
        <v>901.05</v>
      </c>
      <c r="M178" s="276">
        <v>0.52917999999999998</v>
      </c>
    </row>
    <row r="179" spans="1:13">
      <c r="A179" s="267">
        <v>170</v>
      </c>
      <c r="B179" s="276" t="s">
        <v>246</v>
      </c>
      <c r="C179" s="277">
        <v>509.9</v>
      </c>
      <c r="D179" s="278">
        <v>512.1</v>
      </c>
      <c r="E179" s="278">
        <v>506.6</v>
      </c>
      <c r="F179" s="278">
        <v>503.3</v>
      </c>
      <c r="G179" s="278">
        <v>497.8</v>
      </c>
      <c r="H179" s="278">
        <v>515.40000000000009</v>
      </c>
      <c r="I179" s="278">
        <v>520.90000000000009</v>
      </c>
      <c r="J179" s="278">
        <v>524.20000000000005</v>
      </c>
      <c r="K179" s="276">
        <v>517.6</v>
      </c>
      <c r="L179" s="276">
        <v>508.8</v>
      </c>
      <c r="M179" s="276">
        <v>1.60042</v>
      </c>
    </row>
    <row r="180" spans="1:13">
      <c r="A180" s="267">
        <v>171</v>
      </c>
      <c r="B180" s="276" t="s">
        <v>104</v>
      </c>
      <c r="C180" s="277">
        <v>699.75</v>
      </c>
      <c r="D180" s="278">
        <v>704.44999999999993</v>
      </c>
      <c r="E180" s="278">
        <v>689.29999999999984</v>
      </c>
      <c r="F180" s="278">
        <v>678.84999999999991</v>
      </c>
      <c r="G180" s="278">
        <v>663.69999999999982</v>
      </c>
      <c r="H180" s="278">
        <v>714.89999999999986</v>
      </c>
      <c r="I180" s="278">
        <v>730.05</v>
      </c>
      <c r="J180" s="278">
        <v>740.49999999999989</v>
      </c>
      <c r="K180" s="276">
        <v>719.6</v>
      </c>
      <c r="L180" s="276">
        <v>694</v>
      </c>
      <c r="M180" s="276">
        <v>34.837409999999998</v>
      </c>
    </row>
    <row r="181" spans="1:13">
      <c r="A181" s="267">
        <v>172</v>
      </c>
      <c r="B181" s="276" t="s">
        <v>247</v>
      </c>
      <c r="C181" s="277">
        <v>405.7</v>
      </c>
      <c r="D181" s="278">
        <v>406.4666666666667</v>
      </c>
      <c r="E181" s="278">
        <v>401.93333333333339</v>
      </c>
      <c r="F181" s="278">
        <v>398.16666666666669</v>
      </c>
      <c r="G181" s="278">
        <v>393.63333333333338</v>
      </c>
      <c r="H181" s="278">
        <v>410.23333333333341</v>
      </c>
      <c r="I181" s="278">
        <v>414.76666666666671</v>
      </c>
      <c r="J181" s="278">
        <v>418.53333333333342</v>
      </c>
      <c r="K181" s="276">
        <v>411</v>
      </c>
      <c r="L181" s="276">
        <v>402.7</v>
      </c>
      <c r="M181" s="276">
        <v>1.88283</v>
      </c>
    </row>
    <row r="182" spans="1:13">
      <c r="A182" s="267">
        <v>173</v>
      </c>
      <c r="B182" s="276" t="s">
        <v>248</v>
      </c>
      <c r="C182" s="277">
        <v>1165.45</v>
      </c>
      <c r="D182" s="278">
        <v>1151.4833333333333</v>
      </c>
      <c r="E182" s="278">
        <v>1127.9666666666667</v>
      </c>
      <c r="F182" s="278">
        <v>1090.4833333333333</v>
      </c>
      <c r="G182" s="278">
        <v>1066.9666666666667</v>
      </c>
      <c r="H182" s="278">
        <v>1188.9666666666667</v>
      </c>
      <c r="I182" s="278">
        <v>1212.4833333333336</v>
      </c>
      <c r="J182" s="278">
        <v>1249.9666666666667</v>
      </c>
      <c r="K182" s="276">
        <v>1175</v>
      </c>
      <c r="L182" s="276">
        <v>1114</v>
      </c>
      <c r="M182" s="276">
        <v>27.32949</v>
      </c>
    </row>
    <row r="183" spans="1:13">
      <c r="A183" s="267">
        <v>174</v>
      </c>
      <c r="B183" s="276" t="s">
        <v>389</v>
      </c>
      <c r="C183" s="277">
        <v>96.7</v>
      </c>
      <c r="D183" s="278">
        <v>95.550000000000011</v>
      </c>
      <c r="E183" s="278">
        <v>92.950000000000017</v>
      </c>
      <c r="F183" s="278">
        <v>89.2</v>
      </c>
      <c r="G183" s="278">
        <v>86.600000000000009</v>
      </c>
      <c r="H183" s="278">
        <v>99.300000000000026</v>
      </c>
      <c r="I183" s="278">
        <v>101.90000000000002</v>
      </c>
      <c r="J183" s="278">
        <v>105.65000000000003</v>
      </c>
      <c r="K183" s="276">
        <v>98.15</v>
      </c>
      <c r="L183" s="276">
        <v>91.8</v>
      </c>
      <c r="M183" s="276">
        <v>25.21547</v>
      </c>
    </row>
    <row r="184" spans="1:13">
      <c r="A184" s="267">
        <v>175</v>
      </c>
      <c r="B184" s="276" t="s">
        <v>381</v>
      </c>
      <c r="C184" s="277">
        <v>412.55</v>
      </c>
      <c r="D184" s="278">
        <v>413.48333333333335</v>
      </c>
      <c r="E184" s="278">
        <v>409.06666666666672</v>
      </c>
      <c r="F184" s="278">
        <v>405.58333333333337</v>
      </c>
      <c r="G184" s="278">
        <v>401.16666666666674</v>
      </c>
      <c r="H184" s="278">
        <v>416.9666666666667</v>
      </c>
      <c r="I184" s="278">
        <v>421.38333333333333</v>
      </c>
      <c r="J184" s="278">
        <v>424.86666666666667</v>
      </c>
      <c r="K184" s="276">
        <v>417.9</v>
      </c>
      <c r="L184" s="276">
        <v>410</v>
      </c>
      <c r="M184" s="276">
        <v>13.03918</v>
      </c>
    </row>
    <row r="185" spans="1:13">
      <c r="A185" s="267">
        <v>176</v>
      </c>
      <c r="B185" s="276" t="s">
        <v>249</v>
      </c>
      <c r="C185" s="277">
        <v>244.45</v>
      </c>
      <c r="D185" s="278">
        <v>246.11666666666667</v>
      </c>
      <c r="E185" s="278">
        <v>240.33333333333334</v>
      </c>
      <c r="F185" s="278">
        <v>236.21666666666667</v>
      </c>
      <c r="G185" s="278">
        <v>230.43333333333334</v>
      </c>
      <c r="H185" s="278">
        <v>250.23333333333335</v>
      </c>
      <c r="I185" s="278">
        <v>256.01666666666665</v>
      </c>
      <c r="J185" s="278">
        <v>260.13333333333333</v>
      </c>
      <c r="K185" s="276">
        <v>251.9</v>
      </c>
      <c r="L185" s="276">
        <v>242</v>
      </c>
      <c r="M185" s="276">
        <v>14.15879</v>
      </c>
    </row>
    <row r="186" spans="1:13">
      <c r="A186" s="267">
        <v>177</v>
      </c>
      <c r="B186" s="276" t="s">
        <v>105</v>
      </c>
      <c r="C186" s="277">
        <v>875.75</v>
      </c>
      <c r="D186" s="278">
        <v>877.19999999999993</v>
      </c>
      <c r="E186" s="278">
        <v>868.54999999999984</v>
      </c>
      <c r="F186" s="278">
        <v>861.34999999999991</v>
      </c>
      <c r="G186" s="278">
        <v>852.69999999999982</v>
      </c>
      <c r="H186" s="278">
        <v>884.39999999999986</v>
      </c>
      <c r="I186" s="278">
        <v>893.05</v>
      </c>
      <c r="J186" s="278">
        <v>900.24999999999989</v>
      </c>
      <c r="K186" s="276">
        <v>885.85</v>
      </c>
      <c r="L186" s="276">
        <v>870</v>
      </c>
      <c r="M186" s="276">
        <v>40.047620000000002</v>
      </c>
    </row>
    <row r="187" spans="1:13">
      <c r="A187" s="267">
        <v>178</v>
      </c>
      <c r="B187" s="276" t="s">
        <v>383</v>
      </c>
      <c r="C187" s="277">
        <v>83.9</v>
      </c>
      <c r="D187" s="278">
        <v>82.766666666666666</v>
      </c>
      <c r="E187" s="278">
        <v>79.133333333333326</v>
      </c>
      <c r="F187" s="278">
        <v>74.36666666666666</v>
      </c>
      <c r="G187" s="278">
        <v>70.73333333333332</v>
      </c>
      <c r="H187" s="278">
        <v>87.533333333333331</v>
      </c>
      <c r="I187" s="278">
        <v>91.166666666666686</v>
      </c>
      <c r="J187" s="278">
        <v>95.933333333333337</v>
      </c>
      <c r="K187" s="276">
        <v>86.4</v>
      </c>
      <c r="L187" s="276">
        <v>78</v>
      </c>
      <c r="M187" s="276">
        <v>151.49309</v>
      </c>
    </row>
    <row r="188" spans="1:13">
      <c r="A188" s="267">
        <v>179</v>
      </c>
      <c r="B188" s="276" t="s">
        <v>384</v>
      </c>
      <c r="C188" s="277">
        <v>598.04999999999995</v>
      </c>
      <c r="D188" s="278">
        <v>599.68333333333328</v>
      </c>
      <c r="E188" s="278">
        <v>590.36666666666656</v>
      </c>
      <c r="F188" s="278">
        <v>582.68333333333328</v>
      </c>
      <c r="G188" s="278">
        <v>573.36666666666656</v>
      </c>
      <c r="H188" s="278">
        <v>607.36666666666656</v>
      </c>
      <c r="I188" s="278">
        <v>616.68333333333339</v>
      </c>
      <c r="J188" s="278">
        <v>624.36666666666656</v>
      </c>
      <c r="K188" s="276">
        <v>609</v>
      </c>
      <c r="L188" s="276">
        <v>592</v>
      </c>
      <c r="M188" s="276">
        <v>0.61604999999999999</v>
      </c>
    </row>
    <row r="189" spans="1:13">
      <c r="A189" s="267">
        <v>180</v>
      </c>
      <c r="B189" s="276" t="s">
        <v>1439</v>
      </c>
      <c r="C189" s="277">
        <v>193.3</v>
      </c>
      <c r="D189" s="278">
        <v>194.53333333333333</v>
      </c>
      <c r="E189" s="278">
        <v>191.66666666666666</v>
      </c>
      <c r="F189" s="278">
        <v>190.03333333333333</v>
      </c>
      <c r="G189" s="278">
        <v>187.16666666666666</v>
      </c>
      <c r="H189" s="278">
        <v>196.16666666666666</v>
      </c>
      <c r="I189" s="278">
        <v>199.03333333333333</v>
      </c>
      <c r="J189" s="278">
        <v>200.66666666666666</v>
      </c>
      <c r="K189" s="276">
        <v>197.4</v>
      </c>
      <c r="L189" s="276">
        <v>192.9</v>
      </c>
      <c r="M189" s="276">
        <v>0.74068000000000001</v>
      </c>
    </row>
    <row r="190" spans="1:13">
      <c r="A190" s="267">
        <v>181</v>
      </c>
      <c r="B190" s="276" t="s">
        <v>390</v>
      </c>
      <c r="C190" s="277">
        <v>70.400000000000006</v>
      </c>
      <c r="D190" s="278">
        <v>70.983333333333334</v>
      </c>
      <c r="E190" s="278">
        <v>69.516666666666666</v>
      </c>
      <c r="F190" s="278">
        <v>68.633333333333326</v>
      </c>
      <c r="G190" s="278">
        <v>67.166666666666657</v>
      </c>
      <c r="H190" s="278">
        <v>71.866666666666674</v>
      </c>
      <c r="I190" s="278">
        <v>73.333333333333343</v>
      </c>
      <c r="J190" s="278">
        <v>74.216666666666683</v>
      </c>
      <c r="K190" s="276">
        <v>72.45</v>
      </c>
      <c r="L190" s="276">
        <v>70.099999999999994</v>
      </c>
      <c r="M190" s="276">
        <v>13.81188</v>
      </c>
    </row>
    <row r="191" spans="1:13">
      <c r="A191" s="267">
        <v>182</v>
      </c>
      <c r="B191" s="276" t="s">
        <v>250</v>
      </c>
      <c r="C191" s="277">
        <v>219.55</v>
      </c>
      <c r="D191" s="278">
        <v>220.98333333333335</v>
      </c>
      <c r="E191" s="278">
        <v>213.56666666666669</v>
      </c>
      <c r="F191" s="278">
        <v>207.58333333333334</v>
      </c>
      <c r="G191" s="278">
        <v>200.16666666666669</v>
      </c>
      <c r="H191" s="278">
        <v>226.9666666666667</v>
      </c>
      <c r="I191" s="278">
        <v>234.38333333333333</v>
      </c>
      <c r="J191" s="278">
        <v>240.3666666666667</v>
      </c>
      <c r="K191" s="276">
        <v>228.4</v>
      </c>
      <c r="L191" s="276">
        <v>215</v>
      </c>
      <c r="M191" s="276">
        <v>65.469059999999999</v>
      </c>
    </row>
    <row r="192" spans="1:13">
      <c r="A192" s="267">
        <v>183</v>
      </c>
      <c r="B192" s="276" t="s">
        <v>385</v>
      </c>
      <c r="C192" s="277">
        <v>322.55</v>
      </c>
      <c r="D192" s="278">
        <v>322.84999999999997</v>
      </c>
      <c r="E192" s="278">
        <v>319.69999999999993</v>
      </c>
      <c r="F192" s="278">
        <v>316.84999999999997</v>
      </c>
      <c r="G192" s="278">
        <v>313.69999999999993</v>
      </c>
      <c r="H192" s="278">
        <v>325.69999999999993</v>
      </c>
      <c r="I192" s="278">
        <v>328.84999999999991</v>
      </c>
      <c r="J192" s="278">
        <v>331.69999999999993</v>
      </c>
      <c r="K192" s="276">
        <v>326</v>
      </c>
      <c r="L192" s="276">
        <v>320</v>
      </c>
      <c r="M192" s="276">
        <v>1.1597500000000001</v>
      </c>
    </row>
    <row r="193" spans="1:13">
      <c r="A193" s="267">
        <v>184</v>
      </c>
      <c r="B193" s="276" t="s">
        <v>386</v>
      </c>
      <c r="C193" s="277">
        <v>348.85</v>
      </c>
      <c r="D193" s="278">
        <v>368.41666666666669</v>
      </c>
      <c r="E193" s="278">
        <v>324.43333333333339</v>
      </c>
      <c r="F193" s="278">
        <v>300.01666666666671</v>
      </c>
      <c r="G193" s="278">
        <v>256.03333333333342</v>
      </c>
      <c r="H193" s="278">
        <v>392.83333333333337</v>
      </c>
      <c r="I193" s="278">
        <v>436.81666666666661</v>
      </c>
      <c r="J193" s="278">
        <v>461.23333333333335</v>
      </c>
      <c r="K193" s="276">
        <v>412.4</v>
      </c>
      <c r="L193" s="276">
        <v>344</v>
      </c>
      <c r="M193" s="276">
        <v>63.842370000000003</v>
      </c>
    </row>
    <row r="194" spans="1:13">
      <c r="A194" s="267">
        <v>185</v>
      </c>
      <c r="B194" s="276" t="s">
        <v>391</v>
      </c>
      <c r="C194" s="277">
        <v>791.5</v>
      </c>
      <c r="D194" s="278">
        <v>794.16666666666663</v>
      </c>
      <c r="E194" s="278">
        <v>779.33333333333326</v>
      </c>
      <c r="F194" s="278">
        <v>767.16666666666663</v>
      </c>
      <c r="G194" s="278">
        <v>752.33333333333326</v>
      </c>
      <c r="H194" s="278">
        <v>806.33333333333326</v>
      </c>
      <c r="I194" s="278">
        <v>821.16666666666652</v>
      </c>
      <c r="J194" s="278">
        <v>833.33333333333326</v>
      </c>
      <c r="K194" s="276">
        <v>809</v>
      </c>
      <c r="L194" s="276">
        <v>782</v>
      </c>
      <c r="M194" s="276">
        <v>0.58157000000000003</v>
      </c>
    </row>
    <row r="195" spans="1:13">
      <c r="A195" s="267">
        <v>186</v>
      </c>
      <c r="B195" s="276" t="s">
        <v>399</v>
      </c>
      <c r="C195" s="277">
        <v>818.5</v>
      </c>
      <c r="D195" s="278">
        <v>816.4666666666667</v>
      </c>
      <c r="E195" s="278">
        <v>807.13333333333344</v>
      </c>
      <c r="F195" s="278">
        <v>795.76666666666677</v>
      </c>
      <c r="G195" s="278">
        <v>786.43333333333351</v>
      </c>
      <c r="H195" s="278">
        <v>827.83333333333337</v>
      </c>
      <c r="I195" s="278">
        <v>837.16666666666663</v>
      </c>
      <c r="J195" s="278">
        <v>848.5333333333333</v>
      </c>
      <c r="K195" s="276">
        <v>825.8</v>
      </c>
      <c r="L195" s="276">
        <v>805.1</v>
      </c>
      <c r="M195" s="276">
        <v>6.18546</v>
      </c>
    </row>
    <row r="196" spans="1:13">
      <c r="A196" s="267">
        <v>187</v>
      </c>
      <c r="B196" s="276" t="s">
        <v>392</v>
      </c>
      <c r="C196" s="277">
        <v>30.7</v>
      </c>
      <c r="D196" s="278">
        <v>30.583333333333332</v>
      </c>
      <c r="E196" s="278">
        <v>30.216666666666665</v>
      </c>
      <c r="F196" s="278">
        <v>29.733333333333334</v>
      </c>
      <c r="G196" s="278">
        <v>29.366666666666667</v>
      </c>
      <c r="H196" s="278">
        <v>31.066666666666663</v>
      </c>
      <c r="I196" s="278">
        <v>31.43333333333333</v>
      </c>
      <c r="J196" s="278">
        <v>31.916666666666661</v>
      </c>
      <c r="K196" s="276">
        <v>30.95</v>
      </c>
      <c r="L196" s="276">
        <v>30.1</v>
      </c>
      <c r="M196" s="276">
        <v>3.27813</v>
      </c>
    </row>
    <row r="197" spans="1:13">
      <c r="A197" s="267">
        <v>188</v>
      </c>
      <c r="B197" s="276" t="s">
        <v>393</v>
      </c>
      <c r="C197" s="277">
        <v>947.45</v>
      </c>
      <c r="D197" s="278">
        <v>944.13333333333321</v>
      </c>
      <c r="E197" s="278">
        <v>933.36666666666645</v>
      </c>
      <c r="F197" s="278">
        <v>919.28333333333319</v>
      </c>
      <c r="G197" s="278">
        <v>908.51666666666642</v>
      </c>
      <c r="H197" s="278">
        <v>958.21666666666647</v>
      </c>
      <c r="I197" s="278">
        <v>968.98333333333335</v>
      </c>
      <c r="J197" s="278">
        <v>983.06666666666649</v>
      </c>
      <c r="K197" s="276">
        <v>954.9</v>
      </c>
      <c r="L197" s="276">
        <v>930.05</v>
      </c>
      <c r="M197" s="276">
        <v>0.44757999999999998</v>
      </c>
    </row>
    <row r="198" spans="1:13">
      <c r="A198" s="267">
        <v>189</v>
      </c>
      <c r="B198" s="276" t="s">
        <v>106</v>
      </c>
      <c r="C198" s="277">
        <v>801.4</v>
      </c>
      <c r="D198" s="278">
        <v>804.63333333333333</v>
      </c>
      <c r="E198" s="278">
        <v>792.76666666666665</v>
      </c>
      <c r="F198" s="278">
        <v>784.13333333333333</v>
      </c>
      <c r="G198" s="278">
        <v>772.26666666666665</v>
      </c>
      <c r="H198" s="278">
        <v>813.26666666666665</v>
      </c>
      <c r="I198" s="278">
        <v>825.13333333333321</v>
      </c>
      <c r="J198" s="278">
        <v>833.76666666666665</v>
      </c>
      <c r="K198" s="276">
        <v>816.5</v>
      </c>
      <c r="L198" s="276">
        <v>796</v>
      </c>
      <c r="M198" s="276">
        <v>47.767659999999999</v>
      </c>
    </row>
    <row r="199" spans="1:13">
      <c r="A199" s="267">
        <v>190</v>
      </c>
      <c r="B199" s="276" t="s">
        <v>108</v>
      </c>
      <c r="C199" s="277">
        <v>822.1</v>
      </c>
      <c r="D199" s="278">
        <v>828.08333333333337</v>
      </c>
      <c r="E199" s="278">
        <v>808.36666666666679</v>
      </c>
      <c r="F199" s="278">
        <v>794.63333333333344</v>
      </c>
      <c r="G199" s="278">
        <v>774.91666666666686</v>
      </c>
      <c r="H199" s="278">
        <v>841.81666666666672</v>
      </c>
      <c r="I199" s="278">
        <v>861.53333333333319</v>
      </c>
      <c r="J199" s="278">
        <v>875.26666666666665</v>
      </c>
      <c r="K199" s="276">
        <v>847.8</v>
      </c>
      <c r="L199" s="276">
        <v>814.35</v>
      </c>
      <c r="M199" s="276">
        <v>117.23771000000001</v>
      </c>
    </row>
    <row r="200" spans="1:13">
      <c r="A200" s="267">
        <v>191</v>
      </c>
      <c r="B200" s="276" t="s">
        <v>109</v>
      </c>
      <c r="C200" s="277">
        <v>2256.25</v>
      </c>
      <c r="D200" s="278">
        <v>2243.6333333333332</v>
      </c>
      <c r="E200" s="278">
        <v>2214.8166666666666</v>
      </c>
      <c r="F200" s="278">
        <v>2173.3833333333332</v>
      </c>
      <c r="G200" s="278">
        <v>2144.5666666666666</v>
      </c>
      <c r="H200" s="278">
        <v>2285.0666666666666</v>
      </c>
      <c r="I200" s="278">
        <v>2313.8833333333332</v>
      </c>
      <c r="J200" s="278">
        <v>2355.3166666666666</v>
      </c>
      <c r="K200" s="276">
        <v>2272.4499999999998</v>
      </c>
      <c r="L200" s="276">
        <v>2202.1999999999998</v>
      </c>
      <c r="M200" s="276">
        <v>101.79510999999999</v>
      </c>
    </row>
    <row r="201" spans="1:13">
      <c r="A201" s="267">
        <v>192</v>
      </c>
      <c r="B201" s="276" t="s">
        <v>252</v>
      </c>
      <c r="C201" s="277">
        <v>2538.8000000000002</v>
      </c>
      <c r="D201" s="278">
        <v>2538.6333333333332</v>
      </c>
      <c r="E201" s="278">
        <v>2500.1666666666665</v>
      </c>
      <c r="F201" s="278">
        <v>2461.5333333333333</v>
      </c>
      <c r="G201" s="278">
        <v>2423.0666666666666</v>
      </c>
      <c r="H201" s="278">
        <v>2577.2666666666664</v>
      </c>
      <c r="I201" s="278">
        <v>2615.7333333333336</v>
      </c>
      <c r="J201" s="278">
        <v>2654.3666666666663</v>
      </c>
      <c r="K201" s="276">
        <v>2577.1</v>
      </c>
      <c r="L201" s="276">
        <v>2500</v>
      </c>
      <c r="M201" s="276">
        <v>5.6989099999999997</v>
      </c>
    </row>
    <row r="202" spans="1:13">
      <c r="A202" s="267">
        <v>193</v>
      </c>
      <c r="B202" s="276" t="s">
        <v>110</v>
      </c>
      <c r="C202" s="277">
        <v>1440.85</v>
      </c>
      <c r="D202" s="278">
        <v>1434.1333333333332</v>
      </c>
      <c r="E202" s="278">
        <v>1422.2666666666664</v>
      </c>
      <c r="F202" s="278">
        <v>1403.6833333333332</v>
      </c>
      <c r="G202" s="278">
        <v>1391.8166666666664</v>
      </c>
      <c r="H202" s="278">
        <v>1452.7166666666665</v>
      </c>
      <c r="I202" s="278">
        <v>1464.5833333333333</v>
      </c>
      <c r="J202" s="278">
        <v>1483.1666666666665</v>
      </c>
      <c r="K202" s="276">
        <v>1446</v>
      </c>
      <c r="L202" s="276">
        <v>1415.55</v>
      </c>
      <c r="M202" s="276">
        <v>89.972899999999996</v>
      </c>
    </row>
    <row r="203" spans="1:13">
      <c r="A203" s="267">
        <v>194</v>
      </c>
      <c r="B203" s="276" t="s">
        <v>253</v>
      </c>
      <c r="C203" s="277">
        <v>646.79999999999995</v>
      </c>
      <c r="D203" s="278">
        <v>651.01666666666677</v>
      </c>
      <c r="E203" s="278">
        <v>637.93333333333351</v>
      </c>
      <c r="F203" s="278">
        <v>629.06666666666672</v>
      </c>
      <c r="G203" s="278">
        <v>615.98333333333346</v>
      </c>
      <c r="H203" s="278">
        <v>659.88333333333355</v>
      </c>
      <c r="I203" s="278">
        <v>672.96666666666681</v>
      </c>
      <c r="J203" s="278">
        <v>681.8333333333336</v>
      </c>
      <c r="K203" s="276">
        <v>664.1</v>
      </c>
      <c r="L203" s="276">
        <v>642.15</v>
      </c>
      <c r="M203" s="276">
        <v>99.177610000000001</v>
      </c>
    </row>
    <row r="204" spans="1:13">
      <c r="A204" s="267">
        <v>195</v>
      </c>
      <c r="B204" s="276" t="s">
        <v>251</v>
      </c>
      <c r="C204" s="277">
        <v>804.7</v>
      </c>
      <c r="D204" s="278">
        <v>807.38333333333333</v>
      </c>
      <c r="E204" s="278">
        <v>796.76666666666665</v>
      </c>
      <c r="F204" s="278">
        <v>788.83333333333337</v>
      </c>
      <c r="G204" s="278">
        <v>778.2166666666667</v>
      </c>
      <c r="H204" s="278">
        <v>815.31666666666661</v>
      </c>
      <c r="I204" s="278">
        <v>825.93333333333317</v>
      </c>
      <c r="J204" s="278">
        <v>833.86666666666656</v>
      </c>
      <c r="K204" s="276">
        <v>818</v>
      </c>
      <c r="L204" s="276">
        <v>799.45</v>
      </c>
      <c r="M204" s="276">
        <v>6.7900799999999997</v>
      </c>
    </row>
    <row r="205" spans="1:13">
      <c r="A205" s="267">
        <v>196</v>
      </c>
      <c r="B205" s="276" t="s">
        <v>394</v>
      </c>
      <c r="C205" s="277">
        <v>208.25</v>
      </c>
      <c r="D205" s="278">
        <v>206.58333333333334</v>
      </c>
      <c r="E205" s="278">
        <v>203.2166666666667</v>
      </c>
      <c r="F205" s="278">
        <v>198.18333333333337</v>
      </c>
      <c r="G205" s="278">
        <v>194.81666666666672</v>
      </c>
      <c r="H205" s="278">
        <v>211.61666666666667</v>
      </c>
      <c r="I205" s="278">
        <v>214.98333333333329</v>
      </c>
      <c r="J205" s="278">
        <v>220.01666666666665</v>
      </c>
      <c r="K205" s="276">
        <v>209.95</v>
      </c>
      <c r="L205" s="276">
        <v>201.55</v>
      </c>
      <c r="M205" s="276">
        <v>10.07497</v>
      </c>
    </row>
    <row r="206" spans="1:13">
      <c r="A206" s="267">
        <v>197</v>
      </c>
      <c r="B206" s="276" t="s">
        <v>395</v>
      </c>
      <c r="C206" s="277">
        <v>290.8</v>
      </c>
      <c r="D206" s="278">
        <v>289.36666666666667</v>
      </c>
      <c r="E206" s="278">
        <v>283.53333333333336</v>
      </c>
      <c r="F206" s="278">
        <v>276.26666666666671</v>
      </c>
      <c r="G206" s="278">
        <v>270.43333333333339</v>
      </c>
      <c r="H206" s="278">
        <v>296.63333333333333</v>
      </c>
      <c r="I206" s="278">
        <v>302.46666666666658</v>
      </c>
      <c r="J206" s="278">
        <v>309.73333333333329</v>
      </c>
      <c r="K206" s="276">
        <v>295.2</v>
      </c>
      <c r="L206" s="276">
        <v>282.10000000000002</v>
      </c>
      <c r="M206" s="276">
        <v>1.55325</v>
      </c>
    </row>
    <row r="207" spans="1:13">
      <c r="A207" s="267">
        <v>198</v>
      </c>
      <c r="B207" s="276" t="s">
        <v>111</v>
      </c>
      <c r="C207" s="277">
        <v>3108.85</v>
      </c>
      <c r="D207" s="278">
        <v>3086.4666666666667</v>
      </c>
      <c r="E207" s="278">
        <v>3054.3833333333332</v>
      </c>
      <c r="F207" s="278">
        <v>2999.9166666666665</v>
      </c>
      <c r="G207" s="278">
        <v>2967.833333333333</v>
      </c>
      <c r="H207" s="278">
        <v>3140.9333333333334</v>
      </c>
      <c r="I207" s="278">
        <v>3173.0166666666664</v>
      </c>
      <c r="J207" s="278">
        <v>3227.4833333333336</v>
      </c>
      <c r="K207" s="276">
        <v>3118.55</v>
      </c>
      <c r="L207" s="276">
        <v>3032</v>
      </c>
      <c r="M207" s="276">
        <v>32.669240000000002</v>
      </c>
    </row>
    <row r="208" spans="1:13">
      <c r="A208" s="267">
        <v>199</v>
      </c>
      <c r="B208" s="276" t="s">
        <v>396</v>
      </c>
      <c r="C208" s="277">
        <v>18.45</v>
      </c>
      <c r="D208" s="278">
        <v>18.45</v>
      </c>
      <c r="E208" s="278">
        <v>18.049999999999997</v>
      </c>
      <c r="F208" s="278">
        <v>17.649999999999999</v>
      </c>
      <c r="G208" s="278">
        <v>17.249999999999996</v>
      </c>
      <c r="H208" s="278">
        <v>18.849999999999998</v>
      </c>
      <c r="I208" s="278">
        <v>19.249999999999996</v>
      </c>
      <c r="J208" s="278">
        <v>19.649999999999999</v>
      </c>
      <c r="K208" s="276">
        <v>18.850000000000001</v>
      </c>
      <c r="L208" s="276">
        <v>18.05</v>
      </c>
      <c r="M208" s="276">
        <v>105.89148</v>
      </c>
    </row>
    <row r="209" spans="1:13">
      <c r="A209" s="267">
        <v>200</v>
      </c>
      <c r="B209" s="276" t="s">
        <v>398</v>
      </c>
      <c r="C209" s="277">
        <v>119.8</v>
      </c>
      <c r="D209" s="278">
        <v>120.08333333333333</v>
      </c>
      <c r="E209" s="278">
        <v>118.21666666666665</v>
      </c>
      <c r="F209" s="278">
        <v>116.63333333333333</v>
      </c>
      <c r="G209" s="278">
        <v>114.76666666666665</v>
      </c>
      <c r="H209" s="278">
        <v>121.66666666666666</v>
      </c>
      <c r="I209" s="278">
        <v>123.53333333333333</v>
      </c>
      <c r="J209" s="278">
        <v>125.11666666666666</v>
      </c>
      <c r="K209" s="276">
        <v>121.95</v>
      </c>
      <c r="L209" s="276">
        <v>118.5</v>
      </c>
      <c r="M209" s="276">
        <v>1.58057</v>
      </c>
    </row>
    <row r="210" spans="1:13">
      <c r="A210" s="267">
        <v>201</v>
      </c>
      <c r="B210" s="276" t="s">
        <v>114</v>
      </c>
      <c r="C210" s="277">
        <v>226.35</v>
      </c>
      <c r="D210" s="278">
        <v>225.83333333333334</v>
      </c>
      <c r="E210" s="278">
        <v>221.06666666666669</v>
      </c>
      <c r="F210" s="278">
        <v>215.78333333333336</v>
      </c>
      <c r="G210" s="278">
        <v>211.01666666666671</v>
      </c>
      <c r="H210" s="278">
        <v>231.11666666666667</v>
      </c>
      <c r="I210" s="278">
        <v>235.88333333333333</v>
      </c>
      <c r="J210" s="278">
        <v>241.16666666666666</v>
      </c>
      <c r="K210" s="276">
        <v>230.6</v>
      </c>
      <c r="L210" s="276">
        <v>220.55</v>
      </c>
      <c r="M210" s="276">
        <v>425.83152999999999</v>
      </c>
    </row>
    <row r="211" spans="1:13">
      <c r="A211" s="267">
        <v>202</v>
      </c>
      <c r="B211" s="276" t="s">
        <v>400</v>
      </c>
      <c r="C211" s="277">
        <v>41.45</v>
      </c>
      <c r="D211" s="278">
        <v>41.15</v>
      </c>
      <c r="E211" s="278">
        <v>40.299999999999997</v>
      </c>
      <c r="F211" s="278">
        <v>39.15</v>
      </c>
      <c r="G211" s="278">
        <v>38.299999999999997</v>
      </c>
      <c r="H211" s="278">
        <v>42.3</v>
      </c>
      <c r="I211" s="278">
        <v>43.150000000000006</v>
      </c>
      <c r="J211" s="278">
        <v>44.3</v>
      </c>
      <c r="K211" s="276">
        <v>42</v>
      </c>
      <c r="L211" s="276">
        <v>40</v>
      </c>
      <c r="M211" s="276">
        <v>42.314340000000001</v>
      </c>
    </row>
    <row r="212" spans="1:13">
      <c r="A212" s="267">
        <v>203</v>
      </c>
      <c r="B212" s="276" t="s">
        <v>115</v>
      </c>
      <c r="C212" s="277">
        <v>209.35</v>
      </c>
      <c r="D212" s="278">
        <v>210.54999999999998</v>
      </c>
      <c r="E212" s="278">
        <v>205.29999999999995</v>
      </c>
      <c r="F212" s="278">
        <v>201.24999999999997</v>
      </c>
      <c r="G212" s="278">
        <v>195.99999999999994</v>
      </c>
      <c r="H212" s="278">
        <v>214.59999999999997</v>
      </c>
      <c r="I212" s="278">
        <v>219.85000000000002</v>
      </c>
      <c r="J212" s="278">
        <v>223.89999999999998</v>
      </c>
      <c r="K212" s="276">
        <v>215.8</v>
      </c>
      <c r="L212" s="276">
        <v>206.5</v>
      </c>
      <c r="M212" s="276">
        <v>167.79016999999999</v>
      </c>
    </row>
    <row r="213" spans="1:13">
      <c r="A213" s="267">
        <v>204</v>
      </c>
      <c r="B213" s="276" t="s">
        <v>116</v>
      </c>
      <c r="C213" s="277">
        <v>2138.1999999999998</v>
      </c>
      <c r="D213" s="278">
        <v>2143.9</v>
      </c>
      <c r="E213" s="278">
        <v>2120.3000000000002</v>
      </c>
      <c r="F213" s="278">
        <v>2102.4</v>
      </c>
      <c r="G213" s="278">
        <v>2078.8000000000002</v>
      </c>
      <c r="H213" s="278">
        <v>2161.8000000000002</v>
      </c>
      <c r="I213" s="278">
        <v>2185.3999999999996</v>
      </c>
      <c r="J213" s="278">
        <v>2203.3000000000002</v>
      </c>
      <c r="K213" s="276">
        <v>2167.5</v>
      </c>
      <c r="L213" s="276">
        <v>2126</v>
      </c>
      <c r="M213" s="276">
        <v>56.878610000000002</v>
      </c>
    </row>
    <row r="214" spans="1:13">
      <c r="A214" s="267">
        <v>205</v>
      </c>
      <c r="B214" s="276" t="s">
        <v>254</v>
      </c>
      <c r="C214" s="277">
        <v>229.7</v>
      </c>
      <c r="D214" s="278">
        <v>228.86666666666665</v>
      </c>
      <c r="E214" s="278">
        <v>222.1333333333333</v>
      </c>
      <c r="F214" s="278">
        <v>214.56666666666666</v>
      </c>
      <c r="G214" s="278">
        <v>207.83333333333331</v>
      </c>
      <c r="H214" s="278">
        <v>236.43333333333328</v>
      </c>
      <c r="I214" s="278">
        <v>243.16666666666663</v>
      </c>
      <c r="J214" s="278">
        <v>250.73333333333326</v>
      </c>
      <c r="K214" s="276">
        <v>235.6</v>
      </c>
      <c r="L214" s="276">
        <v>221.3</v>
      </c>
      <c r="M214" s="276">
        <v>28.223579999999998</v>
      </c>
    </row>
    <row r="215" spans="1:13">
      <c r="A215" s="267">
        <v>206</v>
      </c>
      <c r="B215" s="276" t="s">
        <v>401</v>
      </c>
      <c r="C215" s="277">
        <v>31957</v>
      </c>
      <c r="D215" s="278">
        <v>32196</v>
      </c>
      <c r="E215" s="278">
        <v>31475</v>
      </c>
      <c r="F215" s="278">
        <v>30993</v>
      </c>
      <c r="G215" s="278">
        <v>30272</v>
      </c>
      <c r="H215" s="278">
        <v>32678</v>
      </c>
      <c r="I215" s="278">
        <v>33399</v>
      </c>
      <c r="J215" s="278">
        <v>33881</v>
      </c>
      <c r="K215" s="276">
        <v>32917</v>
      </c>
      <c r="L215" s="276">
        <v>31714</v>
      </c>
      <c r="M215" s="276">
        <v>3.533E-2</v>
      </c>
    </row>
    <row r="216" spans="1:13">
      <c r="A216" s="267">
        <v>207</v>
      </c>
      <c r="B216" s="276" t="s">
        <v>397</v>
      </c>
      <c r="C216" s="277">
        <v>41</v>
      </c>
      <c r="D216" s="278">
        <v>41.233333333333327</v>
      </c>
      <c r="E216" s="278">
        <v>40.666666666666657</v>
      </c>
      <c r="F216" s="278">
        <v>40.333333333333329</v>
      </c>
      <c r="G216" s="278">
        <v>39.766666666666659</v>
      </c>
      <c r="H216" s="278">
        <v>41.566666666666656</v>
      </c>
      <c r="I216" s="278">
        <v>42.133333333333333</v>
      </c>
      <c r="J216" s="278">
        <v>42.466666666666654</v>
      </c>
      <c r="K216" s="276">
        <v>41.8</v>
      </c>
      <c r="L216" s="276">
        <v>40.9</v>
      </c>
      <c r="M216" s="276">
        <v>31.11167</v>
      </c>
    </row>
    <row r="217" spans="1:13">
      <c r="A217" s="267">
        <v>208</v>
      </c>
      <c r="B217" s="276" t="s">
        <v>255</v>
      </c>
      <c r="C217" s="277">
        <v>35.299999999999997</v>
      </c>
      <c r="D217" s="278">
        <v>35.300000000000004</v>
      </c>
      <c r="E217" s="278">
        <v>34.900000000000006</v>
      </c>
      <c r="F217" s="278">
        <v>34.5</v>
      </c>
      <c r="G217" s="278">
        <v>34.1</v>
      </c>
      <c r="H217" s="278">
        <v>35.70000000000001</v>
      </c>
      <c r="I217" s="278">
        <v>36.1</v>
      </c>
      <c r="J217" s="278">
        <v>36.500000000000014</v>
      </c>
      <c r="K217" s="276">
        <v>35.700000000000003</v>
      </c>
      <c r="L217" s="276">
        <v>34.9</v>
      </c>
      <c r="M217" s="276">
        <v>14.171150000000001</v>
      </c>
    </row>
    <row r="218" spans="1:13">
      <c r="A218" s="267">
        <v>209</v>
      </c>
      <c r="B218" s="276" t="s">
        <v>415</v>
      </c>
      <c r="C218" s="277">
        <v>64.75</v>
      </c>
      <c r="D218" s="278">
        <v>64.083333333333329</v>
      </c>
      <c r="E218" s="278">
        <v>61.416666666666657</v>
      </c>
      <c r="F218" s="278">
        <v>58.083333333333329</v>
      </c>
      <c r="G218" s="278">
        <v>55.416666666666657</v>
      </c>
      <c r="H218" s="278">
        <v>67.416666666666657</v>
      </c>
      <c r="I218" s="278">
        <v>70.083333333333314</v>
      </c>
      <c r="J218" s="278">
        <v>73.416666666666657</v>
      </c>
      <c r="K218" s="276">
        <v>66.75</v>
      </c>
      <c r="L218" s="276">
        <v>60.75</v>
      </c>
      <c r="M218" s="276">
        <v>116.58537</v>
      </c>
    </row>
    <row r="219" spans="1:13">
      <c r="A219" s="267">
        <v>210</v>
      </c>
      <c r="B219" s="276" t="s">
        <v>117</v>
      </c>
      <c r="C219" s="277">
        <v>187.05</v>
      </c>
      <c r="D219" s="278">
        <v>186.61666666666667</v>
      </c>
      <c r="E219" s="278">
        <v>181.03333333333336</v>
      </c>
      <c r="F219" s="278">
        <v>175.01666666666668</v>
      </c>
      <c r="G219" s="278">
        <v>169.43333333333337</v>
      </c>
      <c r="H219" s="278">
        <v>192.63333333333335</v>
      </c>
      <c r="I219" s="278">
        <v>198.21666666666667</v>
      </c>
      <c r="J219" s="278">
        <v>204.23333333333335</v>
      </c>
      <c r="K219" s="276">
        <v>192.2</v>
      </c>
      <c r="L219" s="276">
        <v>180.6</v>
      </c>
      <c r="M219" s="276">
        <v>256.55086999999997</v>
      </c>
    </row>
    <row r="220" spans="1:13">
      <c r="A220" s="267">
        <v>211</v>
      </c>
      <c r="B220" s="276" t="s">
        <v>118</v>
      </c>
      <c r="C220" s="277">
        <v>473.35</v>
      </c>
      <c r="D220" s="278">
        <v>474.73333333333335</v>
      </c>
      <c r="E220" s="278">
        <v>469.91666666666669</v>
      </c>
      <c r="F220" s="278">
        <v>466.48333333333335</v>
      </c>
      <c r="G220" s="278">
        <v>461.66666666666669</v>
      </c>
      <c r="H220" s="278">
        <v>478.16666666666669</v>
      </c>
      <c r="I220" s="278">
        <v>482.98333333333329</v>
      </c>
      <c r="J220" s="278">
        <v>486.41666666666669</v>
      </c>
      <c r="K220" s="276">
        <v>479.55</v>
      </c>
      <c r="L220" s="276">
        <v>471.3</v>
      </c>
      <c r="M220" s="276">
        <v>483.90771000000001</v>
      </c>
    </row>
    <row r="221" spans="1:13">
      <c r="A221" s="267">
        <v>213</v>
      </c>
      <c r="B221" s="276" t="s">
        <v>256</v>
      </c>
      <c r="C221" s="277">
        <v>1451.4</v>
      </c>
      <c r="D221" s="278">
        <v>1449</v>
      </c>
      <c r="E221" s="278">
        <v>1424</v>
      </c>
      <c r="F221" s="278">
        <v>1396.6</v>
      </c>
      <c r="G221" s="278">
        <v>1371.6</v>
      </c>
      <c r="H221" s="278">
        <v>1476.4</v>
      </c>
      <c r="I221" s="278">
        <v>1501.4</v>
      </c>
      <c r="J221" s="278">
        <v>1528.8000000000002</v>
      </c>
      <c r="K221" s="276">
        <v>1474</v>
      </c>
      <c r="L221" s="276">
        <v>1421.6</v>
      </c>
      <c r="M221" s="276">
        <v>15.57368</v>
      </c>
    </row>
    <row r="222" spans="1:13">
      <c r="A222" s="267">
        <v>214</v>
      </c>
      <c r="B222" s="276" t="s">
        <v>119</v>
      </c>
      <c r="C222" s="277">
        <v>441.7</v>
      </c>
      <c r="D222" s="278">
        <v>446.90000000000003</v>
      </c>
      <c r="E222" s="278">
        <v>434.80000000000007</v>
      </c>
      <c r="F222" s="278">
        <v>427.90000000000003</v>
      </c>
      <c r="G222" s="278">
        <v>415.80000000000007</v>
      </c>
      <c r="H222" s="278">
        <v>453.80000000000007</v>
      </c>
      <c r="I222" s="278">
        <v>465.90000000000009</v>
      </c>
      <c r="J222" s="278">
        <v>472.80000000000007</v>
      </c>
      <c r="K222" s="276">
        <v>459</v>
      </c>
      <c r="L222" s="276">
        <v>440</v>
      </c>
      <c r="M222" s="276">
        <v>31.64067</v>
      </c>
    </row>
    <row r="223" spans="1:13">
      <c r="A223" s="267">
        <v>215</v>
      </c>
      <c r="B223" s="276" t="s">
        <v>403</v>
      </c>
      <c r="C223" s="277">
        <v>2610.9</v>
      </c>
      <c r="D223" s="278">
        <v>2614.1</v>
      </c>
      <c r="E223" s="278">
        <v>2578.1999999999998</v>
      </c>
      <c r="F223" s="278">
        <v>2545.5</v>
      </c>
      <c r="G223" s="278">
        <v>2509.6</v>
      </c>
      <c r="H223" s="278">
        <v>2646.7999999999997</v>
      </c>
      <c r="I223" s="278">
        <v>2682.7000000000003</v>
      </c>
      <c r="J223" s="278">
        <v>2715.3999999999996</v>
      </c>
      <c r="K223" s="276">
        <v>2650</v>
      </c>
      <c r="L223" s="276">
        <v>2581.4</v>
      </c>
      <c r="M223" s="276">
        <v>3.857E-2</v>
      </c>
    </row>
    <row r="224" spans="1:13">
      <c r="A224" s="267">
        <v>216</v>
      </c>
      <c r="B224" s="276" t="s">
        <v>257</v>
      </c>
      <c r="C224" s="277">
        <v>38.1</v>
      </c>
      <c r="D224" s="278">
        <v>38.283333333333331</v>
      </c>
      <c r="E224" s="278">
        <v>37.716666666666661</v>
      </c>
      <c r="F224" s="278">
        <v>37.333333333333329</v>
      </c>
      <c r="G224" s="278">
        <v>36.766666666666659</v>
      </c>
      <c r="H224" s="278">
        <v>38.666666666666664</v>
      </c>
      <c r="I224" s="278">
        <v>39.233333333333327</v>
      </c>
      <c r="J224" s="278">
        <v>39.616666666666667</v>
      </c>
      <c r="K224" s="276">
        <v>38.85</v>
      </c>
      <c r="L224" s="276">
        <v>37.9</v>
      </c>
      <c r="M224" s="276">
        <v>21.508700000000001</v>
      </c>
    </row>
    <row r="225" spans="1:13">
      <c r="A225" s="267">
        <v>217</v>
      </c>
      <c r="B225" s="276" t="s">
        <v>120</v>
      </c>
      <c r="C225" s="277">
        <v>9.8000000000000007</v>
      </c>
      <c r="D225" s="278">
        <v>9.85</v>
      </c>
      <c r="E225" s="278">
        <v>9.6</v>
      </c>
      <c r="F225" s="278">
        <v>9.4</v>
      </c>
      <c r="G225" s="278">
        <v>9.15</v>
      </c>
      <c r="H225" s="278">
        <v>10.049999999999999</v>
      </c>
      <c r="I225" s="278">
        <v>10.299999999999999</v>
      </c>
      <c r="J225" s="278">
        <v>10.499999999999998</v>
      </c>
      <c r="K225" s="276">
        <v>10.1</v>
      </c>
      <c r="L225" s="276">
        <v>9.65</v>
      </c>
      <c r="M225" s="276">
        <v>2111.91365</v>
      </c>
    </row>
    <row r="226" spans="1:13">
      <c r="A226" s="267">
        <v>218</v>
      </c>
      <c r="B226" s="276" t="s">
        <v>404</v>
      </c>
      <c r="C226" s="277">
        <v>41.8</v>
      </c>
      <c r="D226" s="278">
        <v>41.333333333333336</v>
      </c>
      <c r="E226" s="278">
        <v>40.466666666666669</v>
      </c>
      <c r="F226" s="278">
        <v>39.133333333333333</v>
      </c>
      <c r="G226" s="278">
        <v>38.266666666666666</v>
      </c>
      <c r="H226" s="278">
        <v>42.666666666666671</v>
      </c>
      <c r="I226" s="278">
        <v>43.533333333333331</v>
      </c>
      <c r="J226" s="278">
        <v>44.866666666666674</v>
      </c>
      <c r="K226" s="276">
        <v>42.2</v>
      </c>
      <c r="L226" s="276">
        <v>40</v>
      </c>
      <c r="M226" s="276">
        <v>124.6542</v>
      </c>
    </row>
    <row r="227" spans="1:13">
      <c r="A227" s="267">
        <v>219</v>
      </c>
      <c r="B227" s="276" t="s">
        <v>121</v>
      </c>
      <c r="C227" s="277">
        <v>36.75</v>
      </c>
      <c r="D227" s="278">
        <v>36.56666666666667</v>
      </c>
      <c r="E227" s="278">
        <v>35.933333333333337</v>
      </c>
      <c r="F227" s="278">
        <v>35.116666666666667</v>
      </c>
      <c r="G227" s="278">
        <v>34.483333333333334</v>
      </c>
      <c r="H227" s="278">
        <v>37.38333333333334</v>
      </c>
      <c r="I227" s="278">
        <v>38.01666666666668</v>
      </c>
      <c r="J227" s="278">
        <v>38.833333333333343</v>
      </c>
      <c r="K227" s="276">
        <v>37.200000000000003</v>
      </c>
      <c r="L227" s="276">
        <v>35.75</v>
      </c>
      <c r="M227" s="276">
        <v>355.15776</v>
      </c>
    </row>
    <row r="228" spans="1:13">
      <c r="A228" s="267">
        <v>220</v>
      </c>
      <c r="B228" s="276" t="s">
        <v>416</v>
      </c>
      <c r="C228" s="277">
        <v>217.7</v>
      </c>
      <c r="D228" s="278">
        <v>216.15</v>
      </c>
      <c r="E228" s="278">
        <v>213.3</v>
      </c>
      <c r="F228" s="278">
        <v>208.9</v>
      </c>
      <c r="G228" s="278">
        <v>206.05</v>
      </c>
      <c r="H228" s="278">
        <v>220.55</v>
      </c>
      <c r="I228" s="278">
        <v>223.39999999999998</v>
      </c>
      <c r="J228" s="278">
        <v>227.8</v>
      </c>
      <c r="K228" s="276">
        <v>219</v>
      </c>
      <c r="L228" s="276">
        <v>211.75</v>
      </c>
      <c r="M228" s="276">
        <v>17.121030000000001</v>
      </c>
    </row>
    <row r="229" spans="1:13">
      <c r="A229" s="267">
        <v>221</v>
      </c>
      <c r="B229" s="276" t="s">
        <v>405</v>
      </c>
      <c r="C229" s="277">
        <v>776.1</v>
      </c>
      <c r="D229" s="278">
        <v>780.36666666666679</v>
      </c>
      <c r="E229" s="278">
        <v>768.28333333333353</v>
      </c>
      <c r="F229" s="278">
        <v>760.4666666666667</v>
      </c>
      <c r="G229" s="278">
        <v>748.38333333333344</v>
      </c>
      <c r="H229" s="278">
        <v>788.18333333333362</v>
      </c>
      <c r="I229" s="278">
        <v>800.26666666666688</v>
      </c>
      <c r="J229" s="278">
        <v>808.08333333333371</v>
      </c>
      <c r="K229" s="276">
        <v>792.45</v>
      </c>
      <c r="L229" s="276">
        <v>772.55</v>
      </c>
      <c r="M229" s="276">
        <v>0.17402000000000001</v>
      </c>
    </row>
    <row r="230" spans="1:13">
      <c r="A230" s="267">
        <v>222</v>
      </c>
      <c r="B230" s="276" t="s">
        <v>406</v>
      </c>
      <c r="C230" s="277">
        <v>6.4</v>
      </c>
      <c r="D230" s="278">
        <v>6.416666666666667</v>
      </c>
      <c r="E230" s="278">
        <v>6.2833333333333341</v>
      </c>
      <c r="F230" s="278">
        <v>6.166666666666667</v>
      </c>
      <c r="G230" s="278">
        <v>6.0333333333333341</v>
      </c>
      <c r="H230" s="278">
        <v>6.5333333333333341</v>
      </c>
      <c r="I230" s="278">
        <v>6.666666666666667</v>
      </c>
      <c r="J230" s="278">
        <v>6.7833333333333341</v>
      </c>
      <c r="K230" s="276">
        <v>6.55</v>
      </c>
      <c r="L230" s="276">
        <v>6.3</v>
      </c>
      <c r="M230" s="276">
        <v>19.469139999999999</v>
      </c>
    </row>
    <row r="231" spans="1:13">
      <c r="A231" s="267">
        <v>223</v>
      </c>
      <c r="B231" s="276" t="s">
        <v>122</v>
      </c>
      <c r="C231" s="277">
        <v>496.4</v>
      </c>
      <c r="D231" s="278">
        <v>493.63333333333338</v>
      </c>
      <c r="E231" s="278">
        <v>472.76666666666677</v>
      </c>
      <c r="F231" s="278">
        <v>449.13333333333338</v>
      </c>
      <c r="G231" s="278">
        <v>428.26666666666677</v>
      </c>
      <c r="H231" s="278">
        <v>517.26666666666677</v>
      </c>
      <c r="I231" s="278">
        <v>538.13333333333344</v>
      </c>
      <c r="J231" s="278">
        <v>561.76666666666677</v>
      </c>
      <c r="K231" s="276">
        <v>514.5</v>
      </c>
      <c r="L231" s="276">
        <v>470</v>
      </c>
      <c r="M231" s="276">
        <v>307.34863999999999</v>
      </c>
    </row>
    <row r="232" spans="1:13">
      <c r="A232" s="267">
        <v>224</v>
      </c>
      <c r="B232" s="276" t="s">
        <v>407</v>
      </c>
      <c r="C232" s="277">
        <v>100.2</v>
      </c>
      <c r="D232" s="278">
        <v>102.36666666666667</v>
      </c>
      <c r="E232" s="278">
        <v>96.733333333333348</v>
      </c>
      <c r="F232" s="278">
        <v>93.26666666666668</v>
      </c>
      <c r="G232" s="278">
        <v>87.633333333333354</v>
      </c>
      <c r="H232" s="278">
        <v>105.83333333333334</v>
      </c>
      <c r="I232" s="278">
        <v>111.46666666666667</v>
      </c>
      <c r="J232" s="278">
        <v>114.93333333333334</v>
      </c>
      <c r="K232" s="276">
        <v>108</v>
      </c>
      <c r="L232" s="276">
        <v>98.9</v>
      </c>
      <c r="M232" s="276">
        <v>15.984450000000001</v>
      </c>
    </row>
    <row r="233" spans="1:13">
      <c r="A233" s="267">
        <v>225</v>
      </c>
      <c r="B233" s="276" t="s">
        <v>1603</v>
      </c>
      <c r="C233" s="277">
        <v>1015.65</v>
      </c>
      <c r="D233" s="278">
        <v>993.61666666666667</v>
      </c>
      <c r="E233" s="278">
        <v>957.13333333333344</v>
      </c>
      <c r="F233" s="278">
        <v>898.61666666666679</v>
      </c>
      <c r="G233" s="278">
        <v>862.13333333333355</v>
      </c>
      <c r="H233" s="278">
        <v>1052.1333333333332</v>
      </c>
      <c r="I233" s="278">
        <v>1088.6166666666668</v>
      </c>
      <c r="J233" s="278">
        <v>1147.1333333333332</v>
      </c>
      <c r="K233" s="276">
        <v>1030.0999999999999</v>
      </c>
      <c r="L233" s="276">
        <v>935.1</v>
      </c>
      <c r="M233" s="276">
        <v>1.3888</v>
      </c>
    </row>
    <row r="234" spans="1:13">
      <c r="A234" s="267">
        <v>226</v>
      </c>
      <c r="B234" s="276" t="s">
        <v>260</v>
      </c>
      <c r="C234" s="277">
        <v>118.2</v>
      </c>
      <c r="D234" s="278">
        <v>116.61666666666667</v>
      </c>
      <c r="E234" s="278">
        <v>113.58333333333334</v>
      </c>
      <c r="F234" s="278">
        <v>108.96666666666667</v>
      </c>
      <c r="G234" s="278">
        <v>105.93333333333334</v>
      </c>
      <c r="H234" s="278">
        <v>121.23333333333335</v>
      </c>
      <c r="I234" s="278">
        <v>124.26666666666668</v>
      </c>
      <c r="J234" s="278">
        <v>128.88333333333335</v>
      </c>
      <c r="K234" s="276">
        <v>119.65</v>
      </c>
      <c r="L234" s="276">
        <v>112</v>
      </c>
      <c r="M234" s="276">
        <v>45.396039999999999</v>
      </c>
    </row>
    <row r="235" spans="1:13">
      <c r="A235" s="267">
        <v>227</v>
      </c>
      <c r="B235" s="276" t="s">
        <v>412</v>
      </c>
      <c r="C235" s="277">
        <v>158.6</v>
      </c>
      <c r="D235" s="278">
        <v>158.66666666666666</v>
      </c>
      <c r="E235" s="278">
        <v>154.93333333333331</v>
      </c>
      <c r="F235" s="278">
        <v>151.26666666666665</v>
      </c>
      <c r="G235" s="278">
        <v>147.5333333333333</v>
      </c>
      <c r="H235" s="278">
        <v>162.33333333333331</v>
      </c>
      <c r="I235" s="278">
        <v>166.06666666666666</v>
      </c>
      <c r="J235" s="278">
        <v>169.73333333333332</v>
      </c>
      <c r="K235" s="276">
        <v>162.4</v>
      </c>
      <c r="L235" s="276">
        <v>155</v>
      </c>
      <c r="M235" s="276">
        <v>23.42934</v>
      </c>
    </row>
    <row r="236" spans="1:13">
      <c r="A236" s="267">
        <v>228</v>
      </c>
      <c r="B236" s="276" t="s">
        <v>1615</v>
      </c>
      <c r="C236" s="277">
        <v>5092.3999999999996</v>
      </c>
      <c r="D236" s="278">
        <v>5014</v>
      </c>
      <c r="E236" s="278">
        <v>4789.3999999999996</v>
      </c>
      <c r="F236" s="278">
        <v>4486.3999999999996</v>
      </c>
      <c r="G236" s="278">
        <v>4261.7999999999993</v>
      </c>
      <c r="H236" s="278">
        <v>5317</v>
      </c>
      <c r="I236" s="278">
        <v>5541.6</v>
      </c>
      <c r="J236" s="278">
        <v>5844.6</v>
      </c>
      <c r="K236" s="276">
        <v>5238.6000000000004</v>
      </c>
      <c r="L236" s="276">
        <v>4711</v>
      </c>
      <c r="M236" s="276">
        <v>2.44598</v>
      </c>
    </row>
    <row r="237" spans="1:13">
      <c r="A237" s="267">
        <v>229</v>
      </c>
      <c r="B237" s="276" t="s">
        <v>259</v>
      </c>
      <c r="C237" s="277">
        <v>67.45</v>
      </c>
      <c r="D237" s="278">
        <v>67.583333333333329</v>
      </c>
      <c r="E237" s="278">
        <v>66.36666666666666</v>
      </c>
      <c r="F237" s="278">
        <v>65.283333333333331</v>
      </c>
      <c r="G237" s="278">
        <v>64.066666666666663</v>
      </c>
      <c r="H237" s="278">
        <v>68.666666666666657</v>
      </c>
      <c r="I237" s="278">
        <v>69.883333333333326</v>
      </c>
      <c r="J237" s="278">
        <v>70.966666666666654</v>
      </c>
      <c r="K237" s="276">
        <v>68.8</v>
      </c>
      <c r="L237" s="276">
        <v>66.5</v>
      </c>
      <c r="M237" s="276">
        <v>35.55115</v>
      </c>
    </row>
    <row r="238" spans="1:13">
      <c r="A238" s="267">
        <v>230</v>
      </c>
      <c r="B238" s="276" t="s">
        <v>123</v>
      </c>
      <c r="C238" s="277">
        <v>1514.15</v>
      </c>
      <c r="D238" s="278">
        <v>1527.0833333333333</v>
      </c>
      <c r="E238" s="278">
        <v>1491.9166666666665</v>
      </c>
      <c r="F238" s="278">
        <v>1469.6833333333332</v>
      </c>
      <c r="G238" s="278">
        <v>1434.5166666666664</v>
      </c>
      <c r="H238" s="278">
        <v>1549.3166666666666</v>
      </c>
      <c r="I238" s="278">
        <v>1584.4833333333331</v>
      </c>
      <c r="J238" s="278">
        <v>1606.7166666666667</v>
      </c>
      <c r="K238" s="276">
        <v>1562.25</v>
      </c>
      <c r="L238" s="276">
        <v>1504.85</v>
      </c>
      <c r="M238" s="276">
        <v>33.014710000000001</v>
      </c>
    </row>
    <row r="239" spans="1:13">
      <c r="A239" s="267">
        <v>231</v>
      </c>
      <c r="B239" s="276" t="s">
        <v>1622</v>
      </c>
      <c r="C239" s="277">
        <v>261.35000000000002</v>
      </c>
      <c r="D239" s="278">
        <v>263.81666666666666</v>
      </c>
      <c r="E239" s="278">
        <v>257.58333333333331</v>
      </c>
      <c r="F239" s="278">
        <v>253.81666666666666</v>
      </c>
      <c r="G239" s="278">
        <v>247.58333333333331</v>
      </c>
      <c r="H239" s="278">
        <v>267.58333333333331</v>
      </c>
      <c r="I239" s="278">
        <v>273.81666666666666</v>
      </c>
      <c r="J239" s="278">
        <v>277.58333333333331</v>
      </c>
      <c r="K239" s="276">
        <v>270.05</v>
      </c>
      <c r="L239" s="276">
        <v>260.05</v>
      </c>
      <c r="M239" s="276">
        <v>0.98040000000000005</v>
      </c>
    </row>
    <row r="240" spans="1:13">
      <c r="A240" s="267">
        <v>232</v>
      </c>
      <c r="B240" s="276" t="s">
        <v>418</v>
      </c>
      <c r="C240" s="277">
        <v>296.2</v>
      </c>
      <c r="D240" s="278">
        <v>297.06666666666666</v>
      </c>
      <c r="E240" s="278">
        <v>294.13333333333333</v>
      </c>
      <c r="F240" s="278">
        <v>292.06666666666666</v>
      </c>
      <c r="G240" s="278">
        <v>289.13333333333333</v>
      </c>
      <c r="H240" s="278">
        <v>299.13333333333333</v>
      </c>
      <c r="I240" s="278">
        <v>302.06666666666661</v>
      </c>
      <c r="J240" s="278">
        <v>304.13333333333333</v>
      </c>
      <c r="K240" s="276">
        <v>300</v>
      </c>
      <c r="L240" s="276">
        <v>295</v>
      </c>
      <c r="M240" s="276">
        <v>0.13396</v>
      </c>
    </row>
    <row r="241" spans="1:13">
      <c r="A241" s="267">
        <v>233</v>
      </c>
      <c r="B241" s="276" t="s">
        <v>124</v>
      </c>
      <c r="C241" s="277">
        <v>857.65</v>
      </c>
      <c r="D241" s="278">
        <v>856.21666666666658</v>
      </c>
      <c r="E241" s="278">
        <v>849.98333333333312</v>
      </c>
      <c r="F241" s="278">
        <v>842.31666666666649</v>
      </c>
      <c r="G241" s="278">
        <v>836.08333333333303</v>
      </c>
      <c r="H241" s="278">
        <v>863.88333333333321</v>
      </c>
      <c r="I241" s="278">
        <v>870.11666666666656</v>
      </c>
      <c r="J241" s="278">
        <v>877.7833333333333</v>
      </c>
      <c r="K241" s="276">
        <v>862.45</v>
      </c>
      <c r="L241" s="276">
        <v>848.55</v>
      </c>
      <c r="M241" s="276">
        <v>102.12987</v>
      </c>
    </row>
    <row r="242" spans="1:13">
      <c r="A242" s="267">
        <v>234</v>
      </c>
      <c r="B242" s="276" t="s">
        <v>419</v>
      </c>
      <c r="C242" s="277">
        <v>78.75</v>
      </c>
      <c r="D242" s="278">
        <v>79.566666666666663</v>
      </c>
      <c r="E242" s="278">
        <v>76.383333333333326</v>
      </c>
      <c r="F242" s="278">
        <v>74.016666666666666</v>
      </c>
      <c r="G242" s="278">
        <v>70.833333333333329</v>
      </c>
      <c r="H242" s="278">
        <v>81.933333333333323</v>
      </c>
      <c r="I242" s="278">
        <v>85.11666666666666</v>
      </c>
      <c r="J242" s="278">
        <v>87.48333333333332</v>
      </c>
      <c r="K242" s="276">
        <v>82.75</v>
      </c>
      <c r="L242" s="276">
        <v>77.2</v>
      </c>
      <c r="M242" s="276">
        <v>38.050989999999999</v>
      </c>
    </row>
    <row r="243" spans="1:13">
      <c r="A243" s="267">
        <v>235</v>
      </c>
      <c r="B243" s="276" t="s">
        <v>125</v>
      </c>
      <c r="C243" s="277">
        <v>218.6</v>
      </c>
      <c r="D243" s="278">
        <v>219.56666666666669</v>
      </c>
      <c r="E243" s="278">
        <v>215.08333333333337</v>
      </c>
      <c r="F243" s="278">
        <v>211.56666666666669</v>
      </c>
      <c r="G243" s="278">
        <v>207.08333333333337</v>
      </c>
      <c r="H243" s="278">
        <v>223.08333333333337</v>
      </c>
      <c r="I243" s="278">
        <v>227.56666666666666</v>
      </c>
      <c r="J243" s="278">
        <v>231.08333333333337</v>
      </c>
      <c r="K243" s="276">
        <v>224.05</v>
      </c>
      <c r="L243" s="276">
        <v>216.05</v>
      </c>
      <c r="M243" s="276">
        <v>103.94941</v>
      </c>
    </row>
    <row r="244" spans="1:13">
      <c r="A244" s="267">
        <v>236</v>
      </c>
      <c r="B244" s="276" t="s">
        <v>126</v>
      </c>
      <c r="C244" s="277">
        <v>1100</v>
      </c>
      <c r="D244" s="278">
        <v>1104</v>
      </c>
      <c r="E244" s="278">
        <v>1087</v>
      </c>
      <c r="F244" s="278">
        <v>1074</v>
      </c>
      <c r="G244" s="278">
        <v>1057</v>
      </c>
      <c r="H244" s="278">
        <v>1117</v>
      </c>
      <c r="I244" s="278">
        <v>1134</v>
      </c>
      <c r="J244" s="278">
        <v>1147</v>
      </c>
      <c r="K244" s="276">
        <v>1121</v>
      </c>
      <c r="L244" s="276">
        <v>1091</v>
      </c>
      <c r="M244" s="276">
        <v>253.06145000000001</v>
      </c>
    </row>
    <row r="245" spans="1:13">
      <c r="A245" s="267">
        <v>237</v>
      </c>
      <c r="B245" s="276" t="s">
        <v>1645</v>
      </c>
      <c r="C245" s="277">
        <v>648.1</v>
      </c>
      <c r="D245" s="278">
        <v>648.43333333333328</v>
      </c>
      <c r="E245" s="278">
        <v>641.96666666666658</v>
      </c>
      <c r="F245" s="278">
        <v>635.83333333333326</v>
      </c>
      <c r="G245" s="278">
        <v>629.36666666666656</v>
      </c>
      <c r="H245" s="278">
        <v>654.56666666666661</v>
      </c>
      <c r="I245" s="278">
        <v>661.0333333333333</v>
      </c>
      <c r="J245" s="278">
        <v>667.16666666666663</v>
      </c>
      <c r="K245" s="276">
        <v>654.9</v>
      </c>
      <c r="L245" s="276">
        <v>642.29999999999995</v>
      </c>
      <c r="M245" s="276">
        <v>0.35694999999999999</v>
      </c>
    </row>
    <row r="246" spans="1:13">
      <c r="A246" s="267">
        <v>238</v>
      </c>
      <c r="B246" s="276" t="s">
        <v>420</v>
      </c>
      <c r="C246" s="277">
        <v>270.55</v>
      </c>
      <c r="D246" s="278">
        <v>269.58333333333331</v>
      </c>
      <c r="E246" s="278">
        <v>267.01666666666665</v>
      </c>
      <c r="F246" s="278">
        <v>263.48333333333335</v>
      </c>
      <c r="G246" s="278">
        <v>260.91666666666669</v>
      </c>
      <c r="H246" s="278">
        <v>273.11666666666662</v>
      </c>
      <c r="I246" s="278">
        <v>275.68333333333334</v>
      </c>
      <c r="J246" s="278">
        <v>279.21666666666658</v>
      </c>
      <c r="K246" s="276">
        <v>272.14999999999998</v>
      </c>
      <c r="L246" s="276">
        <v>266.05</v>
      </c>
      <c r="M246" s="276">
        <v>7.0809199999999999</v>
      </c>
    </row>
    <row r="247" spans="1:13">
      <c r="A247" s="267">
        <v>239</v>
      </c>
      <c r="B247" s="276" t="s">
        <v>421</v>
      </c>
      <c r="C247" s="277">
        <v>272.75</v>
      </c>
      <c r="D247" s="278">
        <v>274.33333333333331</v>
      </c>
      <c r="E247" s="278">
        <v>266.66666666666663</v>
      </c>
      <c r="F247" s="278">
        <v>260.58333333333331</v>
      </c>
      <c r="G247" s="278">
        <v>252.91666666666663</v>
      </c>
      <c r="H247" s="278">
        <v>280.41666666666663</v>
      </c>
      <c r="I247" s="278">
        <v>288.08333333333326</v>
      </c>
      <c r="J247" s="278">
        <v>294.16666666666663</v>
      </c>
      <c r="K247" s="276">
        <v>282</v>
      </c>
      <c r="L247" s="276">
        <v>268.25</v>
      </c>
      <c r="M247" s="276">
        <v>3.5137299999999998</v>
      </c>
    </row>
    <row r="248" spans="1:13">
      <c r="A248" s="267">
        <v>240</v>
      </c>
      <c r="B248" s="276" t="s">
        <v>417</v>
      </c>
      <c r="C248" s="277">
        <v>10.95</v>
      </c>
      <c r="D248" s="278">
        <v>11</v>
      </c>
      <c r="E248" s="278">
        <v>10.85</v>
      </c>
      <c r="F248" s="278">
        <v>10.75</v>
      </c>
      <c r="G248" s="278">
        <v>10.6</v>
      </c>
      <c r="H248" s="278">
        <v>11.1</v>
      </c>
      <c r="I248" s="278">
        <v>11.249999999999998</v>
      </c>
      <c r="J248" s="278">
        <v>11.35</v>
      </c>
      <c r="K248" s="276">
        <v>11.15</v>
      </c>
      <c r="L248" s="276">
        <v>10.9</v>
      </c>
      <c r="M248" s="276">
        <v>48.162970000000001</v>
      </c>
    </row>
    <row r="249" spans="1:13">
      <c r="A249" s="267">
        <v>241</v>
      </c>
      <c r="B249" s="276" t="s">
        <v>127</v>
      </c>
      <c r="C249" s="277">
        <v>84.6</v>
      </c>
      <c r="D249" s="278">
        <v>84.933333333333337</v>
      </c>
      <c r="E249" s="278">
        <v>83.666666666666671</v>
      </c>
      <c r="F249" s="278">
        <v>82.733333333333334</v>
      </c>
      <c r="G249" s="278">
        <v>81.466666666666669</v>
      </c>
      <c r="H249" s="278">
        <v>85.866666666666674</v>
      </c>
      <c r="I249" s="278">
        <v>87.133333333333326</v>
      </c>
      <c r="J249" s="278">
        <v>88.066666666666677</v>
      </c>
      <c r="K249" s="276">
        <v>86.2</v>
      </c>
      <c r="L249" s="276">
        <v>84</v>
      </c>
      <c r="M249" s="276">
        <v>318.77289999999999</v>
      </c>
    </row>
    <row r="250" spans="1:13">
      <c r="A250" s="267">
        <v>242</v>
      </c>
      <c r="B250" s="276" t="s">
        <v>262</v>
      </c>
      <c r="C250" s="277">
        <v>2166.75</v>
      </c>
      <c r="D250" s="278">
        <v>2177.75</v>
      </c>
      <c r="E250" s="278">
        <v>2075.5</v>
      </c>
      <c r="F250" s="278">
        <v>1984.25</v>
      </c>
      <c r="G250" s="278">
        <v>1882</v>
      </c>
      <c r="H250" s="278">
        <v>2269</v>
      </c>
      <c r="I250" s="278">
        <v>2371.25</v>
      </c>
      <c r="J250" s="278">
        <v>2462.5</v>
      </c>
      <c r="K250" s="276">
        <v>2280</v>
      </c>
      <c r="L250" s="276">
        <v>2086.5</v>
      </c>
      <c r="M250" s="276">
        <v>85.604950000000002</v>
      </c>
    </row>
    <row r="251" spans="1:13">
      <c r="A251" s="267">
        <v>243</v>
      </c>
      <c r="B251" s="276" t="s">
        <v>408</v>
      </c>
      <c r="C251" s="277">
        <v>118.6</v>
      </c>
      <c r="D251" s="278">
        <v>119.43333333333334</v>
      </c>
      <c r="E251" s="278">
        <v>117.16666666666667</v>
      </c>
      <c r="F251" s="278">
        <v>115.73333333333333</v>
      </c>
      <c r="G251" s="278">
        <v>113.46666666666667</v>
      </c>
      <c r="H251" s="278">
        <v>120.86666666666667</v>
      </c>
      <c r="I251" s="278">
        <v>123.13333333333333</v>
      </c>
      <c r="J251" s="278">
        <v>124.56666666666668</v>
      </c>
      <c r="K251" s="276">
        <v>121.7</v>
      </c>
      <c r="L251" s="276">
        <v>118</v>
      </c>
      <c r="M251" s="276">
        <v>5.1836900000000004</v>
      </c>
    </row>
    <row r="252" spans="1:13">
      <c r="A252" s="267">
        <v>244</v>
      </c>
      <c r="B252" s="276" t="s">
        <v>409</v>
      </c>
      <c r="C252" s="277">
        <v>85.6</v>
      </c>
      <c r="D252" s="278">
        <v>85.149999999999991</v>
      </c>
      <c r="E252" s="278">
        <v>83.749999999999986</v>
      </c>
      <c r="F252" s="278">
        <v>81.899999999999991</v>
      </c>
      <c r="G252" s="278">
        <v>80.499999999999986</v>
      </c>
      <c r="H252" s="278">
        <v>86.999999999999986</v>
      </c>
      <c r="I252" s="278">
        <v>88.399999999999991</v>
      </c>
      <c r="J252" s="278">
        <v>90.249999999999986</v>
      </c>
      <c r="K252" s="276">
        <v>86.55</v>
      </c>
      <c r="L252" s="276">
        <v>83.3</v>
      </c>
      <c r="M252" s="276">
        <v>9.2650400000000008</v>
      </c>
    </row>
    <row r="253" spans="1:13">
      <c r="A253" s="267">
        <v>245</v>
      </c>
      <c r="B253" s="276" t="s">
        <v>2931</v>
      </c>
      <c r="C253" s="277">
        <v>1353.45</v>
      </c>
      <c r="D253" s="278">
        <v>1355.5</v>
      </c>
      <c r="E253" s="278">
        <v>1344.25</v>
      </c>
      <c r="F253" s="278">
        <v>1335.05</v>
      </c>
      <c r="G253" s="278">
        <v>1323.8</v>
      </c>
      <c r="H253" s="278">
        <v>1364.7</v>
      </c>
      <c r="I253" s="278">
        <v>1375.95</v>
      </c>
      <c r="J253" s="278">
        <v>1385.15</v>
      </c>
      <c r="K253" s="276">
        <v>1366.75</v>
      </c>
      <c r="L253" s="276">
        <v>1346.3</v>
      </c>
      <c r="M253" s="276">
        <v>1.98922</v>
      </c>
    </row>
    <row r="254" spans="1:13">
      <c r="A254" s="267">
        <v>246</v>
      </c>
      <c r="B254" s="276" t="s">
        <v>402</v>
      </c>
      <c r="C254" s="277">
        <v>448.55</v>
      </c>
      <c r="D254" s="278">
        <v>449.45</v>
      </c>
      <c r="E254" s="278">
        <v>442.9</v>
      </c>
      <c r="F254" s="278">
        <v>437.25</v>
      </c>
      <c r="G254" s="278">
        <v>430.7</v>
      </c>
      <c r="H254" s="278">
        <v>455.09999999999997</v>
      </c>
      <c r="I254" s="278">
        <v>461.65000000000003</v>
      </c>
      <c r="J254" s="278">
        <v>467.29999999999995</v>
      </c>
      <c r="K254" s="276">
        <v>456</v>
      </c>
      <c r="L254" s="276">
        <v>443.8</v>
      </c>
      <c r="M254" s="276">
        <v>3.6785399999999999</v>
      </c>
    </row>
    <row r="255" spans="1:13">
      <c r="A255" s="267">
        <v>247</v>
      </c>
      <c r="B255" s="276" t="s">
        <v>128</v>
      </c>
      <c r="C255" s="277">
        <v>193.65</v>
      </c>
      <c r="D255" s="278">
        <v>194.19999999999996</v>
      </c>
      <c r="E255" s="278">
        <v>192.64999999999992</v>
      </c>
      <c r="F255" s="278">
        <v>191.64999999999995</v>
      </c>
      <c r="G255" s="278">
        <v>190.09999999999991</v>
      </c>
      <c r="H255" s="278">
        <v>195.19999999999993</v>
      </c>
      <c r="I255" s="278">
        <v>196.74999999999994</v>
      </c>
      <c r="J255" s="278">
        <v>197.74999999999994</v>
      </c>
      <c r="K255" s="276">
        <v>195.75</v>
      </c>
      <c r="L255" s="276">
        <v>193.2</v>
      </c>
      <c r="M255" s="276">
        <v>313.85395999999997</v>
      </c>
    </row>
    <row r="256" spans="1:13">
      <c r="A256" s="267">
        <v>248</v>
      </c>
      <c r="B256" s="276" t="s">
        <v>413</v>
      </c>
      <c r="C256" s="277">
        <v>266.2</v>
      </c>
      <c r="D256" s="278">
        <v>270.40000000000003</v>
      </c>
      <c r="E256" s="278">
        <v>259.05000000000007</v>
      </c>
      <c r="F256" s="278">
        <v>251.90000000000003</v>
      </c>
      <c r="G256" s="278">
        <v>240.55000000000007</v>
      </c>
      <c r="H256" s="278">
        <v>277.55000000000007</v>
      </c>
      <c r="I256" s="278">
        <v>288.90000000000009</v>
      </c>
      <c r="J256" s="278">
        <v>296.05000000000007</v>
      </c>
      <c r="K256" s="276">
        <v>281.75</v>
      </c>
      <c r="L256" s="276">
        <v>263.25</v>
      </c>
      <c r="M256" s="276">
        <v>1.94258</v>
      </c>
    </row>
    <row r="257" spans="1:13">
      <c r="A257" s="267">
        <v>249</v>
      </c>
      <c r="B257" s="276" t="s">
        <v>411</v>
      </c>
      <c r="C257" s="277">
        <v>124.2</v>
      </c>
      <c r="D257" s="278">
        <v>124.91666666666667</v>
      </c>
      <c r="E257" s="278">
        <v>122.93333333333334</v>
      </c>
      <c r="F257" s="278">
        <v>121.66666666666667</v>
      </c>
      <c r="G257" s="278">
        <v>119.68333333333334</v>
      </c>
      <c r="H257" s="278">
        <v>126.18333333333334</v>
      </c>
      <c r="I257" s="278">
        <v>128.16666666666666</v>
      </c>
      <c r="J257" s="278">
        <v>129.43333333333334</v>
      </c>
      <c r="K257" s="276">
        <v>126.9</v>
      </c>
      <c r="L257" s="276">
        <v>123.65</v>
      </c>
      <c r="M257" s="276">
        <v>5.8489100000000001</v>
      </c>
    </row>
    <row r="258" spans="1:13">
      <c r="A258" s="267">
        <v>250</v>
      </c>
      <c r="B258" s="276" t="s">
        <v>431</v>
      </c>
      <c r="C258" s="277">
        <v>23.9</v>
      </c>
      <c r="D258" s="278">
        <v>23.683333333333334</v>
      </c>
      <c r="E258" s="278">
        <v>22.966666666666669</v>
      </c>
      <c r="F258" s="278">
        <v>22.033333333333335</v>
      </c>
      <c r="G258" s="278">
        <v>21.31666666666667</v>
      </c>
      <c r="H258" s="278">
        <v>24.616666666666667</v>
      </c>
      <c r="I258" s="278">
        <v>25.333333333333329</v>
      </c>
      <c r="J258" s="278">
        <v>26.266666666666666</v>
      </c>
      <c r="K258" s="276">
        <v>24.4</v>
      </c>
      <c r="L258" s="276">
        <v>22.75</v>
      </c>
      <c r="M258" s="276">
        <v>84.318219999999997</v>
      </c>
    </row>
    <row r="259" spans="1:13">
      <c r="A259" s="267">
        <v>251</v>
      </c>
      <c r="B259" s="276" t="s">
        <v>428</v>
      </c>
      <c r="C259" s="277">
        <v>39.75</v>
      </c>
      <c r="D259" s="278">
        <v>39.766666666666666</v>
      </c>
      <c r="E259" s="278">
        <v>38.68333333333333</v>
      </c>
      <c r="F259" s="278">
        <v>37.616666666666667</v>
      </c>
      <c r="G259" s="278">
        <v>36.533333333333331</v>
      </c>
      <c r="H259" s="278">
        <v>40.833333333333329</v>
      </c>
      <c r="I259" s="278">
        <v>41.916666666666671</v>
      </c>
      <c r="J259" s="278">
        <v>42.983333333333327</v>
      </c>
      <c r="K259" s="276">
        <v>40.85</v>
      </c>
      <c r="L259" s="276">
        <v>38.700000000000003</v>
      </c>
      <c r="M259" s="276">
        <v>4.1766699999999997</v>
      </c>
    </row>
    <row r="260" spans="1:13">
      <c r="A260" s="267">
        <v>252</v>
      </c>
      <c r="B260" s="276" t="s">
        <v>429</v>
      </c>
      <c r="C260" s="277">
        <v>91.5</v>
      </c>
      <c r="D260" s="278">
        <v>91.933333333333337</v>
      </c>
      <c r="E260" s="278">
        <v>90.366666666666674</v>
      </c>
      <c r="F260" s="278">
        <v>89.233333333333334</v>
      </c>
      <c r="G260" s="278">
        <v>87.666666666666671</v>
      </c>
      <c r="H260" s="278">
        <v>93.066666666666677</v>
      </c>
      <c r="I260" s="278">
        <v>94.63333333333334</v>
      </c>
      <c r="J260" s="278">
        <v>95.76666666666668</v>
      </c>
      <c r="K260" s="276">
        <v>93.5</v>
      </c>
      <c r="L260" s="276">
        <v>90.8</v>
      </c>
      <c r="M260" s="276">
        <v>14.87215</v>
      </c>
    </row>
    <row r="261" spans="1:13">
      <c r="A261" s="267">
        <v>253</v>
      </c>
      <c r="B261" s="276" t="s">
        <v>432</v>
      </c>
      <c r="C261" s="277">
        <v>56.3</v>
      </c>
      <c r="D261" s="278">
        <v>56.316666666666663</v>
      </c>
      <c r="E261" s="278">
        <v>54.983333333333327</v>
      </c>
      <c r="F261" s="278">
        <v>53.666666666666664</v>
      </c>
      <c r="G261" s="278">
        <v>52.333333333333329</v>
      </c>
      <c r="H261" s="278">
        <v>57.633333333333326</v>
      </c>
      <c r="I261" s="278">
        <v>58.966666666666669</v>
      </c>
      <c r="J261" s="278">
        <v>60.283333333333324</v>
      </c>
      <c r="K261" s="276">
        <v>57.65</v>
      </c>
      <c r="L261" s="276">
        <v>55</v>
      </c>
      <c r="M261" s="276">
        <v>25.11431</v>
      </c>
    </row>
    <row r="262" spans="1:13">
      <c r="A262" s="267">
        <v>254</v>
      </c>
      <c r="B262" s="276" t="s">
        <v>422</v>
      </c>
      <c r="C262" s="277">
        <v>994.7</v>
      </c>
      <c r="D262" s="278">
        <v>986.88333333333321</v>
      </c>
      <c r="E262" s="278">
        <v>959.86666666666645</v>
      </c>
      <c r="F262" s="278">
        <v>925.03333333333319</v>
      </c>
      <c r="G262" s="278">
        <v>898.01666666666642</v>
      </c>
      <c r="H262" s="278">
        <v>1021.7166666666665</v>
      </c>
      <c r="I262" s="278">
        <v>1048.7333333333333</v>
      </c>
      <c r="J262" s="278">
        <v>1083.5666666666666</v>
      </c>
      <c r="K262" s="276">
        <v>1013.9</v>
      </c>
      <c r="L262" s="276">
        <v>952.05</v>
      </c>
      <c r="M262" s="276">
        <v>4.5221099999999996</v>
      </c>
    </row>
    <row r="263" spans="1:13">
      <c r="A263" s="267">
        <v>255</v>
      </c>
      <c r="B263" s="276" t="s">
        <v>436</v>
      </c>
      <c r="C263" s="277">
        <v>2286.4</v>
      </c>
      <c r="D263" s="278">
        <v>2257.0666666666671</v>
      </c>
      <c r="E263" s="278">
        <v>2205.3333333333339</v>
      </c>
      <c r="F263" s="278">
        <v>2124.2666666666669</v>
      </c>
      <c r="G263" s="278">
        <v>2072.5333333333338</v>
      </c>
      <c r="H263" s="278">
        <v>2338.1333333333341</v>
      </c>
      <c r="I263" s="278">
        <v>2389.8666666666668</v>
      </c>
      <c r="J263" s="278">
        <v>2470.9333333333343</v>
      </c>
      <c r="K263" s="276">
        <v>2308.8000000000002</v>
      </c>
      <c r="L263" s="276">
        <v>2176</v>
      </c>
      <c r="M263" s="276">
        <v>0.49196000000000001</v>
      </c>
    </row>
    <row r="264" spans="1:13">
      <c r="A264" s="267">
        <v>256</v>
      </c>
      <c r="B264" s="276" t="s">
        <v>433</v>
      </c>
      <c r="C264" s="277">
        <v>69.75</v>
      </c>
      <c r="D264" s="278">
        <v>69.833333333333329</v>
      </c>
      <c r="E264" s="278">
        <v>68.416666666666657</v>
      </c>
      <c r="F264" s="278">
        <v>67.083333333333329</v>
      </c>
      <c r="G264" s="278">
        <v>65.666666666666657</v>
      </c>
      <c r="H264" s="278">
        <v>71.166666666666657</v>
      </c>
      <c r="I264" s="278">
        <v>72.583333333333314</v>
      </c>
      <c r="J264" s="278">
        <v>73.916666666666657</v>
      </c>
      <c r="K264" s="276">
        <v>71.25</v>
      </c>
      <c r="L264" s="276">
        <v>68.5</v>
      </c>
      <c r="M264" s="276">
        <v>20.400359999999999</v>
      </c>
    </row>
    <row r="265" spans="1:13">
      <c r="A265" s="267">
        <v>257</v>
      </c>
      <c r="B265" s="276" t="s">
        <v>129</v>
      </c>
      <c r="C265" s="277">
        <v>244</v>
      </c>
      <c r="D265" s="278">
        <v>246.13333333333333</v>
      </c>
      <c r="E265" s="278">
        <v>240.01666666666665</v>
      </c>
      <c r="F265" s="278">
        <v>236.03333333333333</v>
      </c>
      <c r="G265" s="278">
        <v>229.91666666666666</v>
      </c>
      <c r="H265" s="278">
        <v>250.11666666666665</v>
      </c>
      <c r="I265" s="278">
        <v>256.23333333333335</v>
      </c>
      <c r="J265" s="278">
        <v>260.21666666666664</v>
      </c>
      <c r="K265" s="276">
        <v>252.25</v>
      </c>
      <c r="L265" s="276">
        <v>242.15</v>
      </c>
      <c r="M265" s="276">
        <v>121.16579</v>
      </c>
    </row>
    <row r="266" spans="1:13">
      <c r="A266" s="267">
        <v>258</v>
      </c>
      <c r="B266" s="276" t="s">
        <v>423</v>
      </c>
      <c r="C266" s="277">
        <v>2029.95</v>
      </c>
      <c r="D266" s="278">
        <v>1998.8333333333333</v>
      </c>
      <c r="E266" s="278">
        <v>1929.7166666666667</v>
      </c>
      <c r="F266" s="278">
        <v>1829.4833333333333</v>
      </c>
      <c r="G266" s="278">
        <v>1760.3666666666668</v>
      </c>
      <c r="H266" s="278">
        <v>2099.0666666666666</v>
      </c>
      <c r="I266" s="278">
        <v>2168.1833333333329</v>
      </c>
      <c r="J266" s="278">
        <v>2268.4166666666665</v>
      </c>
      <c r="K266" s="276">
        <v>2067.9499999999998</v>
      </c>
      <c r="L266" s="276">
        <v>1898.6</v>
      </c>
      <c r="M266" s="276">
        <v>4.80009</v>
      </c>
    </row>
    <row r="267" spans="1:13">
      <c r="A267" s="267">
        <v>259</v>
      </c>
      <c r="B267" s="276" t="s">
        <v>424</v>
      </c>
      <c r="C267" s="277">
        <v>331</v>
      </c>
      <c r="D267" s="278">
        <v>334.03333333333336</v>
      </c>
      <c r="E267" s="278">
        <v>326.06666666666672</v>
      </c>
      <c r="F267" s="278">
        <v>321.13333333333338</v>
      </c>
      <c r="G267" s="278">
        <v>313.16666666666674</v>
      </c>
      <c r="H267" s="278">
        <v>338.9666666666667</v>
      </c>
      <c r="I267" s="278">
        <v>346.93333333333328</v>
      </c>
      <c r="J267" s="278">
        <v>351.86666666666667</v>
      </c>
      <c r="K267" s="276">
        <v>342</v>
      </c>
      <c r="L267" s="276">
        <v>329.1</v>
      </c>
      <c r="M267" s="276">
        <v>2.75223</v>
      </c>
    </row>
    <row r="268" spans="1:13">
      <c r="A268" s="267">
        <v>260</v>
      </c>
      <c r="B268" s="276" t="s">
        <v>425</v>
      </c>
      <c r="C268" s="277">
        <v>96.45</v>
      </c>
      <c r="D268" s="278">
        <v>97.05</v>
      </c>
      <c r="E268" s="278">
        <v>95.25</v>
      </c>
      <c r="F268" s="278">
        <v>94.05</v>
      </c>
      <c r="G268" s="278">
        <v>92.25</v>
      </c>
      <c r="H268" s="278">
        <v>98.25</v>
      </c>
      <c r="I268" s="278">
        <v>100.04999999999998</v>
      </c>
      <c r="J268" s="278">
        <v>101.25</v>
      </c>
      <c r="K268" s="276">
        <v>98.85</v>
      </c>
      <c r="L268" s="276">
        <v>95.85</v>
      </c>
      <c r="M268" s="276">
        <v>7.3105399999999996</v>
      </c>
    </row>
    <row r="269" spans="1:13">
      <c r="A269" s="267">
        <v>261</v>
      </c>
      <c r="B269" s="276" t="s">
        <v>426</v>
      </c>
      <c r="C269" s="277">
        <v>80.5</v>
      </c>
      <c r="D269" s="278">
        <v>80.716666666666669</v>
      </c>
      <c r="E269" s="278">
        <v>79.533333333333331</v>
      </c>
      <c r="F269" s="278">
        <v>78.566666666666663</v>
      </c>
      <c r="G269" s="278">
        <v>77.383333333333326</v>
      </c>
      <c r="H269" s="278">
        <v>81.683333333333337</v>
      </c>
      <c r="I269" s="278">
        <v>82.866666666666674</v>
      </c>
      <c r="J269" s="278">
        <v>83.833333333333343</v>
      </c>
      <c r="K269" s="276">
        <v>81.900000000000006</v>
      </c>
      <c r="L269" s="276">
        <v>79.75</v>
      </c>
      <c r="M269" s="276">
        <v>11.22756</v>
      </c>
    </row>
    <row r="270" spans="1:13">
      <c r="A270" s="267">
        <v>262</v>
      </c>
      <c r="B270" s="276" t="s">
        <v>427</v>
      </c>
      <c r="C270" s="277">
        <v>82.4</v>
      </c>
      <c r="D270" s="278">
        <v>82.2</v>
      </c>
      <c r="E270" s="278">
        <v>81.400000000000006</v>
      </c>
      <c r="F270" s="278">
        <v>80.400000000000006</v>
      </c>
      <c r="G270" s="278">
        <v>79.600000000000009</v>
      </c>
      <c r="H270" s="278">
        <v>83.2</v>
      </c>
      <c r="I270" s="278">
        <v>83.999999999999986</v>
      </c>
      <c r="J270" s="278">
        <v>85</v>
      </c>
      <c r="K270" s="276">
        <v>83</v>
      </c>
      <c r="L270" s="276">
        <v>81.2</v>
      </c>
      <c r="M270" s="276">
        <v>18.610910000000001</v>
      </c>
    </row>
    <row r="271" spans="1:13">
      <c r="A271" s="267">
        <v>263</v>
      </c>
      <c r="B271" s="276" t="s">
        <v>435</v>
      </c>
      <c r="C271" s="277">
        <v>63.75</v>
      </c>
      <c r="D271" s="278">
        <v>64.100000000000009</v>
      </c>
      <c r="E271" s="278">
        <v>62.850000000000023</v>
      </c>
      <c r="F271" s="278">
        <v>61.950000000000017</v>
      </c>
      <c r="G271" s="278">
        <v>60.700000000000031</v>
      </c>
      <c r="H271" s="278">
        <v>65.000000000000014</v>
      </c>
      <c r="I271" s="278">
        <v>66.249999999999986</v>
      </c>
      <c r="J271" s="278">
        <v>67.150000000000006</v>
      </c>
      <c r="K271" s="276">
        <v>65.349999999999994</v>
      </c>
      <c r="L271" s="276">
        <v>63.2</v>
      </c>
      <c r="M271" s="276">
        <v>4.3383399999999996</v>
      </c>
    </row>
    <row r="272" spans="1:13">
      <c r="A272" s="267">
        <v>264</v>
      </c>
      <c r="B272" s="276" t="s">
        <v>434</v>
      </c>
      <c r="C272" s="277">
        <v>118.85</v>
      </c>
      <c r="D272" s="278">
        <v>119.51666666666667</v>
      </c>
      <c r="E272" s="278">
        <v>117.03333333333333</v>
      </c>
      <c r="F272" s="278">
        <v>115.21666666666667</v>
      </c>
      <c r="G272" s="278">
        <v>112.73333333333333</v>
      </c>
      <c r="H272" s="278">
        <v>121.33333333333333</v>
      </c>
      <c r="I272" s="278">
        <v>123.81666666666665</v>
      </c>
      <c r="J272" s="278">
        <v>125.63333333333333</v>
      </c>
      <c r="K272" s="276">
        <v>122</v>
      </c>
      <c r="L272" s="276">
        <v>117.7</v>
      </c>
      <c r="M272" s="276">
        <v>5.7695400000000001</v>
      </c>
    </row>
    <row r="273" spans="1:13">
      <c r="A273" s="267">
        <v>265</v>
      </c>
      <c r="B273" s="276" t="s">
        <v>263</v>
      </c>
      <c r="C273" s="277">
        <v>61.9</v>
      </c>
      <c r="D273" s="278">
        <v>61.883333333333333</v>
      </c>
      <c r="E273" s="278">
        <v>61.366666666666667</v>
      </c>
      <c r="F273" s="278">
        <v>60.833333333333336</v>
      </c>
      <c r="G273" s="278">
        <v>60.31666666666667</v>
      </c>
      <c r="H273" s="278">
        <v>62.416666666666664</v>
      </c>
      <c r="I273" s="278">
        <v>62.93333333333333</v>
      </c>
      <c r="J273" s="278">
        <v>63.466666666666661</v>
      </c>
      <c r="K273" s="276">
        <v>62.4</v>
      </c>
      <c r="L273" s="276">
        <v>61.35</v>
      </c>
      <c r="M273" s="276">
        <v>16.47316</v>
      </c>
    </row>
    <row r="274" spans="1:13">
      <c r="A274" s="267">
        <v>266</v>
      </c>
      <c r="B274" s="276" t="s">
        <v>130</v>
      </c>
      <c r="C274" s="277">
        <v>350.2</v>
      </c>
      <c r="D274" s="278">
        <v>353.2833333333333</v>
      </c>
      <c r="E274" s="278">
        <v>344.56666666666661</v>
      </c>
      <c r="F274" s="278">
        <v>338.93333333333328</v>
      </c>
      <c r="G274" s="278">
        <v>330.21666666666658</v>
      </c>
      <c r="H274" s="278">
        <v>358.91666666666663</v>
      </c>
      <c r="I274" s="278">
        <v>367.63333333333333</v>
      </c>
      <c r="J274" s="278">
        <v>373.26666666666665</v>
      </c>
      <c r="K274" s="276">
        <v>362</v>
      </c>
      <c r="L274" s="276">
        <v>347.65</v>
      </c>
      <c r="M274" s="276">
        <v>143.38746</v>
      </c>
    </row>
    <row r="275" spans="1:13">
      <c r="A275" s="267">
        <v>267</v>
      </c>
      <c r="B275" s="276" t="s">
        <v>264</v>
      </c>
      <c r="C275" s="277">
        <v>723</v>
      </c>
      <c r="D275" s="278">
        <v>720.7166666666667</v>
      </c>
      <c r="E275" s="278">
        <v>714.53333333333342</v>
      </c>
      <c r="F275" s="278">
        <v>706.06666666666672</v>
      </c>
      <c r="G275" s="278">
        <v>699.88333333333344</v>
      </c>
      <c r="H275" s="278">
        <v>729.18333333333339</v>
      </c>
      <c r="I275" s="278">
        <v>735.36666666666679</v>
      </c>
      <c r="J275" s="278">
        <v>743.83333333333337</v>
      </c>
      <c r="K275" s="276">
        <v>726.9</v>
      </c>
      <c r="L275" s="276">
        <v>712.25</v>
      </c>
      <c r="M275" s="276">
        <v>3.4443100000000002</v>
      </c>
    </row>
    <row r="276" spans="1:13">
      <c r="A276" s="267">
        <v>268</v>
      </c>
      <c r="B276" s="276" t="s">
        <v>131</v>
      </c>
      <c r="C276" s="277">
        <v>2500.8000000000002</v>
      </c>
      <c r="D276" s="278">
        <v>2489.2666666666669</v>
      </c>
      <c r="E276" s="278">
        <v>2443.5333333333338</v>
      </c>
      <c r="F276" s="278">
        <v>2386.2666666666669</v>
      </c>
      <c r="G276" s="278">
        <v>2340.5333333333338</v>
      </c>
      <c r="H276" s="278">
        <v>2546.5333333333338</v>
      </c>
      <c r="I276" s="278">
        <v>2592.2666666666664</v>
      </c>
      <c r="J276" s="278">
        <v>2649.5333333333338</v>
      </c>
      <c r="K276" s="276">
        <v>2535</v>
      </c>
      <c r="L276" s="276">
        <v>2432</v>
      </c>
      <c r="M276" s="276">
        <v>15.17024</v>
      </c>
    </row>
    <row r="277" spans="1:13">
      <c r="A277" s="267">
        <v>269</v>
      </c>
      <c r="B277" s="276" t="s">
        <v>132</v>
      </c>
      <c r="C277" s="277">
        <v>606.85</v>
      </c>
      <c r="D277" s="278">
        <v>607.2166666666667</v>
      </c>
      <c r="E277" s="278">
        <v>601.78333333333342</v>
      </c>
      <c r="F277" s="278">
        <v>596.7166666666667</v>
      </c>
      <c r="G277" s="278">
        <v>591.28333333333342</v>
      </c>
      <c r="H277" s="278">
        <v>612.28333333333342</v>
      </c>
      <c r="I277" s="278">
        <v>617.71666666666681</v>
      </c>
      <c r="J277" s="278">
        <v>622.78333333333342</v>
      </c>
      <c r="K277" s="276">
        <v>612.65</v>
      </c>
      <c r="L277" s="276">
        <v>602.15</v>
      </c>
      <c r="M277" s="276">
        <v>5.4526000000000003</v>
      </c>
    </row>
    <row r="278" spans="1:13">
      <c r="A278" s="267">
        <v>270</v>
      </c>
      <c r="B278" s="276" t="s">
        <v>437</v>
      </c>
      <c r="C278" s="277">
        <v>140.9</v>
      </c>
      <c r="D278" s="278">
        <v>141.20000000000002</v>
      </c>
      <c r="E278" s="278">
        <v>139.80000000000004</v>
      </c>
      <c r="F278" s="278">
        <v>138.70000000000002</v>
      </c>
      <c r="G278" s="278">
        <v>137.30000000000004</v>
      </c>
      <c r="H278" s="278">
        <v>142.30000000000004</v>
      </c>
      <c r="I278" s="278">
        <v>143.70000000000002</v>
      </c>
      <c r="J278" s="278">
        <v>144.80000000000004</v>
      </c>
      <c r="K278" s="276">
        <v>142.6</v>
      </c>
      <c r="L278" s="276">
        <v>140.1</v>
      </c>
      <c r="M278" s="276">
        <v>8.7787299999999995</v>
      </c>
    </row>
    <row r="279" spans="1:13">
      <c r="A279" s="267">
        <v>271</v>
      </c>
      <c r="B279" s="276" t="s">
        <v>443</v>
      </c>
      <c r="C279" s="277">
        <v>647.9</v>
      </c>
      <c r="D279" s="278">
        <v>640.38333333333333</v>
      </c>
      <c r="E279" s="278">
        <v>631.01666666666665</v>
      </c>
      <c r="F279" s="278">
        <v>614.13333333333333</v>
      </c>
      <c r="G279" s="278">
        <v>604.76666666666665</v>
      </c>
      <c r="H279" s="278">
        <v>657.26666666666665</v>
      </c>
      <c r="I279" s="278">
        <v>666.63333333333321</v>
      </c>
      <c r="J279" s="278">
        <v>683.51666666666665</v>
      </c>
      <c r="K279" s="276">
        <v>649.75</v>
      </c>
      <c r="L279" s="276">
        <v>623.5</v>
      </c>
      <c r="M279" s="276">
        <v>5.3202699999999998</v>
      </c>
    </row>
    <row r="280" spans="1:13">
      <c r="A280" s="267">
        <v>272</v>
      </c>
      <c r="B280" s="276" t="s">
        <v>444</v>
      </c>
      <c r="C280" s="277">
        <v>320.60000000000002</v>
      </c>
      <c r="D280" s="278">
        <v>318.51666666666665</v>
      </c>
      <c r="E280" s="278">
        <v>314.0333333333333</v>
      </c>
      <c r="F280" s="278">
        <v>307.46666666666664</v>
      </c>
      <c r="G280" s="278">
        <v>302.98333333333329</v>
      </c>
      <c r="H280" s="278">
        <v>325.08333333333331</v>
      </c>
      <c r="I280" s="278">
        <v>329.56666666666666</v>
      </c>
      <c r="J280" s="278">
        <v>336.13333333333333</v>
      </c>
      <c r="K280" s="276">
        <v>323</v>
      </c>
      <c r="L280" s="276">
        <v>311.95</v>
      </c>
      <c r="M280" s="276">
        <v>6.1935000000000002</v>
      </c>
    </row>
    <row r="281" spans="1:13">
      <c r="A281" s="267">
        <v>273</v>
      </c>
      <c r="B281" s="276" t="s">
        <v>445</v>
      </c>
      <c r="C281" s="277">
        <v>541.95000000000005</v>
      </c>
      <c r="D281" s="278">
        <v>538.93333333333339</v>
      </c>
      <c r="E281" s="278">
        <v>520.91666666666674</v>
      </c>
      <c r="F281" s="278">
        <v>499.88333333333333</v>
      </c>
      <c r="G281" s="278">
        <v>481.86666666666667</v>
      </c>
      <c r="H281" s="278">
        <v>559.96666666666681</v>
      </c>
      <c r="I281" s="278">
        <v>577.98333333333346</v>
      </c>
      <c r="J281" s="278">
        <v>599.01666666666688</v>
      </c>
      <c r="K281" s="276">
        <v>556.95000000000005</v>
      </c>
      <c r="L281" s="276">
        <v>517.9</v>
      </c>
      <c r="M281" s="276">
        <v>3.0697000000000001</v>
      </c>
    </row>
    <row r="282" spans="1:13">
      <c r="A282" s="267">
        <v>274</v>
      </c>
      <c r="B282" s="276" t="s">
        <v>447</v>
      </c>
      <c r="C282" s="277">
        <v>37.5</v>
      </c>
      <c r="D282" s="278">
        <v>37.716666666666669</v>
      </c>
      <c r="E282" s="278">
        <v>37.13333333333334</v>
      </c>
      <c r="F282" s="278">
        <v>36.766666666666673</v>
      </c>
      <c r="G282" s="278">
        <v>36.183333333333344</v>
      </c>
      <c r="H282" s="278">
        <v>38.083333333333336</v>
      </c>
      <c r="I282" s="278">
        <v>38.666666666666664</v>
      </c>
      <c r="J282" s="278">
        <v>39.033333333333331</v>
      </c>
      <c r="K282" s="276">
        <v>38.299999999999997</v>
      </c>
      <c r="L282" s="276">
        <v>37.35</v>
      </c>
      <c r="M282" s="276">
        <v>13.98494</v>
      </c>
    </row>
    <row r="283" spans="1:13">
      <c r="A283" s="267">
        <v>275</v>
      </c>
      <c r="B283" s="276" t="s">
        <v>449</v>
      </c>
      <c r="C283" s="277">
        <v>359.5</v>
      </c>
      <c r="D283" s="278">
        <v>353.86666666666662</v>
      </c>
      <c r="E283" s="278">
        <v>344.73333333333323</v>
      </c>
      <c r="F283" s="278">
        <v>329.96666666666664</v>
      </c>
      <c r="G283" s="278">
        <v>320.83333333333326</v>
      </c>
      <c r="H283" s="278">
        <v>368.63333333333321</v>
      </c>
      <c r="I283" s="278">
        <v>377.76666666666654</v>
      </c>
      <c r="J283" s="278">
        <v>392.53333333333319</v>
      </c>
      <c r="K283" s="276">
        <v>363</v>
      </c>
      <c r="L283" s="276">
        <v>339.1</v>
      </c>
      <c r="M283" s="276">
        <v>12.38599</v>
      </c>
    </row>
    <row r="284" spans="1:13">
      <c r="A284" s="267">
        <v>276</v>
      </c>
      <c r="B284" s="276" t="s">
        <v>439</v>
      </c>
      <c r="C284" s="277">
        <v>424.9</v>
      </c>
      <c r="D284" s="278">
        <v>419.08333333333331</v>
      </c>
      <c r="E284" s="278">
        <v>408.96666666666664</v>
      </c>
      <c r="F284" s="278">
        <v>393.0333333333333</v>
      </c>
      <c r="G284" s="278">
        <v>382.91666666666663</v>
      </c>
      <c r="H284" s="278">
        <v>435.01666666666665</v>
      </c>
      <c r="I284" s="278">
        <v>445.13333333333333</v>
      </c>
      <c r="J284" s="278">
        <v>461.06666666666666</v>
      </c>
      <c r="K284" s="276">
        <v>429.2</v>
      </c>
      <c r="L284" s="276">
        <v>403.15</v>
      </c>
      <c r="M284" s="276">
        <v>5.3285299999999998</v>
      </c>
    </row>
    <row r="285" spans="1:13">
      <c r="A285" s="267">
        <v>277</v>
      </c>
      <c r="B285" s="276" t="s">
        <v>440</v>
      </c>
      <c r="C285" s="277">
        <v>285.10000000000002</v>
      </c>
      <c r="D285" s="278">
        <v>286.38333333333338</v>
      </c>
      <c r="E285" s="278">
        <v>282.01666666666677</v>
      </c>
      <c r="F285" s="278">
        <v>278.93333333333339</v>
      </c>
      <c r="G285" s="278">
        <v>274.56666666666678</v>
      </c>
      <c r="H285" s="278">
        <v>289.46666666666675</v>
      </c>
      <c r="I285" s="278">
        <v>293.83333333333343</v>
      </c>
      <c r="J285" s="278">
        <v>296.91666666666674</v>
      </c>
      <c r="K285" s="276">
        <v>290.75</v>
      </c>
      <c r="L285" s="276">
        <v>283.3</v>
      </c>
      <c r="M285" s="276">
        <v>1.5883799999999999</v>
      </c>
    </row>
    <row r="286" spans="1:13">
      <c r="A286" s="267">
        <v>278</v>
      </c>
      <c r="B286" s="276" t="s">
        <v>451</v>
      </c>
      <c r="C286" s="277">
        <v>211.75</v>
      </c>
      <c r="D286" s="278">
        <v>212.28333333333333</v>
      </c>
      <c r="E286" s="278">
        <v>207.56666666666666</v>
      </c>
      <c r="F286" s="278">
        <v>203.38333333333333</v>
      </c>
      <c r="G286" s="278">
        <v>198.66666666666666</v>
      </c>
      <c r="H286" s="278">
        <v>216.46666666666667</v>
      </c>
      <c r="I286" s="278">
        <v>221.18333333333331</v>
      </c>
      <c r="J286" s="278">
        <v>225.36666666666667</v>
      </c>
      <c r="K286" s="276">
        <v>217</v>
      </c>
      <c r="L286" s="276">
        <v>208.1</v>
      </c>
      <c r="M286" s="276">
        <v>2.5049100000000002</v>
      </c>
    </row>
    <row r="287" spans="1:13">
      <c r="A287" s="267">
        <v>279</v>
      </c>
      <c r="B287" s="276" t="s">
        <v>133</v>
      </c>
      <c r="C287" s="277">
        <v>1907.1</v>
      </c>
      <c r="D287" s="278">
        <v>1893.0666666666666</v>
      </c>
      <c r="E287" s="278">
        <v>1860.9833333333331</v>
      </c>
      <c r="F287" s="278">
        <v>1814.8666666666666</v>
      </c>
      <c r="G287" s="278">
        <v>1782.7833333333331</v>
      </c>
      <c r="H287" s="278">
        <v>1939.1833333333332</v>
      </c>
      <c r="I287" s="278">
        <v>1971.2666666666667</v>
      </c>
      <c r="J287" s="278">
        <v>2017.3833333333332</v>
      </c>
      <c r="K287" s="276">
        <v>1925.15</v>
      </c>
      <c r="L287" s="276">
        <v>1846.95</v>
      </c>
      <c r="M287" s="276">
        <v>787.02124000000003</v>
      </c>
    </row>
    <row r="288" spans="1:13">
      <c r="A288" s="267">
        <v>280</v>
      </c>
      <c r="B288" s="276" t="s">
        <v>441</v>
      </c>
      <c r="C288" s="277">
        <v>106.9</v>
      </c>
      <c r="D288" s="278">
        <v>105.35000000000001</v>
      </c>
      <c r="E288" s="278">
        <v>103.20000000000002</v>
      </c>
      <c r="F288" s="278">
        <v>99.500000000000014</v>
      </c>
      <c r="G288" s="278">
        <v>97.350000000000023</v>
      </c>
      <c r="H288" s="278">
        <v>109.05000000000001</v>
      </c>
      <c r="I288" s="278">
        <v>111.20000000000002</v>
      </c>
      <c r="J288" s="278">
        <v>114.9</v>
      </c>
      <c r="K288" s="276">
        <v>107.5</v>
      </c>
      <c r="L288" s="276">
        <v>101.65</v>
      </c>
      <c r="M288" s="276">
        <v>5.7825100000000003</v>
      </c>
    </row>
    <row r="289" spans="1:13">
      <c r="A289" s="267">
        <v>281</v>
      </c>
      <c r="B289" s="276" t="s">
        <v>438</v>
      </c>
      <c r="C289" s="277">
        <v>805.5</v>
      </c>
      <c r="D289" s="278">
        <v>802.83333333333337</v>
      </c>
      <c r="E289" s="278">
        <v>787.66666666666674</v>
      </c>
      <c r="F289" s="278">
        <v>769.83333333333337</v>
      </c>
      <c r="G289" s="278">
        <v>754.66666666666674</v>
      </c>
      <c r="H289" s="278">
        <v>820.66666666666674</v>
      </c>
      <c r="I289" s="278">
        <v>835.83333333333348</v>
      </c>
      <c r="J289" s="278">
        <v>853.66666666666674</v>
      </c>
      <c r="K289" s="276">
        <v>818</v>
      </c>
      <c r="L289" s="276">
        <v>785</v>
      </c>
      <c r="M289" s="276">
        <v>0.39839999999999998</v>
      </c>
    </row>
    <row r="290" spans="1:13">
      <c r="A290" s="267">
        <v>282</v>
      </c>
      <c r="B290" s="276" t="s">
        <v>442</v>
      </c>
      <c r="C290" s="277">
        <v>257.8</v>
      </c>
      <c r="D290" s="278">
        <v>259.08333333333331</v>
      </c>
      <c r="E290" s="278">
        <v>254.01666666666665</v>
      </c>
      <c r="F290" s="278">
        <v>250.23333333333335</v>
      </c>
      <c r="G290" s="278">
        <v>245.16666666666669</v>
      </c>
      <c r="H290" s="278">
        <v>262.86666666666662</v>
      </c>
      <c r="I290" s="278">
        <v>267.93333333333334</v>
      </c>
      <c r="J290" s="278">
        <v>271.71666666666658</v>
      </c>
      <c r="K290" s="276">
        <v>264.14999999999998</v>
      </c>
      <c r="L290" s="276">
        <v>255.3</v>
      </c>
      <c r="M290" s="276">
        <v>4.8387200000000004</v>
      </c>
    </row>
    <row r="291" spans="1:13">
      <c r="A291" s="267">
        <v>283</v>
      </c>
      <c r="B291" s="276" t="s">
        <v>1830</v>
      </c>
      <c r="C291" s="277">
        <v>569.25</v>
      </c>
      <c r="D291" s="278">
        <v>566.38333333333333</v>
      </c>
      <c r="E291" s="278">
        <v>560.11666666666667</v>
      </c>
      <c r="F291" s="278">
        <v>550.98333333333335</v>
      </c>
      <c r="G291" s="278">
        <v>544.7166666666667</v>
      </c>
      <c r="H291" s="278">
        <v>575.51666666666665</v>
      </c>
      <c r="I291" s="278">
        <v>581.7833333333333</v>
      </c>
      <c r="J291" s="278">
        <v>590.91666666666663</v>
      </c>
      <c r="K291" s="276">
        <v>572.65</v>
      </c>
      <c r="L291" s="276">
        <v>557.25</v>
      </c>
      <c r="M291" s="276">
        <v>0.30370999999999998</v>
      </c>
    </row>
    <row r="292" spans="1:13">
      <c r="A292" s="267">
        <v>284</v>
      </c>
      <c r="B292" s="276" t="s">
        <v>448</v>
      </c>
      <c r="C292" s="277">
        <v>490.8</v>
      </c>
      <c r="D292" s="278">
        <v>494.26666666666665</v>
      </c>
      <c r="E292" s="278">
        <v>486.5333333333333</v>
      </c>
      <c r="F292" s="278">
        <v>482.26666666666665</v>
      </c>
      <c r="G292" s="278">
        <v>474.5333333333333</v>
      </c>
      <c r="H292" s="278">
        <v>498.5333333333333</v>
      </c>
      <c r="I292" s="278">
        <v>506.26666666666665</v>
      </c>
      <c r="J292" s="278">
        <v>510.5333333333333</v>
      </c>
      <c r="K292" s="276">
        <v>502</v>
      </c>
      <c r="L292" s="276">
        <v>490</v>
      </c>
      <c r="M292" s="276">
        <v>2.9952800000000002</v>
      </c>
    </row>
    <row r="293" spans="1:13">
      <c r="A293" s="267">
        <v>285</v>
      </c>
      <c r="B293" s="276" t="s">
        <v>446</v>
      </c>
      <c r="C293" s="277">
        <v>47.3</v>
      </c>
      <c r="D293" s="278">
        <v>47.566666666666663</v>
      </c>
      <c r="E293" s="278">
        <v>46.733333333333327</v>
      </c>
      <c r="F293" s="278">
        <v>46.166666666666664</v>
      </c>
      <c r="G293" s="278">
        <v>45.333333333333329</v>
      </c>
      <c r="H293" s="278">
        <v>48.133333333333326</v>
      </c>
      <c r="I293" s="278">
        <v>48.966666666666669</v>
      </c>
      <c r="J293" s="278">
        <v>49.533333333333324</v>
      </c>
      <c r="K293" s="276">
        <v>48.4</v>
      </c>
      <c r="L293" s="276">
        <v>47</v>
      </c>
      <c r="M293" s="276">
        <v>28.06701</v>
      </c>
    </row>
    <row r="294" spans="1:13">
      <c r="A294" s="267">
        <v>286</v>
      </c>
      <c r="B294" s="276" t="s">
        <v>134</v>
      </c>
      <c r="C294" s="277">
        <v>86.85</v>
      </c>
      <c r="D294" s="278">
        <v>84.666666666666671</v>
      </c>
      <c r="E294" s="278">
        <v>81.183333333333337</v>
      </c>
      <c r="F294" s="278">
        <v>75.516666666666666</v>
      </c>
      <c r="G294" s="278">
        <v>72.033333333333331</v>
      </c>
      <c r="H294" s="278">
        <v>90.333333333333343</v>
      </c>
      <c r="I294" s="278">
        <v>93.816666666666663</v>
      </c>
      <c r="J294" s="278">
        <v>99.483333333333348</v>
      </c>
      <c r="K294" s="276">
        <v>88.15</v>
      </c>
      <c r="L294" s="276">
        <v>79</v>
      </c>
      <c r="M294" s="276">
        <v>826.57376999999997</v>
      </c>
    </row>
    <row r="295" spans="1:13">
      <c r="A295" s="267">
        <v>287</v>
      </c>
      <c r="B295" s="276" t="s">
        <v>358</v>
      </c>
      <c r="C295" s="277">
        <v>2290.5</v>
      </c>
      <c r="D295" s="278">
        <v>2274.1833333333334</v>
      </c>
      <c r="E295" s="278">
        <v>2245.3166666666666</v>
      </c>
      <c r="F295" s="278">
        <v>2200.1333333333332</v>
      </c>
      <c r="G295" s="278">
        <v>2171.2666666666664</v>
      </c>
      <c r="H295" s="278">
        <v>2319.3666666666668</v>
      </c>
      <c r="I295" s="278">
        <v>2348.2333333333336</v>
      </c>
      <c r="J295" s="278">
        <v>2393.416666666667</v>
      </c>
      <c r="K295" s="276">
        <v>2303.0500000000002</v>
      </c>
      <c r="L295" s="276">
        <v>2229</v>
      </c>
      <c r="M295" s="276">
        <v>1.2968299999999999</v>
      </c>
    </row>
    <row r="296" spans="1:13">
      <c r="A296" s="267">
        <v>288</v>
      </c>
      <c r="B296" s="276" t="s">
        <v>1841</v>
      </c>
      <c r="C296" s="277">
        <v>232.5</v>
      </c>
      <c r="D296" s="278">
        <v>232.95000000000002</v>
      </c>
      <c r="E296" s="278">
        <v>228.55000000000004</v>
      </c>
      <c r="F296" s="278">
        <v>224.60000000000002</v>
      </c>
      <c r="G296" s="278">
        <v>220.20000000000005</v>
      </c>
      <c r="H296" s="278">
        <v>236.90000000000003</v>
      </c>
      <c r="I296" s="278">
        <v>241.3</v>
      </c>
      <c r="J296" s="278">
        <v>245.25000000000003</v>
      </c>
      <c r="K296" s="276">
        <v>237.35</v>
      </c>
      <c r="L296" s="276">
        <v>229</v>
      </c>
      <c r="M296" s="276">
        <v>1.3874299999999999</v>
      </c>
    </row>
    <row r="297" spans="1:13">
      <c r="A297" s="267">
        <v>289</v>
      </c>
      <c r="B297" s="276" t="s">
        <v>454</v>
      </c>
      <c r="C297" s="277">
        <v>316.85000000000002</v>
      </c>
      <c r="D297" s="278">
        <v>309.61666666666667</v>
      </c>
      <c r="E297" s="278">
        <v>298.23333333333335</v>
      </c>
      <c r="F297" s="278">
        <v>279.61666666666667</v>
      </c>
      <c r="G297" s="278">
        <v>268.23333333333335</v>
      </c>
      <c r="H297" s="278">
        <v>328.23333333333335</v>
      </c>
      <c r="I297" s="278">
        <v>339.61666666666667</v>
      </c>
      <c r="J297" s="278">
        <v>358.23333333333335</v>
      </c>
      <c r="K297" s="276">
        <v>321</v>
      </c>
      <c r="L297" s="276">
        <v>291</v>
      </c>
      <c r="M297" s="276">
        <v>106.9216</v>
      </c>
    </row>
    <row r="298" spans="1:13">
      <c r="A298" s="267">
        <v>290</v>
      </c>
      <c r="B298" s="276" t="s">
        <v>452</v>
      </c>
      <c r="C298" s="277">
        <v>4286.95</v>
      </c>
      <c r="D298" s="278">
        <v>4293.6499999999996</v>
      </c>
      <c r="E298" s="278">
        <v>4203.3999999999996</v>
      </c>
      <c r="F298" s="278">
        <v>4119.8500000000004</v>
      </c>
      <c r="G298" s="278">
        <v>4029.6000000000004</v>
      </c>
      <c r="H298" s="278">
        <v>4377.1999999999989</v>
      </c>
      <c r="I298" s="278">
        <v>4467.4499999999989</v>
      </c>
      <c r="J298" s="278">
        <v>4550.9999999999982</v>
      </c>
      <c r="K298" s="276">
        <v>4383.8999999999996</v>
      </c>
      <c r="L298" s="276">
        <v>4210.1000000000004</v>
      </c>
      <c r="M298" s="276">
        <v>0.16431000000000001</v>
      </c>
    </row>
    <row r="299" spans="1:13">
      <c r="A299" s="267">
        <v>291</v>
      </c>
      <c r="B299" s="276" t="s">
        <v>455</v>
      </c>
      <c r="C299" s="277">
        <v>33.35</v>
      </c>
      <c r="D299" s="278">
        <v>33.050000000000004</v>
      </c>
      <c r="E299" s="278">
        <v>32.300000000000011</v>
      </c>
      <c r="F299" s="278">
        <v>31.250000000000007</v>
      </c>
      <c r="G299" s="278">
        <v>30.500000000000014</v>
      </c>
      <c r="H299" s="278">
        <v>34.100000000000009</v>
      </c>
      <c r="I299" s="278">
        <v>34.849999999999994</v>
      </c>
      <c r="J299" s="278">
        <v>35.900000000000006</v>
      </c>
      <c r="K299" s="276">
        <v>33.799999999999997</v>
      </c>
      <c r="L299" s="276">
        <v>32</v>
      </c>
      <c r="M299" s="276">
        <v>21.325749999999999</v>
      </c>
    </row>
    <row r="300" spans="1:13">
      <c r="A300" s="267">
        <v>292</v>
      </c>
      <c r="B300" s="276" t="s">
        <v>135</v>
      </c>
      <c r="C300" s="277">
        <v>329</v>
      </c>
      <c r="D300" s="278">
        <v>330.16666666666669</v>
      </c>
      <c r="E300" s="278">
        <v>319.33333333333337</v>
      </c>
      <c r="F300" s="278">
        <v>309.66666666666669</v>
      </c>
      <c r="G300" s="278">
        <v>298.83333333333337</v>
      </c>
      <c r="H300" s="278">
        <v>339.83333333333337</v>
      </c>
      <c r="I300" s="278">
        <v>350.66666666666674</v>
      </c>
      <c r="J300" s="278">
        <v>360.33333333333337</v>
      </c>
      <c r="K300" s="276">
        <v>341</v>
      </c>
      <c r="L300" s="276">
        <v>320.5</v>
      </c>
      <c r="M300" s="276">
        <v>482.52749999999997</v>
      </c>
    </row>
    <row r="301" spans="1:13">
      <c r="A301" s="267">
        <v>293</v>
      </c>
      <c r="B301" s="276" t="s">
        <v>456</v>
      </c>
      <c r="C301" s="277">
        <v>911.4</v>
      </c>
      <c r="D301" s="278">
        <v>908.68333333333328</v>
      </c>
      <c r="E301" s="278">
        <v>881.31666666666661</v>
      </c>
      <c r="F301" s="278">
        <v>851.23333333333335</v>
      </c>
      <c r="G301" s="278">
        <v>823.86666666666667</v>
      </c>
      <c r="H301" s="278">
        <v>938.76666666666654</v>
      </c>
      <c r="I301" s="278">
        <v>966.1333333333331</v>
      </c>
      <c r="J301" s="278">
        <v>996.21666666666647</v>
      </c>
      <c r="K301" s="276">
        <v>936.05</v>
      </c>
      <c r="L301" s="276">
        <v>878.6</v>
      </c>
      <c r="M301" s="276">
        <v>2.18303</v>
      </c>
    </row>
    <row r="302" spans="1:13">
      <c r="A302" s="267">
        <v>294</v>
      </c>
      <c r="B302" s="276" t="s">
        <v>136</v>
      </c>
      <c r="C302" s="277">
        <v>1122.4000000000001</v>
      </c>
      <c r="D302" s="278">
        <v>1118.0666666666666</v>
      </c>
      <c r="E302" s="278">
        <v>1096.3333333333333</v>
      </c>
      <c r="F302" s="278">
        <v>1070.2666666666667</v>
      </c>
      <c r="G302" s="278">
        <v>1048.5333333333333</v>
      </c>
      <c r="H302" s="278">
        <v>1144.1333333333332</v>
      </c>
      <c r="I302" s="278">
        <v>1165.8666666666668</v>
      </c>
      <c r="J302" s="278">
        <v>1191.9333333333332</v>
      </c>
      <c r="K302" s="276">
        <v>1139.8</v>
      </c>
      <c r="L302" s="276">
        <v>1092</v>
      </c>
      <c r="M302" s="276">
        <v>189.95549</v>
      </c>
    </row>
    <row r="303" spans="1:13">
      <c r="A303" s="267">
        <v>295</v>
      </c>
      <c r="B303" s="276" t="s">
        <v>266</v>
      </c>
      <c r="C303" s="277">
        <v>3200.45</v>
      </c>
      <c r="D303" s="278">
        <v>3179.2000000000003</v>
      </c>
      <c r="E303" s="278">
        <v>3108.4000000000005</v>
      </c>
      <c r="F303" s="278">
        <v>3016.3500000000004</v>
      </c>
      <c r="G303" s="278">
        <v>2945.5500000000006</v>
      </c>
      <c r="H303" s="278">
        <v>3271.2500000000005</v>
      </c>
      <c r="I303" s="278">
        <v>3342.0500000000006</v>
      </c>
      <c r="J303" s="278">
        <v>3434.1000000000004</v>
      </c>
      <c r="K303" s="276">
        <v>3250</v>
      </c>
      <c r="L303" s="276">
        <v>3087.15</v>
      </c>
      <c r="M303" s="276">
        <v>57.815280000000001</v>
      </c>
    </row>
    <row r="304" spans="1:13">
      <c r="A304" s="267">
        <v>296</v>
      </c>
      <c r="B304" s="276" t="s">
        <v>265</v>
      </c>
      <c r="C304" s="277">
        <v>1723.2</v>
      </c>
      <c r="D304" s="278">
        <v>1721.1166666666668</v>
      </c>
      <c r="E304" s="278">
        <v>1705.4333333333336</v>
      </c>
      <c r="F304" s="278">
        <v>1687.6666666666667</v>
      </c>
      <c r="G304" s="278">
        <v>1671.9833333333336</v>
      </c>
      <c r="H304" s="278">
        <v>1738.8833333333337</v>
      </c>
      <c r="I304" s="278">
        <v>1754.5666666666671</v>
      </c>
      <c r="J304" s="278">
        <v>1772.3333333333337</v>
      </c>
      <c r="K304" s="276">
        <v>1736.8</v>
      </c>
      <c r="L304" s="276">
        <v>1703.35</v>
      </c>
      <c r="M304" s="276">
        <v>0.83889999999999998</v>
      </c>
    </row>
    <row r="305" spans="1:13">
      <c r="A305" s="267">
        <v>297</v>
      </c>
      <c r="B305" s="276" t="s">
        <v>137</v>
      </c>
      <c r="C305" s="277">
        <v>891.8</v>
      </c>
      <c r="D305" s="278">
        <v>898.5333333333333</v>
      </c>
      <c r="E305" s="278">
        <v>882.76666666666665</v>
      </c>
      <c r="F305" s="278">
        <v>873.73333333333335</v>
      </c>
      <c r="G305" s="278">
        <v>857.9666666666667</v>
      </c>
      <c r="H305" s="278">
        <v>907.56666666666661</v>
      </c>
      <c r="I305" s="278">
        <v>923.33333333333326</v>
      </c>
      <c r="J305" s="278">
        <v>932.36666666666656</v>
      </c>
      <c r="K305" s="276">
        <v>914.3</v>
      </c>
      <c r="L305" s="276">
        <v>889.5</v>
      </c>
      <c r="M305" s="276">
        <v>51.287520000000001</v>
      </c>
    </row>
    <row r="306" spans="1:13">
      <c r="A306" s="267">
        <v>298</v>
      </c>
      <c r="B306" s="276" t="s">
        <v>457</v>
      </c>
      <c r="C306" s="277">
        <v>1606.5</v>
      </c>
      <c r="D306" s="278">
        <v>1612.5166666666667</v>
      </c>
      <c r="E306" s="278">
        <v>1581.0333333333333</v>
      </c>
      <c r="F306" s="278">
        <v>1555.5666666666666</v>
      </c>
      <c r="G306" s="278">
        <v>1524.0833333333333</v>
      </c>
      <c r="H306" s="278">
        <v>1637.9833333333333</v>
      </c>
      <c r="I306" s="278">
        <v>1669.4666666666665</v>
      </c>
      <c r="J306" s="278">
        <v>1694.9333333333334</v>
      </c>
      <c r="K306" s="276">
        <v>1644</v>
      </c>
      <c r="L306" s="276">
        <v>1587.05</v>
      </c>
      <c r="M306" s="276">
        <v>0.36781999999999998</v>
      </c>
    </row>
    <row r="307" spans="1:13">
      <c r="A307" s="267">
        <v>299</v>
      </c>
      <c r="B307" s="276" t="s">
        <v>138</v>
      </c>
      <c r="C307" s="277">
        <v>722</v>
      </c>
      <c r="D307" s="278">
        <v>725.31666666666661</v>
      </c>
      <c r="E307" s="278">
        <v>707.68333333333317</v>
      </c>
      <c r="F307" s="278">
        <v>693.36666666666656</v>
      </c>
      <c r="G307" s="278">
        <v>675.73333333333312</v>
      </c>
      <c r="H307" s="278">
        <v>739.63333333333321</v>
      </c>
      <c r="I307" s="278">
        <v>757.26666666666665</v>
      </c>
      <c r="J307" s="278">
        <v>771.58333333333326</v>
      </c>
      <c r="K307" s="276">
        <v>742.95</v>
      </c>
      <c r="L307" s="276">
        <v>711</v>
      </c>
      <c r="M307" s="276">
        <v>113.02666000000001</v>
      </c>
    </row>
    <row r="308" spans="1:13">
      <c r="A308" s="267">
        <v>300</v>
      </c>
      <c r="B308" s="276" t="s">
        <v>139</v>
      </c>
      <c r="C308" s="277">
        <v>171</v>
      </c>
      <c r="D308" s="278">
        <v>170.41666666666666</v>
      </c>
      <c r="E308" s="278">
        <v>166.88333333333333</v>
      </c>
      <c r="F308" s="278">
        <v>162.76666666666668</v>
      </c>
      <c r="G308" s="278">
        <v>159.23333333333335</v>
      </c>
      <c r="H308" s="278">
        <v>174.5333333333333</v>
      </c>
      <c r="I308" s="278">
        <v>178.06666666666666</v>
      </c>
      <c r="J308" s="278">
        <v>182.18333333333328</v>
      </c>
      <c r="K308" s="276">
        <v>173.95</v>
      </c>
      <c r="L308" s="276">
        <v>166.3</v>
      </c>
      <c r="M308" s="276">
        <v>154.92268999999999</v>
      </c>
    </row>
    <row r="309" spans="1:13">
      <c r="A309" s="267">
        <v>301</v>
      </c>
      <c r="B309" s="276" t="s">
        <v>319</v>
      </c>
      <c r="C309" s="277">
        <v>12.2</v>
      </c>
      <c r="D309" s="278">
        <v>12.166666666666666</v>
      </c>
      <c r="E309" s="278">
        <v>11.833333333333332</v>
      </c>
      <c r="F309" s="278">
        <v>11.466666666666667</v>
      </c>
      <c r="G309" s="278">
        <v>11.133333333333333</v>
      </c>
      <c r="H309" s="278">
        <v>12.533333333333331</v>
      </c>
      <c r="I309" s="278">
        <v>12.866666666666664</v>
      </c>
      <c r="J309" s="278">
        <v>13.233333333333331</v>
      </c>
      <c r="K309" s="276">
        <v>12.5</v>
      </c>
      <c r="L309" s="276">
        <v>11.8</v>
      </c>
      <c r="M309" s="276">
        <v>59.398809999999997</v>
      </c>
    </row>
    <row r="310" spans="1:13">
      <c r="A310" s="267">
        <v>302</v>
      </c>
      <c r="B310" s="276" t="s">
        <v>464</v>
      </c>
      <c r="C310" s="277">
        <v>160.15</v>
      </c>
      <c r="D310" s="278">
        <v>159.55000000000001</v>
      </c>
      <c r="E310" s="278">
        <v>156.65000000000003</v>
      </c>
      <c r="F310" s="278">
        <v>153.15000000000003</v>
      </c>
      <c r="G310" s="278">
        <v>150.25000000000006</v>
      </c>
      <c r="H310" s="278">
        <v>163.05000000000001</v>
      </c>
      <c r="I310" s="278">
        <v>165.95</v>
      </c>
      <c r="J310" s="278">
        <v>169.45</v>
      </c>
      <c r="K310" s="276">
        <v>162.44999999999999</v>
      </c>
      <c r="L310" s="276">
        <v>156.05000000000001</v>
      </c>
      <c r="M310" s="276">
        <v>1.8223800000000001</v>
      </c>
    </row>
    <row r="311" spans="1:13">
      <c r="A311" s="267">
        <v>303</v>
      </c>
      <c r="B311" s="276" t="s">
        <v>466</v>
      </c>
      <c r="C311" s="277">
        <v>394.95</v>
      </c>
      <c r="D311" s="278">
        <v>390.25</v>
      </c>
      <c r="E311" s="278">
        <v>383</v>
      </c>
      <c r="F311" s="278">
        <v>371.05</v>
      </c>
      <c r="G311" s="278">
        <v>363.8</v>
      </c>
      <c r="H311" s="278">
        <v>402.2</v>
      </c>
      <c r="I311" s="278">
        <v>409.45</v>
      </c>
      <c r="J311" s="278">
        <v>421.4</v>
      </c>
      <c r="K311" s="276">
        <v>397.5</v>
      </c>
      <c r="L311" s="276">
        <v>378.3</v>
      </c>
      <c r="M311" s="276">
        <v>1.05366</v>
      </c>
    </row>
    <row r="312" spans="1:13">
      <c r="A312" s="267">
        <v>304</v>
      </c>
      <c r="B312" s="276" t="s">
        <v>462</v>
      </c>
      <c r="C312" s="277">
        <v>3834.55</v>
      </c>
      <c r="D312" s="278">
        <v>3803.2000000000003</v>
      </c>
      <c r="E312" s="278">
        <v>3746.4000000000005</v>
      </c>
      <c r="F312" s="278">
        <v>3658.2500000000005</v>
      </c>
      <c r="G312" s="278">
        <v>3601.4500000000007</v>
      </c>
      <c r="H312" s="278">
        <v>3891.3500000000004</v>
      </c>
      <c r="I312" s="278">
        <v>3948.1500000000005</v>
      </c>
      <c r="J312" s="278">
        <v>4036.3</v>
      </c>
      <c r="K312" s="276">
        <v>3860</v>
      </c>
      <c r="L312" s="276">
        <v>3715.05</v>
      </c>
      <c r="M312" s="276">
        <v>5.5750000000000001E-2</v>
      </c>
    </row>
    <row r="313" spans="1:13">
      <c r="A313" s="267">
        <v>305</v>
      </c>
      <c r="B313" s="276" t="s">
        <v>463</v>
      </c>
      <c r="C313" s="277">
        <v>259.3</v>
      </c>
      <c r="D313" s="278">
        <v>258.45</v>
      </c>
      <c r="E313" s="278">
        <v>255.89999999999998</v>
      </c>
      <c r="F313" s="278">
        <v>252.5</v>
      </c>
      <c r="G313" s="278">
        <v>249.95</v>
      </c>
      <c r="H313" s="278">
        <v>261.84999999999997</v>
      </c>
      <c r="I313" s="278">
        <v>264.40000000000003</v>
      </c>
      <c r="J313" s="278">
        <v>267.79999999999995</v>
      </c>
      <c r="K313" s="276">
        <v>261</v>
      </c>
      <c r="L313" s="276">
        <v>255.05</v>
      </c>
      <c r="M313" s="276">
        <v>0.75719000000000003</v>
      </c>
    </row>
    <row r="314" spans="1:13">
      <c r="A314" s="267">
        <v>306</v>
      </c>
      <c r="B314" s="276" t="s">
        <v>140</v>
      </c>
      <c r="C314" s="277">
        <v>179.85</v>
      </c>
      <c r="D314" s="278">
        <v>177.51666666666665</v>
      </c>
      <c r="E314" s="278">
        <v>174.68333333333331</v>
      </c>
      <c r="F314" s="278">
        <v>169.51666666666665</v>
      </c>
      <c r="G314" s="278">
        <v>166.68333333333331</v>
      </c>
      <c r="H314" s="278">
        <v>182.68333333333331</v>
      </c>
      <c r="I314" s="278">
        <v>185.51666666666668</v>
      </c>
      <c r="J314" s="278">
        <v>190.68333333333331</v>
      </c>
      <c r="K314" s="276">
        <v>180.35</v>
      </c>
      <c r="L314" s="276">
        <v>172.35</v>
      </c>
      <c r="M314" s="276">
        <v>170.03788</v>
      </c>
    </row>
    <row r="315" spans="1:13">
      <c r="A315" s="267">
        <v>307</v>
      </c>
      <c r="B315" s="276" t="s">
        <v>141</v>
      </c>
      <c r="C315" s="277">
        <v>367.7</v>
      </c>
      <c r="D315" s="278">
        <v>369.2</v>
      </c>
      <c r="E315" s="278">
        <v>360.4</v>
      </c>
      <c r="F315" s="278">
        <v>353.09999999999997</v>
      </c>
      <c r="G315" s="278">
        <v>344.29999999999995</v>
      </c>
      <c r="H315" s="278">
        <v>376.5</v>
      </c>
      <c r="I315" s="278">
        <v>385.30000000000007</v>
      </c>
      <c r="J315" s="278">
        <v>392.6</v>
      </c>
      <c r="K315" s="276">
        <v>378</v>
      </c>
      <c r="L315" s="276">
        <v>361.9</v>
      </c>
      <c r="M315" s="276">
        <v>64.199870000000004</v>
      </c>
    </row>
    <row r="316" spans="1:13">
      <c r="A316" s="267">
        <v>308</v>
      </c>
      <c r="B316" s="276" t="s">
        <v>142</v>
      </c>
      <c r="C316" s="277">
        <v>7035.8</v>
      </c>
      <c r="D316" s="278">
        <v>7025.5999999999995</v>
      </c>
      <c r="E316" s="278">
        <v>6940.1999999999989</v>
      </c>
      <c r="F316" s="278">
        <v>6844.5999999999995</v>
      </c>
      <c r="G316" s="278">
        <v>6759.1999999999989</v>
      </c>
      <c r="H316" s="278">
        <v>7121.1999999999989</v>
      </c>
      <c r="I316" s="278">
        <v>7206.5999999999985</v>
      </c>
      <c r="J316" s="278">
        <v>7302.1999999999989</v>
      </c>
      <c r="K316" s="276">
        <v>7111</v>
      </c>
      <c r="L316" s="276">
        <v>6930</v>
      </c>
      <c r="M316" s="276">
        <v>21.239049999999999</v>
      </c>
    </row>
    <row r="317" spans="1:13">
      <c r="A317" s="267">
        <v>309</v>
      </c>
      <c r="B317" s="276" t="s">
        <v>458</v>
      </c>
      <c r="C317" s="277">
        <v>1046.95</v>
      </c>
      <c r="D317" s="278">
        <v>1039.0333333333335</v>
      </c>
      <c r="E317" s="278">
        <v>1008.916666666667</v>
      </c>
      <c r="F317" s="278">
        <v>970.88333333333344</v>
      </c>
      <c r="G317" s="278">
        <v>940.76666666666688</v>
      </c>
      <c r="H317" s="278">
        <v>1077.0666666666671</v>
      </c>
      <c r="I317" s="278">
        <v>1107.1833333333334</v>
      </c>
      <c r="J317" s="278">
        <v>1145.2166666666672</v>
      </c>
      <c r="K317" s="276">
        <v>1069.1500000000001</v>
      </c>
      <c r="L317" s="276">
        <v>1001</v>
      </c>
      <c r="M317" s="276">
        <v>1.5814299999999999</v>
      </c>
    </row>
    <row r="318" spans="1:13">
      <c r="A318" s="267">
        <v>310</v>
      </c>
      <c r="B318" s="276" t="s">
        <v>143</v>
      </c>
      <c r="C318" s="277">
        <v>548.4</v>
      </c>
      <c r="D318" s="278">
        <v>549.25</v>
      </c>
      <c r="E318" s="278">
        <v>536.4</v>
      </c>
      <c r="F318" s="278">
        <v>524.4</v>
      </c>
      <c r="G318" s="278">
        <v>511.54999999999995</v>
      </c>
      <c r="H318" s="278">
        <v>561.25</v>
      </c>
      <c r="I318" s="278">
        <v>574.09999999999991</v>
      </c>
      <c r="J318" s="278">
        <v>586.1</v>
      </c>
      <c r="K318" s="276">
        <v>562.1</v>
      </c>
      <c r="L318" s="276">
        <v>537.25</v>
      </c>
      <c r="M318" s="276">
        <v>46.424219999999998</v>
      </c>
    </row>
    <row r="319" spans="1:13">
      <c r="A319" s="267">
        <v>311</v>
      </c>
      <c r="B319" s="276" t="s">
        <v>472</v>
      </c>
      <c r="C319" s="277">
        <v>1614.95</v>
      </c>
      <c r="D319" s="278">
        <v>1622.0166666666664</v>
      </c>
      <c r="E319" s="278">
        <v>1601.0333333333328</v>
      </c>
      <c r="F319" s="278">
        <v>1587.1166666666663</v>
      </c>
      <c r="G319" s="278">
        <v>1566.1333333333328</v>
      </c>
      <c r="H319" s="278">
        <v>1635.9333333333329</v>
      </c>
      <c r="I319" s="278">
        <v>1656.9166666666665</v>
      </c>
      <c r="J319" s="278">
        <v>1670.833333333333</v>
      </c>
      <c r="K319" s="276">
        <v>1643</v>
      </c>
      <c r="L319" s="276">
        <v>1608.1</v>
      </c>
      <c r="M319" s="276">
        <v>2.11016</v>
      </c>
    </row>
    <row r="320" spans="1:13">
      <c r="A320" s="267">
        <v>312</v>
      </c>
      <c r="B320" s="276" t="s">
        <v>468</v>
      </c>
      <c r="C320" s="277">
        <v>2234.4</v>
      </c>
      <c r="D320" s="278">
        <v>2223.5833333333335</v>
      </c>
      <c r="E320" s="278">
        <v>2172.3666666666668</v>
      </c>
      <c r="F320" s="278">
        <v>2110.3333333333335</v>
      </c>
      <c r="G320" s="278">
        <v>2059.1166666666668</v>
      </c>
      <c r="H320" s="278">
        <v>2285.6166666666668</v>
      </c>
      <c r="I320" s="278">
        <v>2336.833333333333</v>
      </c>
      <c r="J320" s="278">
        <v>2398.8666666666668</v>
      </c>
      <c r="K320" s="276">
        <v>2274.8000000000002</v>
      </c>
      <c r="L320" s="276">
        <v>2161.5500000000002</v>
      </c>
      <c r="M320" s="276">
        <v>1.18703</v>
      </c>
    </row>
    <row r="321" spans="1:13">
      <c r="A321" s="267">
        <v>313</v>
      </c>
      <c r="B321" s="276" t="s">
        <v>144</v>
      </c>
      <c r="C321" s="277">
        <v>648.65</v>
      </c>
      <c r="D321" s="278">
        <v>648.76666666666677</v>
      </c>
      <c r="E321" s="278">
        <v>632.53333333333353</v>
      </c>
      <c r="F321" s="278">
        <v>616.41666666666674</v>
      </c>
      <c r="G321" s="278">
        <v>600.18333333333351</v>
      </c>
      <c r="H321" s="278">
        <v>664.88333333333355</v>
      </c>
      <c r="I321" s="278">
        <v>681.1166666666669</v>
      </c>
      <c r="J321" s="278">
        <v>697.23333333333358</v>
      </c>
      <c r="K321" s="276">
        <v>665</v>
      </c>
      <c r="L321" s="276">
        <v>632.65</v>
      </c>
      <c r="M321" s="276">
        <v>34.406820000000003</v>
      </c>
    </row>
    <row r="322" spans="1:13">
      <c r="A322" s="267">
        <v>314</v>
      </c>
      <c r="B322" s="276" t="s">
        <v>145</v>
      </c>
      <c r="C322" s="277">
        <v>1063.9000000000001</v>
      </c>
      <c r="D322" s="278">
        <v>1034.7666666666667</v>
      </c>
      <c r="E322" s="278">
        <v>1001.1333333333332</v>
      </c>
      <c r="F322" s="278">
        <v>938.36666666666656</v>
      </c>
      <c r="G322" s="278">
        <v>904.73333333333312</v>
      </c>
      <c r="H322" s="278">
        <v>1097.5333333333333</v>
      </c>
      <c r="I322" s="278">
        <v>1131.166666666667</v>
      </c>
      <c r="J322" s="278">
        <v>1193.9333333333334</v>
      </c>
      <c r="K322" s="276">
        <v>1068.4000000000001</v>
      </c>
      <c r="L322" s="276">
        <v>972</v>
      </c>
      <c r="M322" s="276">
        <v>91.037530000000004</v>
      </c>
    </row>
    <row r="323" spans="1:13">
      <c r="A323" s="267">
        <v>315</v>
      </c>
      <c r="B323" s="276" t="s">
        <v>465</v>
      </c>
      <c r="C323" s="277">
        <v>191.2</v>
      </c>
      <c r="D323" s="278">
        <v>190.85</v>
      </c>
      <c r="E323" s="278">
        <v>186.85</v>
      </c>
      <c r="F323" s="278">
        <v>182.5</v>
      </c>
      <c r="G323" s="278">
        <v>178.5</v>
      </c>
      <c r="H323" s="278">
        <v>195.2</v>
      </c>
      <c r="I323" s="278">
        <v>199.2</v>
      </c>
      <c r="J323" s="278">
        <v>203.54999999999998</v>
      </c>
      <c r="K323" s="276">
        <v>194.85</v>
      </c>
      <c r="L323" s="276">
        <v>186.5</v>
      </c>
      <c r="M323" s="276">
        <v>1.5217700000000001</v>
      </c>
    </row>
    <row r="324" spans="1:13">
      <c r="A324" s="267">
        <v>316</v>
      </c>
      <c r="B324" s="276" t="s">
        <v>1975</v>
      </c>
      <c r="C324" s="277">
        <v>191.9</v>
      </c>
      <c r="D324" s="278">
        <v>191.93333333333331</v>
      </c>
      <c r="E324" s="278">
        <v>191.11666666666662</v>
      </c>
      <c r="F324" s="278">
        <v>190.33333333333331</v>
      </c>
      <c r="G324" s="278">
        <v>189.51666666666662</v>
      </c>
      <c r="H324" s="278">
        <v>192.71666666666661</v>
      </c>
      <c r="I324" s="278">
        <v>193.53333333333327</v>
      </c>
      <c r="J324" s="278">
        <v>194.31666666666661</v>
      </c>
      <c r="K324" s="276">
        <v>192.75</v>
      </c>
      <c r="L324" s="276">
        <v>191.15</v>
      </c>
      <c r="M324" s="276">
        <v>2.6528100000000001</v>
      </c>
    </row>
    <row r="325" spans="1:13">
      <c r="A325" s="267">
        <v>317</v>
      </c>
      <c r="B325" s="276" t="s">
        <v>469</v>
      </c>
      <c r="C325" s="277">
        <v>81.45</v>
      </c>
      <c r="D325" s="278">
        <v>80.816666666666663</v>
      </c>
      <c r="E325" s="278">
        <v>79.433333333333323</v>
      </c>
      <c r="F325" s="278">
        <v>77.416666666666657</v>
      </c>
      <c r="G325" s="278">
        <v>76.033333333333317</v>
      </c>
      <c r="H325" s="278">
        <v>82.833333333333329</v>
      </c>
      <c r="I325" s="278">
        <v>84.216666666666654</v>
      </c>
      <c r="J325" s="278">
        <v>86.233333333333334</v>
      </c>
      <c r="K325" s="276">
        <v>82.2</v>
      </c>
      <c r="L325" s="276">
        <v>78.8</v>
      </c>
      <c r="M325" s="276">
        <v>17.480869999999999</v>
      </c>
    </row>
    <row r="326" spans="1:13">
      <c r="A326" s="267">
        <v>318</v>
      </c>
      <c r="B326" s="276" t="s">
        <v>470</v>
      </c>
      <c r="C326" s="277">
        <v>386.6</v>
      </c>
      <c r="D326" s="278">
        <v>386.5333333333333</v>
      </c>
      <c r="E326" s="278">
        <v>383.06666666666661</v>
      </c>
      <c r="F326" s="278">
        <v>379.5333333333333</v>
      </c>
      <c r="G326" s="278">
        <v>376.06666666666661</v>
      </c>
      <c r="H326" s="278">
        <v>390.06666666666661</v>
      </c>
      <c r="I326" s="278">
        <v>393.5333333333333</v>
      </c>
      <c r="J326" s="278">
        <v>397.06666666666661</v>
      </c>
      <c r="K326" s="276">
        <v>390</v>
      </c>
      <c r="L326" s="276">
        <v>383</v>
      </c>
      <c r="M326" s="276">
        <v>1.4848600000000001</v>
      </c>
    </row>
    <row r="327" spans="1:13">
      <c r="A327" s="267">
        <v>319</v>
      </c>
      <c r="B327" s="276" t="s">
        <v>146</v>
      </c>
      <c r="C327" s="277">
        <v>1417.3</v>
      </c>
      <c r="D327" s="278">
        <v>1409.2166666666665</v>
      </c>
      <c r="E327" s="278">
        <v>1391.5333333333328</v>
      </c>
      <c r="F327" s="278">
        <v>1365.7666666666664</v>
      </c>
      <c r="G327" s="278">
        <v>1348.0833333333328</v>
      </c>
      <c r="H327" s="278">
        <v>1434.9833333333329</v>
      </c>
      <c r="I327" s="278">
        <v>1452.6666666666667</v>
      </c>
      <c r="J327" s="278">
        <v>1478.4333333333329</v>
      </c>
      <c r="K327" s="276">
        <v>1426.9</v>
      </c>
      <c r="L327" s="276">
        <v>1383.45</v>
      </c>
      <c r="M327" s="276">
        <v>13.5404</v>
      </c>
    </row>
    <row r="328" spans="1:13">
      <c r="A328" s="267">
        <v>320</v>
      </c>
      <c r="B328" s="276" t="s">
        <v>459</v>
      </c>
      <c r="C328" s="277">
        <v>18.7</v>
      </c>
      <c r="D328" s="278">
        <v>18.966666666666669</v>
      </c>
      <c r="E328" s="278">
        <v>18.183333333333337</v>
      </c>
      <c r="F328" s="278">
        <v>17.666666666666668</v>
      </c>
      <c r="G328" s="278">
        <v>16.883333333333336</v>
      </c>
      <c r="H328" s="278">
        <v>19.483333333333338</v>
      </c>
      <c r="I328" s="278">
        <v>20.266666666666669</v>
      </c>
      <c r="J328" s="278">
        <v>20.783333333333339</v>
      </c>
      <c r="K328" s="276">
        <v>19.75</v>
      </c>
      <c r="L328" s="276">
        <v>18.45</v>
      </c>
      <c r="M328" s="276">
        <v>37.520530000000001</v>
      </c>
    </row>
    <row r="329" spans="1:13">
      <c r="A329" s="267">
        <v>321</v>
      </c>
      <c r="B329" s="276" t="s">
        <v>460</v>
      </c>
      <c r="C329" s="277">
        <v>123.65</v>
      </c>
      <c r="D329" s="278">
        <v>124.73333333333333</v>
      </c>
      <c r="E329" s="278">
        <v>120.46666666666667</v>
      </c>
      <c r="F329" s="278">
        <v>117.28333333333333</v>
      </c>
      <c r="G329" s="278">
        <v>113.01666666666667</v>
      </c>
      <c r="H329" s="278">
        <v>127.91666666666667</v>
      </c>
      <c r="I329" s="278">
        <v>132.18333333333334</v>
      </c>
      <c r="J329" s="278">
        <v>135.36666666666667</v>
      </c>
      <c r="K329" s="276">
        <v>129</v>
      </c>
      <c r="L329" s="276">
        <v>121.55</v>
      </c>
      <c r="M329" s="276">
        <v>18.514230000000001</v>
      </c>
    </row>
    <row r="330" spans="1:13">
      <c r="A330" s="267">
        <v>322</v>
      </c>
      <c r="B330" s="276" t="s">
        <v>147</v>
      </c>
      <c r="C330" s="277">
        <v>148.05000000000001</v>
      </c>
      <c r="D330" s="278">
        <v>146.9</v>
      </c>
      <c r="E330" s="278">
        <v>144.20000000000002</v>
      </c>
      <c r="F330" s="278">
        <v>140.35000000000002</v>
      </c>
      <c r="G330" s="278">
        <v>137.65000000000003</v>
      </c>
      <c r="H330" s="278">
        <v>150.75</v>
      </c>
      <c r="I330" s="278">
        <v>153.44999999999999</v>
      </c>
      <c r="J330" s="278">
        <v>157.29999999999998</v>
      </c>
      <c r="K330" s="276">
        <v>149.6</v>
      </c>
      <c r="L330" s="276">
        <v>143.05000000000001</v>
      </c>
      <c r="M330" s="276">
        <v>349.86734000000001</v>
      </c>
    </row>
    <row r="331" spans="1:13">
      <c r="A331" s="267">
        <v>323</v>
      </c>
      <c r="B331" s="276" t="s">
        <v>471</v>
      </c>
      <c r="C331" s="277">
        <v>609.29999999999995</v>
      </c>
      <c r="D331" s="278">
        <v>610.1</v>
      </c>
      <c r="E331" s="278">
        <v>604.20000000000005</v>
      </c>
      <c r="F331" s="278">
        <v>599.1</v>
      </c>
      <c r="G331" s="278">
        <v>593.20000000000005</v>
      </c>
      <c r="H331" s="278">
        <v>615.20000000000005</v>
      </c>
      <c r="I331" s="278">
        <v>621.09999999999991</v>
      </c>
      <c r="J331" s="278">
        <v>626.20000000000005</v>
      </c>
      <c r="K331" s="276">
        <v>616</v>
      </c>
      <c r="L331" s="276">
        <v>605</v>
      </c>
      <c r="M331" s="276">
        <v>0.75509999999999999</v>
      </c>
    </row>
    <row r="332" spans="1:13">
      <c r="A332" s="267">
        <v>324</v>
      </c>
      <c r="B332" s="276" t="s">
        <v>268</v>
      </c>
      <c r="C332" s="277">
        <v>1315.7</v>
      </c>
      <c r="D332" s="278">
        <v>1320.55</v>
      </c>
      <c r="E332" s="278">
        <v>1303.1499999999999</v>
      </c>
      <c r="F332" s="278">
        <v>1290.5999999999999</v>
      </c>
      <c r="G332" s="278">
        <v>1273.1999999999998</v>
      </c>
      <c r="H332" s="278">
        <v>1333.1</v>
      </c>
      <c r="I332" s="278">
        <v>1350.5</v>
      </c>
      <c r="J332" s="278">
        <v>1363.05</v>
      </c>
      <c r="K332" s="276">
        <v>1337.95</v>
      </c>
      <c r="L332" s="276">
        <v>1308</v>
      </c>
      <c r="M332" s="276">
        <v>5.9781000000000004</v>
      </c>
    </row>
    <row r="333" spans="1:13">
      <c r="A333" s="267">
        <v>325</v>
      </c>
      <c r="B333" s="276" t="s">
        <v>148</v>
      </c>
      <c r="C333" s="277">
        <v>77738.649999999994</v>
      </c>
      <c r="D333" s="278">
        <v>77422.533333333326</v>
      </c>
      <c r="E333" s="278">
        <v>75616.116666666654</v>
      </c>
      <c r="F333" s="278">
        <v>73493.583333333328</v>
      </c>
      <c r="G333" s="278">
        <v>71687.166666666657</v>
      </c>
      <c r="H333" s="278">
        <v>79545.066666666651</v>
      </c>
      <c r="I333" s="278">
        <v>81351.483333333337</v>
      </c>
      <c r="J333" s="278">
        <v>83474.016666666648</v>
      </c>
      <c r="K333" s="276">
        <v>79228.95</v>
      </c>
      <c r="L333" s="276">
        <v>75300</v>
      </c>
      <c r="M333" s="276">
        <v>2.8107500000000001</v>
      </c>
    </row>
    <row r="334" spans="1:13">
      <c r="A334" s="267">
        <v>326</v>
      </c>
      <c r="B334" s="276" t="s">
        <v>267</v>
      </c>
      <c r="C334" s="277">
        <v>29.5</v>
      </c>
      <c r="D334" s="278">
        <v>29.533333333333331</v>
      </c>
      <c r="E334" s="278">
        <v>29.216666666666661</v>
      </c>
      <c r="F334" s="278">
        <v>28.93333333333333</v>
      </c>
      <c r="G334" s="278">
        <v>28.61666666666666</v>
      </c>
      <c r="H334" s="278">
        <v>29.816666666666663</v>
      </c>
      <c r="I334" s="278">
        <v>30.133333333333333</v>
      </c>
      <c r="J334" s="278">
        <v>30.416666666666664</v>
      </c>
      <c r="K334" s="276">
        <v>29.85</v>
      </c>
      <c r="L334" s="276">
        <v>29.25</v>
      </c>
      <c r="M334" s="276">
        <v>15.29072</v>
      </c>
    </row>
    <row r="335" spans="1:13">
      <c r="A335" s="267">
        <v>327</v>
      </c>
      <c r="B335" s="276" t="s">
        <v>149</v>
      </c>
      <c r="C335" s="277">
        <v>1152</v>
      </c>
      <c r="D335" s="278">
        <v>1151.2333333333333</v>
      </c>
      <c r="E335" s="278">
        <v>1127.4666666666667</v>
      </c>
      <c r="F335" s="278">
        <v>1102.9333333333334</v>
      </c>
      <c r="G335" s="278">
        <v>1079.1666666666667</v>
      </c>
      <c r="H335" s="278">
        <v>1175.7666666666667</v>
      </c>
      <c r="I335" s="278">
        <v>1199.5333333333335</v>
      </c>
      <c r="J335" s="278">
        <v>1224.0666666666666</v>
      </c>
      <c r="K335" s="276">
        <v>1175</v>
      </c>
      <c r="L335" s="276">
        <v>1126.7</v>
      </c>
      <c r="M335" s="276">
        <v>143.8717</v>
      </c>
    </row>
    <row r="336" spans="1:13">
      <c r="A336" s="267">
        <v>328</v>
      </c>
      <c r="B336" s="276" t="s">
        <v>3161</v>
      </c>
      <c r="C336" s="277">
        <v>290.39999999999998</v>
      </c>
      <c r="D336" s="278">
        <v>291.33333333333331</v>
      </c>
      <c r="E336" s="278">
        <v>288.26666666666665</v>
      </c>
      <c r="F336" s="278">
        <v>286.13333333333333</v>
      </c>
      <c r="G336" s="278">
        <v>283.06666666666666</v>
      </c>
      <c r="H336" s="278">
        <v>293.46666666666664</v>
      </c>
      <c r="I336" s="278">
        <v>296.53333333333336</v>
      </c>
      <c r="J336" s="278">
        <v>298.66666666666663</v>
      </c>
      <c r="K336" s="276">
        <v>294.39999999999998</v>
      </c>
      <c r="L336" s="276">
        <v>289.2</v>
      </c>
      <c r="M336" s="276">
        <v>5.0361099999999999</v>
      </c>
    </row>
    <row r="337" spans="1:13">
      <c r="A337" s="267">
        <v>329</v>
      </c>
      <c r="B337" s="276" t="s">
        <v>269</v>
      </c>
      <c r="C337" s="277">
        <v>922.05</v>
      </c>
      <c r="D337" s="278">
        <v>916.56666666666661</v>
      </c>
      <c r="E337" s="278">
        <v>906.58333333333326</v>
      </c>
      <c r="F337" s="278">
        <v>891.11666666666667</v>
      </c>
      <c r="G337" s="278">
        <v>881.13333333333333</v>
      </c>
      <c r="H337" s="278">
        <v>932.03333333333319</v>
      </c>
      <c r="I337" s="278">
        <v>942.01666666666654</v>
      </c>
      <c r="J337" s="278">
        <v>957.48333333333312</v>
      </c>
      <c r="K337" s="276">
        <v>926.55</v>
      </c>
      <c r="L337" s="276">
        <v>901.1</v>
      </c>
      <c r="M337" s="276">
        <v>4.1375500000000001</v>
      </c>
    </row>
    <row r="338" spans="1:13">
      <c r="A338" s="267">
        <v>330</v>
      </c>
      <c r="B338" s="276" t="s">
        <v>150</v>
      </c>
      <c r="C338" s="277">
        <v>39.200000000000003</v>
      </c>
      <c r="D338" s="278">
        <v>39.016666666666673</v>
      </c>
      <c r="E338" s="278">
        <v>37.833333333333343</v>
      </c>
      <c r="F338" s="278">
        <v>36.466666666666669</v>
      </c>
      <c r="G338" s="278">
        <v>35.283333333333339</v>
      </c>
      <c r="H338" s="278">
        <v>40.383333333333347</v>
      </c>
      <c r="I338" s="278">
        <v>41.56666666666667</v>
      </c>
      <c r="J338" s="278">
        <v>42.933333333333351</v>
      </c>
      <c r="K338" s="276">
        <v>40.200000000000003</v>
      </c>
      <c r="L338" s="276">
        <v>37.65</v>
      </c>
      <c r="M338" s="276">
        <v>600.14452000000006</v>
      </c>
    </row>
    <row r="339" spans="1:13">
      <c r="A339" s="267">
        <v>331</v>
      </c>
      <c r="B339" s="276" t="s">
        <v>261</v>
      </c>
      <c r="C339" s="277">
        <v>4306.3500000000004</v>
      </c>
      <c r="D339" s="278">
        <v>4271.0333333333338</v>
      </c>
      <c r="E339" s="278">
        <v>4166.3166666666675</v>
      </c>
      <c r="F339" s="278">
        <v>4026.2833333333338</v>
      </c>
      <c r="G339" s="278">
        <v>3921.5666666666675</v>
      </c>
      <c r="H339" s="278">
        <v>4411.0666666666675</v>
      </c>
      <c r="I339" s="278">
        <v>4515.7833333333328</v>
      </c>
      <c r="J339" s="278">
        <v>4655.8166666666675</v>
      </c>
      <c r="K339" s="276">
        <v>4375.75</v>
      </c>
      <c r="L339" s="276">
        <v>4131</v>
      </c>
      <c r="M339" s="276">
        <v>14.3384</v>
      </c>
    </row>
    <row r="340" spans="1:13">
      <c r="A340" s="267">
        <v>332</v>
      </c>
      <c r="B340" s="276" t="s">
        <v>478</v>
      </c>
      <c r="C340" s="277">
        <v>2687.1</v>
      </c>
      <c r="D340" s="278">
        <v>2649.2999999999997</v>
      </c>
      <c r="E340" s="278">
        <v>2563.7999999999993</v>
      </c>
      <c r="F340" s="278">
        <v>2440.4999999999995</v>
      </c>
      <c r="G340" s="278">
        <v>2354.9999999999991</v>
      </c>
      <c r="H340" s="278">
        <v>2772.5999999999995</v>
      </c>
      <c r="I340" s="278">
        <v>2858.1000000000004</v>
      </c>
      <c r="J340" s="278">
        <v>2981.3999999999996</v>
      </c>
      <c r="K340" s="276">
        <v>2734.8</v>
      </c>
      <c r="L340" s="276">
        <v>2526</v>
      </c>
      <c r="M340" s="276">
        <v>4.2984999999999998</v>
      </c>
    </row>
    <row r="341" spans="1:13">
      <c r="A341" s="267">
        <v>333</v>
      </c>
      <c r="B341" s="276" t="s">
        <v>151</v>
      </c>
      <c r="C341" s="277">
        <v>26</v>
      </c>
      <c r="D341" s="278">
        <v>25.883333333333336</v>
      </c>
      <c r="E341" s="278">
        <v>25.416666666666671</v>
      </c>
      <c r="F341" s="278">
        <v>24.833333333333336</v>
      </c>
      <c r="G341" s="278">
        <v>24.366666666666671</v>
      </c>
      <c r="H341" s="278">
        <v>26.466666666666672</v>
      </c>
      <c r="I341" s="278">
        <v>26.933333333333334</v>
      </c>
      <c r="J341" s="278">
        <v>27.516666666666673</v>
      </c>
      <c r="K341" s="276">
        <v>26.35</v>
      </c>
      <c r="L341" s="276">
        <v>25.3</v>
      </c>
      <c r="M341" s="276">
        <v>135.8554</v>
      </c>
    </row>
    <row r="342" spans="1:13">
      <c r="A342" s="267">
        <v>334</v>
      </c>
      <c r="B342" s="276" t="s">
        <v>477</v>
      </c>
      <c r="C342" s="277">
        <v>53.9</v>
      </c>
      <c r="D342" s="278">
        <v>54.4</v>
      </c>
      <c r="E342" s="278">
        <v>53.099999999999994</v>
      </c>
      <c r="F342" s="278">
        <v>52.3</v>
      </c>
      <c r="G342" s="278">
        <v>50.999999999999993</v>
      </c>
      <c r="H342" s="278">
        <v>55.199999999999996</v>
      </c>
      <c r="I342" s="278">
        <v>56.499999999999993</v>
      </c>
      <c r="J342" s="278">
        <v>57.3</v>
      </c>
      <c r="K342" s="276">
        <v>55.7</v>
      </c>
      <c r="L342" s="276">
        <v>53.6</v>
      </c>
      <c r="M342" s="276">
        <v>10.19032</v>
      </c>
    </row>
    <row r="343" spans="1:13">
      <c r="A343" s="267">
        <v>335</v>
      </c>
      <c r="B343" s="276" t="s">
        <v>152</v>
      </c>
      <c r="C343" s="277">
        <v>43.6</v>
      </c>
      <c r="D343" s="278">
        <v>43.416666666666664</v>
      </c>
      <c r="E343" s="278">
        <v>42.833333333333329</v>
      </c>
      <c r="F343" s="278">
        <v>42.066666666666663</v>
      </c>
      <c r="G343" s="278">
        <v>41.483333333333327</v>
      </c>
      <c r="H343" s="278">
        <v>44.18333333333333</v>
      </c>
      <c r="I343" s="278">
        <v>44.766666666666659</v>
      </c>
      <c r="J343" s="278">
        <v>45.533333333333331</v>
      </c>
      <c r="K343" s="276">
        <v>44</v>
      </c>
      <c r="L343" s="276">
        <v>42.65</v>
      </c>
      <c r="M343" s="276">
        <v>73.696799999999996</v>
      </c>
    </row>
    <row r="344" spans="1:13">
      <c r="A344" s="267">
        <v>336</v>
      </c>
      <c r="B344" s="276" t="s">
        <v>473</v>
      </c>
      <c r="C344" s="277">
        <v>543.6</v>
      </c>
      <c r="D344" s="278">
        <v>536.61666666666667</v>
      </c>
      <c r="E344" s="278">
        <v>525.0333333333333</v>
      </c>
      <c r="F344" s="278">
        <v>506.46666666666658</v>
      </c>
      <c r="G344" s="278">
        <v>494.88333333333321</v>
      </c>
      <c r="H344" s="278">
        <v>555.18333333333339</v>
      </c>
      <c r="I344" s="278">
        <v>566.76666666666665</v>
      </c>
      <c r="J344" s="278">
        <v>585.33333333333348</v>
      </c>
      <c r="K344" s="276">
        <v>548.20000000000005</v>
      </c>
      <c r="L344" s="276">
        <v>518.04999999999995</v>
      </c>
      <c r="M344" s="276">
        <v>1.91045</v>
      </c>
    </row>
    <row r="345" spans="1:13">
      <c r="A345" s="267">
        <v>337</v>
      </c>
      <c r="B345" s="276" t="s">
        <v>153</v>
      </c>
      <c r="C345" s="277">
        <v>17888.95</v>
      </c>
      <c r="D345" s="278">
        <v>17635.866666666669</v>
      </c>
      <c r="E345" s="278">
        <v>17202.833333333336</v>
      </c>
      <c r="F345" s="278">
        <v>16516.716666666667</v>
      </c>
      <c r="G345" s="278">
        <v>16083.683333333334</v>
      </c>
      <c r="H345" s="278">
        <v>18321.983333333337</v>
      </c>
      <c r="I345" s="278">
        <v>18755.01666666667</v>
      </c>
      <c r="J345" s="278">
        <v>19441.133333333339</v>
      </c>
      <c r="K345" s="276">
        <v>18068.900000000001</v>
      </c>
      <c r="L345" s="276">
        <v>16949.75</v>
      </c>
      <c r="M345" s="276">
        <v>11.067460000000001</v>
      </c>
    </row>
    <row r="346" spans="1:13">
      <c r="A346" s="267">
        <v>338</v>
      </c>
      <c r="B346" s="276" t="s">
        <v>476</v>
      </c>
      <c r="C346" s="277">
        <v>34.1</v>
      </c>
      <c r="D346" s="278">
        <v>34.1</v>
      </c>
      <c r="E346" s="278">
        <v>33.75</v>
      </c>
      <c r="F346" s="278">
        <v>33.4</v>
      </c>
      <c r="G346" s="278">
        <v>33.049999999999997</v>
      </c>
      <c r="H346" s="278">
        <v>34.450000000000003</v>
      </c>
      <c r="I346" s="278">
        <v>34.800000000000011</v>
      </c>
      <c r="J346" s="278">
        <v>35.150000000000006</v>
      </c>
      <c r="K346" s="276">
        <v>34.450000000000003</v>
      </c>
      <c r="L346" s="276">
        <v>33.75</v>
      </c>
      <c r="M346" s="276">
        <v>5.4507099999999999</v>
      </c>
    </row>
    <row r="347" spans="1:13">
      <c r="A347" s="267">
        <v>339</v>
      </c>
      <c r="B347" s="276" t="s">
        <v>475</v>
      </c>
      <c r="C347" s="277">
        <v>386.45</v>
      </c>
      <c r="D347" s="278">
        <v>385.2833333333333</v>
      </c>
      <c r="E347" s="278">
        <v>371.06666666666661</v>
      </c>
      <c r="F347" s="278">
        <v>355.68333333333328</v>
      </c>
      <c r="G347" s="278">
        <v>341.46666666666658</v>
      </c>
      <c r="H347" s="278">
        <v>400.66666666666663</v>
      </c>
      <c r="I347" s="278">
        <v>414.88333333333333</v>
      </c>
      <c r="J347" s="278">
        <v>430.26666666666665</v>
      </c>
      <c r="K347" s="276">
        <v>399.5</v>
      </c>
      <c r="L347" s="276">
        <v>369.9</v>
      </c>
      <c r="M347" s="276">
        <v>14.73086</v>
      </c>
    </row>
    <row r="348" spans="1:13">
      <c r="A348" s="267">
        <v>340</v>
      </c>
      <c r="B348" s="276" t="s">
        <v>270</v>
      </c>
      <c r="C348" s="277">
        <v>21.45</v>
      </c>
      <c r="D348" s="278">
        <v>21.416666666666668</v>
      </c>
      <c r="E348" s="278">
        <v>21.183333333333337</v>
      </c>
      <c r="F348" s="278">
        <v>20.916666666666668</v>
      </c>
      <c r="G348" s="278">
        <v>20.683333333333337</v>
      </c>
      <c r="H348" s="278">
        <v>21.683333333333337</v>
      </c>
      <c r="I348" s="278">
        <v>21.916666666666664</v>
      </c>
      <c r="J348" s="278">
        <v>22.183333333333337</v>
      </c>
      <c r="K348" s="276">
        <v>21.65</v>
      </c>
      <c r="L348" s="276">
        <v>21.15</v>
      </c>
      <c r="M348" s="276">
        <v>79.683689999999999</v>
      </c>
    </row>
    <row r="349" spans="1:13">
      <c r="A349" s="267">
        <v>341</v>
      </c>
      <c r="B349" s="276" t="s">
        <v>283</v>
      </c>
      <c r="C349" s="277">
        <v>117.55</v>
      </c>
      <c r="D349" s="278">
        <v>118.25</v>
      </c>
      <c r="E349" s="278">
        <v>116.5</v>
      </c>
      <c r="F349" s="278">
        <v>115.45</v>
      </c>
      <c r="G349" s="278">
        <v>113.7</v>
      </c>
      <c r="H349" s="278">
        <v>119.3</v>
      </c>
      <c r="I349" s="278">
        <v>121.05</v>
      </c>
      <c r="J349" s="278">
        <v>122.1</v>
      </c>
      <c r="K349" s="276">
        <v>120</v>
      </c>
      <c r="L349" s="276">
        <v>117.2</v>
      </c>
      <c r="M349" s="276">
        <v>3.1900499999999998</v>
      </c>
    </row>
    <row r="350" spans="1:13">
      <c r="A350" s="267">
        <v>342</v>
      </c>
      <c r="B350" s="276" t="s">
        <v>479</v>
      </c>
      <c r="C350" s="277">
        <v>1372.45</v>
      </c>
      <c r="D350" s="278">
        <v>1373.8</v>
      </c>
      <c r="E350" s="278">
        <v>1348.6</v>
      </c>
      <c r="F350" s="278">
        <v>1324.75</v>
      </c>
      <c r="G350" s="278">
        <v>1299.55</v>
      </c>
      <c r="H350" s="278">
        <v>1397.6499999999999</v>
      </c>
      <c r="I350" s="278">
        <v>1422.8500000000001</v>
      </c>
      <c r="J350" s="278">
        <v>1446.6999999999998</v>
      </c>
      <c r="K350" s="276">
        <v>1399</v>
      </c>
      <c r="L350" s="276">
        <v>1349.95</v>
      </c>
      <c r="M350" s="276">
        <v>0.18332999999999999</v>
      </c>
    </row>
    <row r="351" spans="1:13">
      <c r="A351" s="267">
        <v>343</v>
      </c>
      <c r="B351" s="276" t="s">
        <v>474</v>
      </c>
      <c r="C351" s="277">
        <v>51.2</v>
      </c>
      <c r="D351" s="278">
        <v>51.45000000000001</v>
      </c>
      <c r="E351" s="278">
        <v>50.800000000000018</v>
      </c>
      <c r="F351" s="278">
        <v>50.400000000000006</v>
      </c>
      <c r="G351" s="278">
        <v>49.750000000000014</v>
      </c>
      <c r="H351" s="278">
        <v>51.850000000000023</v>
      </c>
      <c r="I351" s="278">
        <v>52.500000000000014</v>
      </c>
      <c r="J351" s="278">
        <v>52.900000000000027</v>
      </c>
      <c r="K351" s="276">
        <v>52.1</v>
      </c>
      <c r="L351" s="276">
        <v>51.05</v>
      </c>
      <c r="M351" s="276">
        <v>7.5629799999999996</v>
      </c>
    </row>
    <row r="352" spans="1:13">
      <c r="A352" s="267">
        <v>344</v>
      </c>
      <c r="B352" s="276" t="s">
        <v>155</v>
      </c>
      <c r="C352" s="277">
        <v>96.4</v>
      </c>
      <c r="D352" s="278">
        <v>96.966666666666654</v>
      </c>
      <c r="E352" s="278">
        <v>95.183333333333309</v>
      </c>
      <c r="F352" s="278">
        <v>93.966666666666654</v>
      </c>
      <c r="G352" s="278">
        <v>92.183333333333309</v>
      </c>
      <c r="H352" s="278">
        <v>98.183333333333309</v>
      </c>
      <c r="I352" s="278">
        <v>99.96666666666664</v>
      </c>
      <c r="J352" s="278">
        <v>101.18333333333331</v>
      </c>
      <c r="K352" s="276">
        <v>98.75</v>
      </c>
      <c r="L352" s="276">
        <v>95.75</v>
      </c>
      <c r="M352" s="276">
        <v>126.79352</v>
      </c>
    </row>
    <row r="353" spans="1:13">
      <c r="A353" s="267">
        <v>345</v>
      </c>
      <c r="B353" s="276" t="s">
        <v>156</v>
      </c>
      <c r="C353" s="277">
        <v>94.7</v>
      </c>
      <c r="D353" s="278">
        <v>94.516666666666666</v>
      </c>
      <c r="E353" s="278">
        <v>91.983333333333334</v>
      </c>
      <c r="F353" s="278">
        <v>89.266666666666666</v>
      </c>
      <c r="G353" s="278">
        <v>86.733333333333334</v>
      </c>
      <c r="H353" s="278">
        <v>97.233333333333334</v>
      </c>
      <c r="I353" s="278">
        <v>99.766666666666666</v>
      </c>
      <c r="J353" s="278">
        <v>102.48333333333333</v>
      </c>
      <c r="K353" s="276">
        <v>97.05</v>
      </c>
      <c r="L353" s="276">
        <v>91.8</v>
      </c>
      <c r="M353" s="276">
        <v>2169.8170599999999</v>
      </c>
    </row>
    <row r="354" spans="1:13">
      <c r="A354" s="267">
        <v>346</v>
      </c>
      <c r="B354" s="276" t="s">
        <v>271</v>
      </c>
      <c r="C354" s="277">
        <v>463.4</v>
      </c>
      <c r="D354" s="278">
        <v>458.51666666666665</v>
      </c>
      <c r="E354" s="278">
        <v>451.18333333333328</v>
      </c>
      <c r="F354" s="278">
        <v>438.96666666666664</v>
      </c>
      <c r="G354" s="278">
        <v>431.63333333333327</v>
      </c>
      <c r="H354" s="278">
        <v>470.73333333333329</v>
      </c>
      <c r="I354" s="278">
        <v>478.06666666666666</v>
      </c>
      <c r="J354" s="278">
        <v>490.2833333333333</v>
      </c>
      <c r="K354" s="276">
        <v>465.85</v>
      </c>
      <c r="L354" s="276">
        <v>446.3</v>
      </c>
      <c r="M354" s="276">
        <v>18.825230000000001</v>
      </c>
    </row>
    <row r="355" spans="1:13">
      <c r="A355" s="267">
        <v>347</v>
      </c>
      <c r="B355" s="276" t="s">
        <v>272</v>
      </c>
      <c r="C355" s="277">
        <v>3040.15</v>
      </c>
      <c r="D355" s="278">
        <v>3038.65</v>
      </c>
      <c r="E355" s="278">
        <v>3011.6000000000004</v>
      </c>
      <c r="F355" s="278">
        <v>2983.05</v>
      </c>
      <c r="G355" s="278">
        <v>2956.0000000000005</v>
      </c>
      <c r="H355" s="278">
        <v>3067.2000000000003</v>
      </c>
      <c r="I355" s="278">
        <v>3094.2500000000005</v>
      </c>
      <c r="J355" s="278">
        <v>3122.8</v>
      </c>
      <c r="K355" s="276">
        <v>3065.7</v>
      </c>
      <c r="L355" s="276">
        <v>3010.1</v>
      </c>
      <c r="M355" s="276">
        <v>0.58187</v>
      </c>
    </row>
    <row r="356" spans="1:13">
      <c r="A356" s="267">
        <v>348</v>
      </c>
      <c r="B356" s="276" t="s">
        <v>157</v>
      </c>
      <c r="C356" s="277">
        <v>96.15</v>
      </c>
      <c r="D356" s="278">
        <v>96.533333333333346</v>
      </c>
      <c r="E356" s="278">
        <v>94.816666666666691</v>
      </c>
      <c r="F356" s="278">
        <v>93.483333333333348</v>
      </c>
      <c r="G356" s="278">
        <v>91.766666666666694</v>
      </c>
      <c r="H356" s="278">
        <v>97.866666666666688</v>
      </c>
      <c r="I356" s="278">
        <v>99.583333333333357</v>
      </c>
      <c r="J356" s="278">
        <v>100.91666666666669</v>
      </c>
      <c r="K356" s="276">
        <v>98.25</v>
      </c>
      <c r="L356" s="276">
        <v>95.2</v>
      </c>
      <c r="M356" s="276">
        <v>10.019539999999999</v>
      </c>
    </row>
    <row r="357" spans="1:13">
      <c r="A357" s="267">
        <v>349</v>
      </c>
      <c r="B357" s="276" t="s">
        <v>480</v>
      </c>
      <c r="C357" s="277">
        <v>69.25</v>
      </c>
      <c r="D357" s="278">
        <v>69.583333333333329</v>
      </c>
      <c r="E357" s="278">
        <v>68.666666666666657</v>
      </c>
      <c r="F357" s="278">
        <v>68.083333333333329</v>
      </c>
      <c r="G357" s="278">
        <v>67.166666666666657</v>
      </c>
      <c r="H357" s="278">
        <v>70.166666666666657</v>
      </c>
      <c r="I357" s="278">
        <v>71.083333333333314</v>
      </c>
      <c r="J357" s="278">
        <v>71.666666666666657</v>
      </c>
      <c r="K357" s="276">
        <v>70.5</v>
      </c>
      <c r="L357" s="276">
        <v>69</v>
      </c>
      <c r="M357" s="276">
        <v>0.97875999999999996</v>
      </c>
    </row>
    <row r="358" spans="1:13">
      <c r="A358" s="267">
        <v>350</v>
      </c>
      <c r="B358" s="276" t="s">
        <v>158</v>
      </c>
      <c r="C358" s="277">
        <v>78.5</v>
      </c>
      <c r="D358" s="278">
        <v>79.216666666666669</v>
      </c>
      <c r="E358" s="278">
        <v>77.283333333333331</v>
      </c>
      <c r="F358" s="278">
        <v>76.066666666666663</v>
      </c>
      <c r="G358" s="278">
        <v>74.133333333333326</v>
      </c>
      <c r="H358" s="278">
        <v>80.433333333333337</v>
      </c>
      <c r="I358" s="278">
        <v>82.366666666666674</v>
      </c>
      <c r="J358" s="278">
        <v>83.583333333333343</v>
      </c>
      <c r="K358" s="276">
        <v>81.150000000000006</v>
      </c>
      <c r="L358" s="276">
        <v>78</v>
      </c>
      <c r="M358" s="276">
        <v>442.45938000000001</v>
      </c>
    </row>
    <row r="359" spans="1:13">
      <c r="A359" s="267">
        <v>351</v>
      </c>
      <c r="B359" s="276" t="s">
        <v>481</v>
      </c>
      <c r="C359" s="277">
        <v>71.650000000000006</v>
      </c>
      <c r="D359" s="278">
        <v>71.016666666666666</v>
      </c>
      <c r="E359" s="278">
        <v>70.133333333333326</v>
      </c>
      <c r="F359" s="278">
        <v>68.61666666666666</v>
      </c>
      <c r="G359" s="278">
        <v>67.73333333333332</v>
      </c>
      <c r="H359" s="278">
        <v>72.533333333333331</v>
      </c>
      <c r="I359" s="278">
        <v>73.416666666666686</v>
      </c>
      <c r="J359" s="278">
        <v>74.933333333333337</v>
      </c>
      <c r="K359" s="276">
        <v>71.900000000000006</v>
      </c>
      <c r="L359" s="276">
        <v>69.5</v>
      </c>
      <c r="M359" s="276">
        <v>5.1381600000000001</v>
      </c>
    </row>
    <row r="360" spans="1:13">
      <c r="A360" s="267">
        <v>352</v>
      </c>
      <c r="B360" s="276" t="s">
        <v>482</v>
      </c>
      <c r="C360" s="277">
        <v>237.7</v>
      </c>
      <c r="D360" s="278">
        <v>235.26666666666665</v>
      </c>
      <c r="E360" s="278">
        <v>229.48333333333329</v>
      </c>
      <c r="F360" s="278">
        <v>221.26666666666665</v>
      </c>
      <c r="G360" s="278">
        <v>215.48333333333329</v>
      </c>
      <c r="H360" s="278">
        <v>243.48333333333329</v>
      </c>
      <c r="I360" s="278">
        <v>249.26666666666665</v>
      </c>
      <c r="J360" s="278">
        <v>257.48333333333329</v>
      </c>
      <c r="K360" s="276">
        <v>241.05</v>
      </c>
      <c r="L360" s="276">
        <v>227.05</v>
      </c>
      <c r="M360" s="276">
        <v>16.187239999999999</v>
      </c>
    </row>
    <row r="361" spans="1:13">
      <c r="A361" s="267">
        <v>353</v>
      </c>
      <c r="B361" s="276" t="s">
        <v>483</v>
      </c>
      <c r="C361" s="277">
        <v>217.1</v>
      </c>
      <c r="D361" s="278">
        <v>218.58333333333334</v>
      </c>
      <c r="E361" s="278">
        <v>213.56666666666669</v>
      </c>
      <c r="F361" s="278">
        <v>210.03333333333336</v>
      </c>
      <c r="G361" s="278">
        <v>205.01666666666671</v>
      </c>
      <c r="H361" s="278">
        <v>222.11666666666667</v>
      </c>
      <c r="I361" s="278">
        <v>227.13333333333333</v>
      </c>
      <c r="J361" s="278">
        <v>230.66666666666666</v>
      </c>
      <c r="K361" s="276">
        <v>223.6</v>
      </c>
      <c r="L361" s="276">
        <v>215.05</v>
      </c>
      <c r="M361" s="276">
        <v>0.25501000000000001</v>
      </c>
    </row>
    <row r="362" spans="1:13">
      <c r="A362" s="267">
        <v>354</v>
      </c>
      <c r="B362" s="276" t="s">
        <v>159</v>
      </c>
      <c r="C362" s="277">
        <v>22754.95</v>
      </c>
      <c r="D362" s="278">
        <v>22798.649999999998</v>
      </c>
      <c r="E362" s="278">
        <v>22597.299999999996</v>
      </c>
      <c r="F362" s="278">
        <v>22439.649999999998</v>
      </c>
      <c r="G362" s="278">
        <v>22238.299999999996</v>
      </c>
      <c r="H362" s="278">
        <v>22956.299999999996</v>
      </c>
      <c r="I362" s="278">
        <v>23157.649999999994</v>
      </c>
      <c r="J362" s="278">
        <v>23315.299999999996</v>
      </c>
      <c r="K362" s="276">
        <v>23000</v>
      </c>
      <c r="L362" s="276">
        <v>22641</v>
      </c>
      <c r="M362" s="276">
        <v>0.53979999999999995</v>
      </c>
    </row>
    <row r="363" spans="1:13">
      <c r="A363" s="267">
        <v>355</v>
      </c>
      <c r="B363" s="276" t="s">
        <v>160</v>
      </c>
      <c r="C363" s="277">
        <v>1388.1</v>
      </c>
      <c r="D363" s="278">
        <v>1401.4166666666667</v>
      </c>
      <c r="E363" s="278">
        <v>1360.8333333333335</v>
      </c>
      <c r="F363" s="278">
        <v>1333.5666666666668</v>
      </c>
      <c r="G363" s="278">
        <v>1292.9833333333336</v>
      </c>
      <c r="H363" s="278">
        <v>1428.6833333333334</v>
      </c>
      <c r="I363" s="278">
        <v>1469.2666666666669</v>
      </c>
      <c r="J363" s="278">
        <v>1496.5333333333333</v>
      </c>
      <c r="K363" s="276">
        <v>1442</v>
      </c>
      <c r="L363" s="276">
        <v>1374.15</v>
      </c>
      <c r="M363" s="276">
        <v>17.344950000000001</v>
      </c>
    </row>
    <row r="364" spans="1:13">
      <c r="A364" s="267">
        <v>356</v>
      </c>
      <c r="B364" s="276" t="s">
        <v>488</v>
      </c>
      <c r="C364" s="277">
        <v>1193.3499999999999</v>
      </c>
      <c r="D364" s="278">
        <v>1199.4833333333333</v>
      </c>
      <c r="E364" s="278">
        <v>1183.8666666666668</v>
      </c>
      <c r="F364" s="278">
        <v>1174.3833333333334</v>
      </c>
      <c r="G364" s="278">
        <v>1158.7666666666669</v>
      </c>
      <c r="H364" s="278">
        <v>1208.9666666666667</v>
      </c>
      <c r="I364" s="278">
        <v>1224.583333333333</v>
      </c>
      <c r="J364" s="278">
        <v>1234.0666666666666</v>
      </c>
      <c r="K364" s="276">
        <v>1215.0999999999999</v>
      </c>
      <c r="L364" s="276">
        <v>1190</v>
      </c>
      <c r="M364" s="276">
        <v>2.7179000000000002</v>
      </c>
    </row>
    <row r="365" spans="1:13">
      <c r="A365" s="267">
        <v>357</v>
      </c>
      <c r="B365" s="276" t="s">
        <v>161</v>
      </c>
      <c r="C365" s="277">
        <v>251.25</v>
      </c>
      <c r="D365" s="278">
        <v>251.63333333333333</v>
      </c>
      <c r="E365" s="278">
        <v>243.76666666666665</v>
      </c>
      <c r="F365" s="278">
        <v>236.28333333333333</v>
      </c>
      <c r="G365" s="278">
        <v>228.41666666666666</v>
      </c>
      <c r="H365" s="278">
        <v>259.11666666666667</v>
      </c>
      <c r="I365" s="278">
        <v>266.98333333333335</v>
      </c>
      <c r="J365" s="278">
        <v>274.46666666666664</v>
      </c>
      <c r="K365" s="276">
        <v>259.5</v>
      </c>
      <c r="L365" s="276">
        <v>244.15</v>
      </c>
      <c r="M365" s="276">
        <v>141.92919000000001</v>
      </c>
    </row>
    <row r="366" spans="1:13">
      <c r="A366" s="267">
        <v>358</v>
      </c>
      <c r="B366" s="276" t="s">
        <v>162</v>
      </c>
      <c r="C366" s="277">
        <v>108.2</v>
      </c>
      <c r="D366" s="278">
        <v>108.68333333333332</v>
      </c>
      <c r="E366" s="278">
        <v>106.86666666666665</v>
      </c>
      <c r="F366" s="278">
        <v>105.53333333333332</v>
      </c>
      <c r="G366" s="278">
        <v>103.71666666666664</v>
      </c>
      <c r="H366" s="278">
        <v>110.01666666666665</v>
      </c>
      <c r="I366" s="278">
        <v>111.83333333333334</v>
      </c>
      <c r="J366" s="278">
        <v>113.16666666666666</v>
      </c>
      <c r="K366" s="276">
        <v>110.5</v>
      </c>
      <c r="L366" s="276">
        <v>107.35</v>
      </c>
      <c r="M366" s="276">
        <v>101.36011000000001</v>
      </c>
    </row>
    <row r="367" spans="1:13">
      <c r="A367" s="267">
        <v>359</v>
      </c>
      <c r="B367" s="276" t="s">
        <v>275</v>
      </c>
      <c r="C367" s="277">
        <v>5104.5</v>
      </c>
      <c r="D367" s="278">
        <v>5096.45</v>
      </c>
      <c r="E367" s="278">
        <v>5068.0499999999993</v>
      </c>
      <c r="F367" s="278">
        <v>5031.5999999999995</v>
      </c>
      <c r="G367" s="278">
        <v>5003.1999999999989</v>
      </c>
      <c r="H367" s="278">
        <v>5132.8999999999996</v>
      </c>
      <c r="I367" s="278">
        <v>5161.2999999999993</v>
      </c>
      <c r="J367" s="278">
        <v>5197.75</v>
      </c>
      <c r="K367" s="276">
        <v>5124.8500000000004</v>
      </c>
      <c r="L367" s="276">
        <v>5060</v>
      </c>
      <c r="M367" s="276">
        <v>0.44344</v>
      </c>
    </row>
    <row r="368" spans="1:13">
      <c r="A368" s="267">
        <v>360</v>
      </c>
      <c r="B368" s="276" t="s">
        <v>277</v>
      </c>
      <c r="C368" s="277">
        <v>10519.9</v>
      </c>
      <c r="D368" s="278">
        <v>10604.733333333334</v>
      </c>
      <c r="E368" s="278">
        <v>10409.466666666667</v>
      </c>
      <c r="F368" s="278">
        <v>10299.033333333333</v>
      </c>
      <c r="G368" s="278">
        <v>10103.766666666666</v>
      </c>
      <c r="H368" s="278">
        <v>10715.166666666668</v>
      </c>
      <c r="I368" s="278">
        <v>10910.433333333334</v>
      </c>
      <c r="J368" s="278">
        <v>11020.866666666669</v>
      </c>
      <c r="K368" s="276">
        <v>10800</v>
      </c>
      <c r="L368" s="276">
        <v>10494.3</v>
      </c>
      <c r="M368" s="276">
        <v>0.13732</v>
      </c>
    </row>
    <row r="369" spans="1:13">
      <c r="A369" s="267">
        <v>361</v>
      </c>
      <c r="B369" s="276" t="s">
        <v>494</v>
      </c>
      <c r="C369" s="277">
        <v>6868.1</v>
      </c>
      <c r="D369" s="278">
        <v>6734.7</v>
      </c>
      <c r="E369" s="278">
        <v>6493.4</v>
      </c>
      <c r="F369" s="278">
        <v>6118.7</v>
      </c>
      <c r="G369" s="278">
        <v>5877.4</v>
      </c>
      <c r="H369" s="278">
        <v>7109.4</v>
      </c>
      <c r="I369" s="278">
        <v>7350.7000000000007</v>
      </c>
      <c r="J369" s="278">
        <v>7725.4</v>
      </c>
      <c r="K369" s="276">
        <v>6976</v>
      </c>
      <c r="L369" s="276">
        <v>6360</v>
      </c>
      <c r="M369" s="276">
        <v>0.70272000000000001</v>
      </c>
    </row>
    <row r="370" spans="1:13">
      <c r="A370" s="267">
        <v>362</v>
      </c>
      <c r="B370" s="276" t="s">
        <v>489</v>
      </c>
      <c r="C370" s="277">
        <v>166.85</v>
      </c>
      <c r="D370" s="278">
        <v>167.11666666666665</v>
      </c>
      <c r="E370" s="278">
        <v>164.5333333333333</v>
      </c>
      <c r="F370" s="278">
        <v>162.21666666666667</v>
      </c>
      <c r="G370" s="278">
        <v>159.63333333333333</v>
      </c>
      <c r="H370" s="278">
        <v>169.43333333333328</v>
      </c>
      <c r="I370" s="278">
        <v>172.01666666666659</v>
      </c>
      <c r="J370" s="278">
        <v>174.33333333333326</v>
      </c>
      <c r="K370" s="276">
        <v>169.7</v>
      </c>
      <c r="L370" s="276">
        <v>164.8</v>
      </c>
      <c r="M370" s="276">
        <v>9.2600999999999996</v>
      </c>
    </row>
    <row r="371" spans="1:13">
      <c r="A371" s="267">
        <v>363</v>
      </c>
      <c r="B371" s="276" t="s">
        <v>490</v>
      </c>
      <c r="C371" s="277">
        <v>682.55</v>
      </c>
      <c r="D371" s="278">
        <v>676.68333333333328</v>
      </c>
      <c r="E371" s="278">
        <v>661.06666666666661</v>
      </c>
      <c r="F371" s="278">
        <v>639.58333333333337</v>
      </c>
      <c r="G371" s="278">
        <v>623.9666666666667</v>
      </c>
      <c r="H371" s="278">
        <v>698.16666666666652</v>
      </c>
      <c r="I371" s="278">
        <v>713.78333333333308</v>
      </c>
      <c r="J371" s="278">
        <v>735.26666666666642</v>
      </c>
      <c r="K371" s="276">
        <v>692.3</v>
      </c>
      <c r="L371" s="276">
        <v>655.20000000000005</v>
      </c>
      <c r="M371" s="276">
        <v>7.4325400000000004</v>
      </c>
    </row>
    <row r="372" spans="1:13">
      <c r="A372" s="267">
        <v>364</v>
      </c>
      <c r="B372" s="276" t="s">
        <v>163</v>
      </c>
      <c r="C372" s="277">
        <v>1542.55</v>
      </c>
      <c r="D372" s="278">
        <v>1532.55</v>
      </c>
      <c r="E372" s="278">
        <v>1510.6</v>
      </c>
      <c r="F372" s="278">
        <v>1478.6499999999999</v>
      </c>
      <c r="G372" s="278">
        <v>1456.6999999999998</v>
      </c>
      <c r="H372" s="278">
        <v>1564.5</v>
      </c>
      <c r="I372" s="278">
        <v>1586.4500000000003</v>
      </c>
      <c r="J372" s="278">
        <v>1618.4</v>
      </c>
      <c r="K372" s="276">
        <v>1554.5</v>
      </c>
      <c r="L372" s="276">
        <v>1500.6</v>
      </c>
      <c r="M372" s="276">
        <v>28.121130000000001</v>
      </c>
    </row>
    <row r="373" spans="1:13">
      <c r="A373" s="267">
        <v>365</v>
      </c>
      <c r="B373" s="276" t="s">
        <v>273</v>
      </c>
      <c r="C373" s="277">
        <v>2208.4</v>
      </c>
      <c r="D373" s="278">
        <v>2234.6833333333334</v>
      </c>
      <c r="E373" s="278">
        <v>2115.7166666666667</v>
      </c>
      <c r="F373" s="278">
        <v>2023.0333333333333</v>
      </c>
      <c r="G373" s="278">
        <v>1904.0666666666666</v>
      </c>
      <c r="H373" s="278">
        <v>2327.3666666666668</v>
      </c>
      <c r="I373" s="278">
        <v>2446.3333333333339</v>
      </c>
      <c r="J373" s="278">
        <v>2539.0166666666669</v>
      </c>
      <c r="K373" s="276">
        <v>2353.65</v>
      </c>
      <c r="L373" s="276">
        <v>2142</v>
      </c>
      <c r="M373" s="276">
        <v>85.662310000000005</v>
      </c>
    </row>
    <row r="374" spans="1:13">
      <c r="A374" s="267">
        <v>366</v>
      </c>
      <c r="B374" s="276" t="s">
        <v>164</v>
      </c>
      <c r="C374" s="277">
        <v>33.450000000000003</v>
      </c>
      <c r="D374" s="278">
        <v>33.216666666666661</v>
      </c>
      <c r="E374" s="278">
        <v>32.283333333333324</v>
      </c>
      <c r="F374" s="278">
        <v>31.11666666666666</v>
      </c>
      <c r="G374" s="278">
        <v>30.183333333333323</v>
      </c>
      <c r="H374" s="278">
        <v>34.383333333333326</v>
      </c>
      <c r="I374" s="278">
        <v>35.316666666666663</v>
      </c>
      <c r="J374" s="278">
        <v>36.483333333333327</v>
      </c>
      <c r="K374" s="276">
        <v>34.15</v>
      </c>
      <c r="L374" s="276">
        <v>32.049999999999997</v>
      </c>
      <c r="M374" s="276">
        <v>719.51138000000003</v>
      </c>
    </row>
    <row r="375" spans="1:13">
      <c r="A375" s="267">
        <v>367</v>
      </c>
      <c r="B375" s="276" t="s">
        <v>274</v>
      </c>
      <c r="C375" s="277">
        <v>378.45</v>
      </c>
      <c r="D375" s="278">
        <v>378.79999999999995</v>
      </c>
      <c r="E375" s="278">
        <v>373.69999999999993</v>
      </c>
      <c r="F375" s="278">
        <v>368.95</v>
      </c>
      <c r="G375" s="278">
        <v>363.84999999999997</v>
      </c>
      <c r="H375" s="278">
        <v>383.5499999999999</v>
      </c>
      <c r="I375" s="278">
        <v>388.64999999999992</v>
      </c>
      <c r="J375" s="278">
        <v>393.39999999999986</v>
      </c>
      <c r="K375" s="276">
        <v>383.9</v>
      </c>
      <c r="L375" s="276">
        <v>374.05</v>
      </c>
      <c r="M375" s="276">
        <v>2.7521300000000002</v>
      </c>
    </row>
    <row r="376" spans="1:13">
      <c r="A376" s="267">
        <v>368</v>
      </c>
      <c r="B376" s="276" t="s">
        <v>485</v>
      </c>
      <c r="C376" s="277">
        <v>170.7</v>
      </c>
      <c r="D376" s="278">
        <v>173.21666666666667</v>
      </c>
      <c r="E376" s="278">
        <v>166.48333333333335</v>
      </c>
      <c r="F376" s="278">
        <v>162.26666666666668</v>
      </c>
      <c r="G376" s="278">
        <v>155.53333333333336</v>
      </c>
      <c r="H376" s="278">
        <v>177.43333333333334</v>
      </c>
      <c r="I376" s="278">
        <v>184.16666666666663</v>
      </c>
      <c r="J376" s="278">
        <v>188.38333333333333</v>
      </c>
      <c r="K376" s="276">
        <v>179.95</v>
      </c>
      <c r="L376" s="276">
        <v>169</v>
      </c>
      <c r="M376" s="276">
        <v>5.5670700000000002</v>
      </c>
    </row>
    <row r="377" spans="1:13">
      <c r="A377" s="267">
        <v>369</v>
      </c>
      <c r="B377" s="276" t="s">
        <v>491</v>
      </c>
      <c r="C377" s="277">
        <v>958.4</v>
      </c>
      <c r="D377" s="278">
        <v>960</v>
      </c>
      <c r="E377" s="278">
        <v>944.4</v>
      </c>
      <c r="F377" s="278">
        <v>930.4</v>
      </c>
      <c r="G377" s="278">
        <v>914.8</v>
      </c>
      <c r="H377" s="278">
        <v>974</v>
      </c>
      <c r="I377" s="278">
        <v>989.59999999999991</v>
      </c>
      <c r="J377" s="278">
        <v>1003.6</v>
      </c>
      <c r="K377" s="276">
        <v>975.6</v>
      </c>
      <c r="L377" s="276">
        <v>946</v>
      </c>
      <c r="M377" s="276">
        <v>7.4208800000000004</v>
      </c>
    </row>
    <row r="378" spans="1:13">
      <c r="A378" s="267">
        <v>370</v>
      </c>
      <c r="B378" s="276" t="s">
        <v>2223</v>
      </c>
      <c r="C378" s="277">
        <v>489.6</v>
      </c>
      <c r="D378" s="278">
        <v>489.05</v>
      </c>
      <c r="E378" s="278">
        <v>482.70000000000005</v>
      </c>
      <c r="F378" s="278">
        <v>475.8</v>
      </c>
      <c r="G378" s="278">
        <v>469.45000000000005</v>
      </c>
      <c r="H378" s="278">
        <v>495.95000000000005</v>
      </c>
      <c r="I378" s="278">
        <v>502.30000000000007</v>
      </c>
      <c r="J378" s="278">
        <v>509.20000000000005</v>
      </c>
      <c r="K378" s="276">
        <v>495.4</v>
      </c>
      <c r="L378" s="276">
        <v>482.15</v>
      </c>
      <c r="M378" s="276">
        <v>0.43198999999999999</v>
      </c>
    </row>
    <row r="379" spans="1:13">
      <c r="A379" s="267">
        <v>371</v>
      </c>
      <c r="B379" s="276" t="s">
        <v>165</v>
      </c>
      <c r="C379" s="277">
        <v>192.4</v>
      </c>
      <c r="D379" s="278">
        <v>192.91666666666666</v>
      </c>
      <c r="E379" s="278">
        <v>188.18333333333331</v>
      </c>
      <c r="F379" s="278">
        <v>183.96666666666664</v>
      </c>
      <c r="G379" s="278">
        <v>179.23333333333329</v>
      </c>
      <c r="H379" s="278">
        <v>197.13333333333333</v>
      </c>
      <c r="I379" s="278">
        <v>201.86666666666667</v>
      </c>
      <c r="J379" s="278">
        <v>206.08333333333334</v>
      </c>
      <c r="K379" s="276">
        <v>197.65</v>
      </c>
      <c r="L379" s="276">
        <v>188.7</v>
      </c>
      <c r="M379" s="276">
        <v>263.21546000000001</v>
      </c>
    </row>
    <row r="380" spans="1:13">
      <c r="A380" s="267">
        <v>372</v>
      </c>
      <c r="B380" s="276" t="s">
        <v>492</v>
      </c>
      <c r="C380" s="277">
        <v>86.8</v>
      </c>
      <c r="D380" s="278">
        <v>86.45</v>
      </c>
      <c r="E380" s="278">
        <v>84.65</v>
      </c>
      <c r="F380" s="278">
        <v>82.5</v>
      </c>
      <c r="G380" s="278">
        <v>80.7</v>
      </c>
      <c r="H380" s="278">
        <v>88.600000000000009</v>
      </c>
      <c r="I380" s="278">
        <v>90.399999999999991</v>
      </c>
      <c r="J380" s="278">
        <v>92.550000000000011</v>
      </c>
      <c r="K380" s="276">
        <v>88.25</v>
      </c>
      <c r="L380" s="276">
        <v>84.3</v>
      </c>
      <c r="M380" s="276">
        <v>34.521740000000001</v>
      </c>
    </row>
    <row r="381" spans="1:13">
      <c r="A381" s="267">
        <v>373</v>
      </c>
      <c r="B381" s="276" t="s">
        <v>276</v>
      </c>
      <c r="C381" s="277">
        <v>267.3</v>
      </c>
      <c r="D381" s="278">
        <v>269.98333333333335</v>
      </c>
      <c r="E381" s="278">
        <v>262.41666666666669</v>
      </c>
      <c r="F381" s="278">
        <v>257.53333333333336</v>
      </c>
      <c r="G381" s="278">
        <v>249.9666666666667</v>
      </c>
      <c r="H381" s="278">
        <v>274.86666666666667</v>
      </c>
      <c r="I381" s="278">
        <v>282.43333333333328</v>
      </c>
      <c r="J381" s="278">
        <v>287.31666666666666</v>
      </c>
      <c r="K381" s="276">
        <v>277.55</v>
      </c>
      <c r="L381" s="276">
        <v>265.10000000000002</v>
      </c>
      <c r="M381" s="276">
        <v>7.3867799999999999</v>
      </c>
    </row>
    <row r="382" spans="1:13">
      <c r="A382" s="267">
        <v>374</v>
      </c>
      <c r="B382" s="276" t="s">
        <v>493</v>
      </c>
      <c r="C382" s="277">
        <v>81.95</v>
      </c>
      <c r="D382" s="278">
        <v>82.333333333333343</v>
      </c>
      <c r="E382" s="278">
        <v>81.01666666666668</v>
      </c>
      <c r="F382" s="278">
        <v>80.083333333333343</v>
      </c>
      <c r="G382" s="278">
        <v>78.76666666666668</v>
      </c>
      <c r="H382" s="278">
        <v>83.26666666666668</v>
      </c>
      <c r="I382" s="278">
        <v>84.583333333333343</v>
      </c>
      <c r="J382" s="278">
        <v>85.51666666666668</v>
      </c>
      <c r="K382" s="276">
        <v>83.65</v>
      </c>
      <c r="L382" s="276">
        <v>81.400000000000006</v>
      </c>
      <c r="M382" s="276">
        <v>2.5966499999999999</v>
      </c>
    </row>
    <row r="383" spans="1:13">
      <c r="A383" s="267">
        <v>375</v>
      </c>
      <c r="B383" s="276" t="s">
        <v>486</v>
      </c>
      <c r="C383" s="277">
        <v>54.65</v>
      </c>
      <c r="D383" s="278">
        <v>54.9</v>
      </c>
      <c r="E383" s="278">
        <v>54.099999999999994</v>
      </c>
      <c r="F383" s="278">
        <v>53.55</v>
      </c>
      <c r="G383" s="278">
        <v>52.749999999999993</v>
      </c>
      <c r="H383" s="278">
        <v>55.449999999999996</v>
      </c>
      <c r="I383" s="278">
        <v>56.249999999999993</v>
      </c>
      <c r="J383" s="278">
        <v>56.8</v>
      </c>
      <c r="K383" s="276">
        <v>55.7</v>
      </c>
      <c r="L383" s="276">
        <v>54.35</v>
      </c>
      <c r="M383" s="276">
        <v>9.7191500000000008</v>
      </c>
    </row>
    <row r="384" spans="1:13">
      <c r="A384" s="267">
        <v>376</v>
      </c>
      <c r="B384" s="276" t="s">
        <v>166</v>
      </c>
      <c r="C384" s="277">
        <v>1306.0999999999999</v>
      </c>
      <c r="D384" s="278">
        <v>1310.6833333333334</v>
      </c>
      <c r="E384" s="278">
        <v>1295.4166666666667</v>
      </c>
      <c r="F384" s="278">
        <v>1284.7333333333333</v>
      </c>
      <c r="G384" s="278">
        <v>1269.4666666666667</v>
      </c>
      <c r="H384" s="278">
        <v>1321.3666666666668</v>
      </c>
      <c r="I384" s="278">
        <v>1336.6333333333332</v>
      </c>
      <c r="J384" s="278">
        <v>1347.3166666666668</v>
      </c>
      <c r="K384" s="276">
        <v>1325.95</v>
      </c>
      <c r="L384" s="276">
        <v>1300</v>
      </c>
      <c r="M384" s="276">
        <v>10.006349999999999</v>
      </c>
    </row>
    <row r="385" spans="1:13">
      <c r="A385" s="267">
        <v>377</v>
      </c>
      <c r="B385" s="276" t="s">
        <v>278</v>
      </c>
      <c r="C385" s="277">
        <v>500.8</v>
      </c>
      <c r="D385" s="278">
        <v>492.14999999999992</v>
      </c>
      <c r="E385" s="278">
        <v>480.29999999999984</v>
      </c>
      <c r="F385" s="278">
        <v>459.7999999999999</v>
      </c>
      <c r="G385" s="278">
        <v>447.94999999999982</v>
      </c>
      <c r="H385" s="278">
        <v>512.64999999999986</v>
      </c>
      <c r="I385" s="278">
        <v>524.49999999999989</v>
      </c>
      <c r="J385" s="278">
        <v>544.99999999999989</v>
      </c>
      <c r="K385" s="276">
        <v>504</v>
      </c>
      <c r="L385" s="276">
        <v>471.65</v>
      </c>
      <c r="M385" s="276">
        <v>4.7822199999999997</v>
      </c>
    </row>
    <row r="386" spans="1:13">
      <c r="A386" s="267">
        <v>378</v>
      </c>
      <c r="B386" s="276" t="s">
        <v>496</v>
      </c>
      <c r="C386" s="277">
        <v>454.5</v>
      </c>
      <c r="D386" s="278">
        <v>451.43333333333334</v>
      </c>
      <c r="E386" s="278">
        <v>447.86666666666667</v>
      </c>
      <c r="F386" s="278">
        <v>441.23333333333335</v>
      </c>
      <c r="G386" s="278">
        <v>437.66666666666669</v>
      </c>
      <c r="H386" s="278">
        <v>458.06666666666666</v>
      </c>
      <c r="I386" s="278">
        <v>461.63333333333338</v>
      </c>
      <c r="J386" s="278">
        <v>468.26666666666665</v>
      </c>
      <c r="K386" s="276">
        <v>455</v>
      </c>
      <c r="L386" s="276">
        <v>444.8</v>
      </c>
      <c r="M386" s="276">
        <v>6.4930300000000001</v>
      </c>
    </row>
    <row r="387" spans="1:13">
      <c r="A387" s="267">
        <v>379</v>
      </c>
      <c r="B387" s="276" t="s">
        <v>498</v>
      </c>
      <c r="C387" s="277">
        <v>115.45</v>
      </c>
      <c r="D387" s="278">
        <v>116.23333333333333</v>
      </c>
      <c r="E387" s="278">
        <v>113.76666666666667</v>
      </c>
      <c r="F387" s="278">
        <v>112.08333333333333</v>
      </c>
      <c r="G387" s="278">
        <v>109.61666666666666</v>
      </c>
      <c r="H387" s="278">
        <v>117.91666666666667</v>
      </c>
      <c r="I387" s="278">
        <v>120.38333333333334</v>
      </c>
      <c r="J387" s="278">
        <v>122.06666666666668</v>
      </c>
      <c r="K387" s="276">
        <v>118.7</v>
      </c>
      <c r="L387" s="276">
        <v>114.55</v>
      </c>
      <c r="M387" s="276">
        <v>9.3262099999999997</v>
      </c>
    </row>
    <row r="388" spans="1:13">
      <c r="A388" s="267">
        <v>380</v>
      </c>
      <c r="B388" s="276" t="s">
        <v>279</v>
      </c>
      <c r="C388" s="277">
        <v>450.4</v>
      </c>
      <c r="D388" s="278">
        <v>452.15000000000003</v>
      </c>
      <c r="E388" s="278">
        <v>447.30000000000007</v>
      </c>
      <c r="F388" s="278">
        <v>444.20000000000005</v>
      </c>
      <c r="G388" s="278">
        <v>439.35000000000008</v>
      </c>
      <c r="H388" s="278">
        <v>455.25000000000006</v>
      </c>
      <c r="I388" s="278">
        <v>460.10000000000008</v>
      </c>
      <c r="J388" s="278">
        <v>463.20000000000005</v>
      </c>
      <c r="K388" s="276">
        <v>457</v>
      </c>
      <c r="L388" s="276">
        <v>449.05</v>
      </c>
      <c r="M388" s="276">
        <v>1.1605799999999999</v>
      </c>
    </row>
    <row r="389" spans="1:13">
      <c r="A389" s="267">
        <v>381</v>
      </c>
      <c r="B389" s="276" t="s">
        <v>499</v>
      </c>
      <c r="C389" s="277">
        <v>281.95</v>
      </c>
      <c r="D389" s="278">
        <v>282.81666666666666</v>
      </c>
      <c r="E389" s="278">
        <v>277.13333333333333</v>
      </c>
      <c r="F389" s="278">
        <v>272.31666666666666</v>
      </c>
      <c r="G389" s="278">
        <v>266.63333333333333</v>
      </c>
      <c r="H389" s="278">
        <v>287.63333333333333</v>
      </c>
      <c r="I389" s="278">
        <v>293.31666666666661</v>
      </c>
      <c r="J389" s="278">
        <v>298.13333333333333</v>
      </c>
      <c r="K389" s="276">
        <v>288.5</v>
      </c>
      <c r="L389" s="276">
        <v>278</v>
      </c>
      <c r="M389" s="276">
        <v>11.234730000000001</v>
      </c>
    </row>
    <row r="390" spans="1:13">
      <c r="A390" s="267">
        <v>382</v>
      </c>
      <c r="B390" s="276" t="s">
        <v>167</v>
      </c>
      <c r="C390" s="277">
        <v>892.15</v>
      </c>
      <c r="D390" s="278">
        <v>881.61666666666667</v>
      </c>
      <c r="E390" s="278">
        <v>865.5333333333333</v>
      </c>
      <c r="F390" s="278">
        <v>838.91666666666663</v>
      </c>
      <c r="G390" s="278">
        <v>822.83333333333326</v>
      </c>
      <c r="H390" s="278">
        <v>908.23333333333335</v>
      </c>
      <c r="I390" s="278">
        <v>924.31666666666661</v>
      </c>
      <c r="J390" s="278">
        <v>950.93333333333339</v>
      </c>
      <c r="K390" s="276">
        <v>897.7</v>
      </c>
      <c r="L390" s="276">
        <v>855</v>
      </c>
      <c r="M390" s="276">
        <v>16.923749999999998</v>
      </c>
    </row>
    <row r="391" spans="1:13">
      <c r="A391" s="267">
        <v>383</v>
      </c>
      <c r="B391" s="276" t="s">
        <v>501</v>
      </c>
      <c r="C391" s="277">
        <v>1689.5</v>
      </c>
      <c r="D391" s="278">
        <v>1687.5</v>
      </c>
      <c r="E391" s="278">
        <v>1625</v>
      </c>
      <c r="F391" s="278">
        <v>1560.5</v>
      </c>
      <c r="G391" s="278">
        <v>1498</v>
      </c>
      <c r="H391" s="278">
        <v>1752</v>
      </c>
      <c r="I391" s="278">
        <v>1814.5</v>
      </c>
      <c r="J391" s="278">
        <v>1879</v>
      </c>
      <c r="K391" s="276">
        <v>1750</v>
      </c>
      <c r="L391" s="276">
        <v>1623</v>
      </c>
      <c r="M391" s="276">
        <v>2.0287500000000001</v>
      </c>
    </row>
    <row r="392" spans="1:13">
      <c r="A392" s="267">
        <v>384</v>
      </c>
      <c r="B392" s="276" t="s">
        <v>502</v>
      </c>
      <c r="C392" s="277">
        <v>322.05</v>
      </c>
      <c r="D392" s="278">
        <v>321.34999999999997</v>
      </c>
      <c r="E392" s="278">
        <v>317.69999999999993</v>
      </c>
      <c r="F392" s="278">
        <v>313.34999999999997</v>
      </c>
      <c r="G392" s="278">
        <v>309.69999999999993</v>
      </c>
      <c r="H392" s="278">
        <v>325.69999999999993</v>
      </c>
      <c r="I392" s="278">
        <v>329.34999999999991</v>
      </c>
      <c r="J392" s="278">
        <v>333.69999999999993</v>
      </c>
      <c r="K392" s="276">
        <v>325</v>
      </c>
      <c r="L392" s="276">
        <v>317</v>
      </c>
      <c r="M392" s="276">
        <v>12.98484</v>
      </c>
    </row>
    <row r="393" spans="1:13">
      <c r="A393" s="267">
        <v>385</v>
      </c>
      <c r="B393" s="276" t="s">
        <v>168</v>
      </c>
      <c r="C393" s="277">
        <v>223.8</v>
      </c>
      <c r="D393" s="278">
        <v>224.4</v>
      </c>
      <c r="E393" s="278">
        <v>221.8</v>
      </c>
      <c r="F393" s="278">
        <v>219.8</v>
      </c>
      <c r="G393" s="278">
        <v>217.20000000000002</v>
      </c>
      <c r="H393" s="278">
        <v>226.4</v>
      </c>
      <c r="I393" s="278">
        <v>228.99999999999997</v>
      </c>
      <c r="J393" s="278">
        <v>231</v>
      </c>
      <c r="K393" s="276">
        <v>227</v>
      </c>
      <c r="L393" s="276">
        <v>222.4</v>
      </c>
      <c r="M393" s="276">
        <v>135.04425000000001</v>
      </c>
    </row>
    <row r="394" spans="1:13">
      <c r="A394" s="267">
        <v>386</v>
      </c>
      <c r="B394" s="276" t="s">
        <v>500</v>
      </c>
      <c r="C394" s="277">
        <v>47.1</v>
      </c>
      <c r="D394" s="278">
        <v>47.066666666666663</v>
      </c>
      <c r="E394" s="278">
        <v>46.533333333333324</v>
      </c>
      <c r="F394" s="278">
        <v>45.966666666666661</v>
      </c>
      <c r="G394" s="278">
        <v>45.433333333333323</v>
      </c>
      <c r="H394" s="278">
        <v>47.633333333333326</v>
      </c>
      <c r="I394" s="278">
        <v>48.166666666666657</v>
      </c>
      <c r="J394" s="278">
        <v>48.733333333333327</v>
      </c>
      <c r="K394" s="276">
        <v>47.6</v>
      </c>
      <c r="L394" s="276">
        <v>46.5</v>
      </c>
      <c r="M394" s="276">
        <v>9.6673200000000001</v>
      </c>
    </row>
    <row r="395" spans="1:13">
      <c r="A395" s="267">
        <v>387</v>
      </c>
      <c r="B395" s="276" t="s">
        <v>169</v>
      </c>
      <c r="C395" s="277">
        <v>121.45</v>
      </c>
      <c r="D395" s="278">
        <v>121.06666666666668</v>
      </c>
      <c r="E395" s="278">
        <v>118.53333333333336</v>
      </c>
      <c r="F395" s="278">
        <v>115.61666666666669</v>
      </c>
      <c r="G395" s="278">
        <v>113.08333333333337</v>
      </c>
      <c r="H395" s="278">
        <v>123.98333333333335</v>
      </c>
      <c r="I395" s="278">
        <v>126.51666666666668</v>
      </c>
      <c r="J395" s="278">
        <v>129.43333333333334</v>
      </c>
      <c r="K395" s="276">
        <v>123.6</v>
      </c>
      <c r="L395" s="276">
        <v>118.15</v>
      </c>
      <c r="M395" s="276">
        <v>197.65061</v>
      </c>
    </row>
    <row r="396" spans="1:13">
      <c r="A396" s="267">
        <v>388</v>
      </c>
      <c r="B396" s="276" t="s">
        <v>503</v>
      </c>
      <c r="C396" s="277">
        <v>131.4</v>
      </c>
      <c r="D396" s="278">
        <v>133.69999999999999</v>
      </c>
      <c r="E396" s="278">
        <v>127.89999999999998</v>
      </c>
      <c r="F396" s="278">
        <v>124.39999999999998</v>
      </c>
      <c r="G396" s="278">
        <v>118.59999999999997</v>
      </c>
      <c r="H396" s="278">
        <v>137.19999999999999</v>
      </c>
      <c r="I396" s="278">
        <v>143</v>
      </c>
      <c r="J396" s="278">
        <v>146.5</v>
      </c>
      <c r="K396" s="276">
        <v>139.5</v>
      </c>
      <c r="L396" s="276">
        <v>130.19999999999999</v>
      </c>
      <c r="M396" s="276">
        <v>5.7462400000000002</v>
      </c>
    </row>
    <row r="397" spans="1:13">
      <c r="A397" s="267">
        <v>389</v>
      </c>
      <c r="B397" s="276" t="s">
        <v>504</v>
      </c>
      <c r="C397" s="277">
        <v>737.6</v>
      </c>
      <c r="D397" s="278">
        <v>736.80000000000007</v>
      </c>
      <c r="E397" s="278">
        <v>731.65000000000009</v>
      </c>
      <c r="F397" s="278">
        <v>725.7</v>
      </c>
      <c r="G397" s="278">
        <v>720.55000000000007</v>
      </c>
      <c r="H397" s="278">
        <v>742.75000000000011</v>
      </c>
      <c r="I397" s="278">
        <v>747.9</v>
      </c>
      <c r="J397" s="278">
        <v>753.85000000000014</v>
      </c>
      <c r="K397" s="276">
        <v>741.95</v>
      </c>
      <c r="L397" s="276">
        <v>730.85</v>
      </c>
      <c r="M397" s="276">
        <v>1.90543</v>
      </c>
    </row>
    <row r="398" spans="1:13">
      <c r="A398" s="267">
        <v>390</v>
      </c>
      <c r="B398" s="276" t="s">
        <v>170</v>
      </c>
      <c r="C398" s="277">
        <v>1929.8</v>
      </c>
      <c r="D398" s="278">
        <v>1935.7666666666664</v>
      </c>
      <c r="E398" s="278">
        <v>1915.4333333333329</v>
      </c>
      <c r="F398" s="278">
        <v>1901.0666666666666</v>
      </c>
      <c r="G398" s="278">
        <v>1880.7333333333331</v>
      </c>
      <c r="H398" s="278">
        <v>1950.1333333333328</v>
      </c>
      <c r="I398" s="278">
        <v>1970.4666666666662</v>
      </c>
      <c r="J398" s="278">
        <v>1984.8333333333326</v>
      </c>
      <c r="K398" s="276">
        <v>1956.1</v>
      </c>
      <c r="L398" s="276">
        <v>1921.4</v>
      </c>
      <c r="M398" s="276">
        <v>218.45930999999999</v>
      </c>
    </row>
    <row r="399" spans="1:13">
      <c r="A399" s="267">
        <v>391</v>
      </c>
      <c r="B399" s="276" t="s">
        <v>519</v>
      </c>
      <c r="C399" s="277">
        <v>9.9499999999999993</v>
      </c>
      <c r="D399" s="278">
        <v>9.9833333333333325</v>
      </c>
      <c r="E399" s="278">
        <v>9.7666666666666657</v>
      </c>
      <c r="F399" s="278">
        <v>9.5833333333333339</v>
      </c>
      <c r="G399" s="278">
        <v>9.3666666666666671</v>
      </c>
      <c r="H399" s="278">
        <v>10.166666666666664</v>
      </c>
      <c r="I399" s="278">
        <v>10.383333333333329</v>
      </c>
      <c r="J399" s="278">
        <v>10.566666666666663</v>
      </c>
      <c r="K399" s="276">
        <v>10.199999999999999</v>
      </c>
      <c r="L399" s="276">
        <v>9.8000000000000007</v>
      </c>
      <c r="M399" s="276">
        <v>30.770820000000001</v>
      </c>
    </row>
    <row r="400" spans="1:13">
      <c r="A400" s="267">
        <v>392</v>
      </c>
      <c r="B400" s="276" t="s">
        <v>508</v>
      </c>
      <c r="C400" s="277">
        <v>238.4</v>
      </c>
      <c r="D400" s="278">
        <v>239.4</v>
      </c>
      <c r="E400" s="278">
        <v>234</v>
      </c>
      <c r="F400" s="278">
        <v>229.6</v>
      </c>
      <c r="G400" s="278">
        <v>224.2</v>
      </c>
      <c r="H400" s="278">
        <v>243.8</v>
      </c>
      <c r="I400" s="278">
        <v>249.20000000000005</v>
      </c>
      <c r="J400" s="278">
        <v>253.60000000000002</v>
      </c>
      <c r="K400" s="276">
        <v>244.8</v>
      </c>
      <c r="L400" s="276">
        <v>235</v>
      </c>
      <c r="M400" s="276">
        <v>1.9201600000000001</v>
      </c>
    </row>
    <row r="401" spans="1:13">
      <c r="A401" s="267">
        <v>393</v>
      </c>
      <c r="B401" s="276" t="s">
        <v>495</v>
      </c>
      <c r="C401" s="277">
        <v>245.65</v>
      </c>
      <c r="D401" s="278">
        <v>246.83333333333334</v>
      </c>
      <c r="E401" s="278">
        <v>241.91666666666669</v>
      </c>
      <c r="F401" s="278">
        <v>238.18333333333334</v>
      </c>
      <c r="G401" s="278">
        <v>233.26666666666668</v>
      </c>
      <c r="H401" s="278">
        <v>250.56666666666669</v>
      </c>
      <c r="I401" s="278">
        <v>255.48333333333338</v>
      </c>
      <c r="J401" s="278">
        <v>259.2166666666667</v>
      </c>
      <c r="K401" s="276">
        <v>251.75</v>
      </c>
      <c r="L401" s="276">
        <v>243.1</v>
      </c>
      <c r="M401" s="276">
        <v>3.2199</v>
      </c>
    </row>
    <row r="402" spans="1:13">
      <c r="A402" s="267">
        <v>394</v>
      </c>
      <c r="B402" s="276" t="s">
        <v>512</v>
      </c>
      <c r="C402" s="277">
        <v>51.85</v>
      </c>
      <c r="D402" s="278">
        <v>51.449999999999996</v>
      </c>
      <c r="E402" s="278">
        <v>50.399999999999991</v>
      </c>
      <c r="F402" s="278">
        <v>48.949999999999996</v>
      </c>
      <c r="G402" s="278">
        <v>47.899999999999991</v>
      </c>
      <c r="H402" s="278">
        <v>52.899999999999991</v>
      </c>
      <c r="I402" s="278">
        <v>53.949999999999989</v>
      </c>
      <c r="J402" s="278">
        <v>55.399999999999991</v>
      </c>
      <c r="K402" s="276">
        <v>52.5</v>
      </c>
      <c r="L402" s="276">
        <v>50</v>
      </c>
      <c r="M402" s="276">
        <v>13.47153</v>
      </c>
    </row>
    <row r="403" spans="1:13">
      <c r="A403" s="267">
        <v>395</v>
      </c>
      <c r="B403" s="276" t="s">
        <v>171</v>
      </c>
      <c r="C403" s="277">
        <v>48.45</v>
      </c>
      <c r="D403" s="278">
        <v>48.316666666666663</v>
      </c>
      <c r="E403" s="278">
        <v>46.933333333333323</v>
      </c>
      <c r="F403" s="278">
        <v>45.416666666666657</v>
      </c>
      <c r="G403" s="278">
        <v>44.033333333333317</v>
      </c>
      <c r="H403" s="278">
        <v>49.833333333333329</v>
      </c>
      <c r="I403" s="278">
        <v>51.216666666666669</v>
      </c>
      <c r="J403" s="278">
        <v>52.733333333333334</v>
      </c>
      <c r="K403" s="276">
        <v>49.7</v>
      </c>
      <c r="L403" s="276">
        <v>46.8</v>
      </c>
      <c r="M403" s="276">
        <v>765.80877999999996</v>
      </c>
    </row>
    <row r="404" spans="1:13">
      <c r="A404" s="267">
        <v>396</v>
      </c>
      <c r="B404" s="276" t="s">
        <v>513</v>
      </c>
      <c r="C404" s="277">
        <v>8267.35</v>
      </c>
      <c r="D404" s="278">
        <v>8212.4666666666653</v>
      </c>
      <c r="E404" s="278">
        <v>8076.9333333333307</v>
      </c>
      <c r="F404" s="278">
        <v>7886.5166666666655</v>
      </c>
      <c r="G404" s="278">
        <v>7750.9833333333308</v>
      </c>
      <c r="H404" s="278">
        <v>8402.8833333333314</v>
      </c>
      <c r="I404" s="278">
        <v>8538.4166666666679</v>
      </c>
      <c r="J404" s="278">
        <v>8728.8333333333303</v>
      </c>
      <c r="K404" s="276">
        <v>8348</v>
      </c>
      <c r="L404" s="276">
        <v>8022.05</v>
      </c>
      <c r="M404" s="276">
        <v>0.75317999999999996</v>
      </c>
    </row>
    <row r="405" spans="1:13">
      <c r="A405" s="267">
        <v>397</v>
      </c>
      <c r="B405" s="276" t="s">
        <v>3523</v>
      </c>
      <c r="C405" s="277">
        <v>799.3</v>
      </c>
      <c r="D405" s="278">
        <v>801.9666666666667</v>
      </c>
      <c r="E405" s="278">
        <v>789.33333333333337</v>
      </c>
      <c r="F405" s="278">
        <v>779.36666666666667</v>
      </c>
      <c r="G405" s="278">
        <v>766.73333333333335</v>
      </c>
      <c r="H405" s="278">
        <v>811.93333333333339</v>
      </c>
      <c r="I405" s="278">
        <v>824.56666666666661</v>
      </c>
      <c r="J405" s="278">
        <v>834.53333333333342</v>
      </c>
      <c r="K405" s="276">
        <v>814.6</v>
      </c>
      <c r="L405" s="276">
        <v>792</v>
      </c>
      <c r="M405" s="276">
        <v>10.16666</v>
      </c>
    </row>
    <row r="406" spans="1:13">
      <c r="A406" s="267">
        <v>398</v>
      </c>
      <c r="B406" s="276" t="s">
        <v>280</v>
      </c>
      <c r="C406" s="277">
        <v>846.05</v>
      </c>
      <c r="D406" s="278">
        <v>848.2166666666667</v>
      </c>
      <c r="E406" s="278">
        <v>838.83333333333337</v>
      </c>
      <c r="F406" s="278">
        <v>831.61666666666667</v>
      </c>
      <c r="G406" s="278">
        <v>822.23333333333335</v>
      </c>
      <c r="H406" s="278">
        <v>855.43333333333339</v>
      </c>
      <c r="I406" s="278">
        <v>864.81666666666661</v>
      </c>
      <c r="J406" s="278">
        <v>872.03333333333342</v>
      </c>
      <c r="K406" s="276">
        <v>857.6</v>
      </c>
      <c r="L406" s="276">
        <v>841</v>
      </c>
      <c r="M406" s="276">
        <v>23.10173</v>
      </c>
    </row>
    <row r="407" spans="1:13">
      <c r="A407" s="267">
        <v>399</v>
      </c>
      <c r="B407" s="276" t="s">
        <v>172</v>
      </c>
      <c r="C407" s="277">
        <v>244.25</v>
      </c>
      <c r="D407" s="278">
        <v>244.18333333333331</v>
      </c>
      <c r="E407" s="278">
        <v>242.11666666666662</v>
      </c>
      <c r="F407" s="278">
        <v>239.98333333333332</v>
      </c>
      <c r="G407" s="278">
        <v>237.91666666666663</v>
      </c>
      <c r="H407" s="278">
        <v>246.31666666666661</v>
      </c>
      <c r="I407" s="278">
        <v>248.38333333333327</v>
      </c>
      <c r="J407" s="278">
        <v>250.51666666666659</v>
      </c>
      <c r="K407" s="276">
        <v>246.25</v>
      </c>
      <c r="L407" s="276">
        <v>242.05</v>
      </c>
      <c r="M407" s="276">
        <v>543.55703000000005</v>
      </c>
    </row>
    <row r="408" spans="1:13">
      <c r="A408" s="267">
        <v>400</v>
      </c>
      <c r="B408" s="276" t="s">
        <v>514</v>
      </c>
      <c r="C408" s="277">
        <v>3984.15</v>
      </c>
      <c r="D408" s="278">
        <v>3965.7333333333336</v>
      </c>
      <c r="E408" s="278">
        <v>3891.4666666666672</v>
      </c>
      <c r="F408" s="278">
        <v>3798.7833333333338</v>
      </c>
      <c r="G408" s="278">
        <v>3724.5166666666673</v>
      </c>
      <c r="H408" s="278">
        <v>4058.416666666667</v>
      </c>
      <c r="I408" s="278">
        <v>4132.6833333333334</v>
      </c>
      <c r="J408" s="278">
        <v>4225.3666666666668</v>
      </c>
      <c r="K408" s="276">
        <v>4040</v>
      </c>
      <c r="L408" s="276">
        <v>3873.05</v>
      </c>
      <c r="M408" s="276">
        <v>0.36686999999999997</v>
      </c>
    </row>
    <row r="409" spans="1:13">
      <c r="A409" s="267">
        <v>401</v>
      </c>
      <c r="B409" s="276" t="s">
        <v>2402</v>
      </c>
      <c r="C409" s="277">
        <v>90.75</v>
      </c>
      <c r="D409" s="278">
        <v>90.716666666666654</v>
      </c>
      <c r="E409" s="278">
        <v>89.033333333333303</v>
      </c>
      <c r="F409" s="278">
        <v>87.316666666666649</v>
      </c>
      <c r="G409" s="278">
        <v>85.633333333333297</v>
      </c>
      <c r="H409" s="278">
        <v>92.433333333333309</v>
      </c>
      <c r="I409" s="278">
        <v>94.116666666666674</v>
      </c>
      <c r="J409" s="278">
        <v>95.833333333333314</v>
      </c>
      <c r="K409" s="276">
        <v>92.4</v>
      </c>
      <c r="L409" s="276">
        <v>89</v>
      </c>
      <c r="M409" s="276">
        <v>2.1901899999999999</v>
      </c>
    </row>
    <row r="410" spans="1:13">
      <c r="A410" s="267">
        <v>402</v>
      </c>
      <c r="B410" s="276" t="s">
        <v>2404</v>
      </c>
      <c r="C410" s="277">
        <v>56</v>
      </c>
      <c r="D410" s="278">
        <v>56.199999999999996</v>
      </c>
      <c r="E410" s="278">
        <v>55.54999999999999</v>
      </c>
      <c r="F410" s="278">
        <v>55.099999999999994</v>
      </c>
      <c r="G410" s="278">
        <v>54.449999999999989</v>
      </c>
      <c r="H410" s="278">
        <v>56.649999999999991</v>
      </c>
      <c r="I410" s="278">
        <v>57.3</v>
      </c>
      <c r="J410" s="278">
        <v>57.749999999999993</v>
      </c>
      <c r="K410" s="276">
        <v>56.85</v>
      </c>
      <c r="L410" s="276">
        <v>55.75</v>
      </c>
      <c r="M410" s="276">
        <v>15.44716</v>
      </c>
    </row>
    <row r="411" spans="1:13">
      <c r="A411" s="267">
        <v>403</v>
      </c>
      <c r="B411" s="276" t="s">
        <v>2412</v>
      </c>
      <c r="C411" s="277">
        <v>155.65</v>
      </c>
      <c r="D411" s="278">
        <v>155.66666666666666</v>
      </c>
      <c r="E411" s="278">
        <v>153.48333333333332</v>
      </c>
      <c r="F411" s="278">
        <v>151.31666666666666</v>
      </c>
      <c r="G411" s="278">
        <v>149.13333333333333</v>
      </c>
      <c r="H411" s="278">
        <v>157.83333333333331</v>
      </c>
      <c r="I411" s="278">
        <v>160.01666666666665</v>
      </c>
      <c r="J411" s="278">
        <v>162.18333333333331</v>
      </c>
      <c r="K411" s="276">
        <v>157.85</v>
      </c>
      <c r="L411" s="276">
        <v>153.5</v>
      </c>
      <c r="M411" s="276">
        <v>6.6343100000000002</v>
      </c>
    </row>
    <row r="412" spans="1:13">
      <c r="A412" s="267">
        <v>404</v>
      </c>
      <c r="B412" s="276" t="s">
        <v>516</v>
      </c>
      <c r="C412" s="277">
        <v>1531.85</v>
      </c>
      <c r="D412" s="278">
        <v>1541.95</v>
      </c>
      <c r="E412" s="278">
        <v>1499.9</v>
      </c>
      <c r="F412" s="278">
        <v>1467.95</v>
      </c>
      <c r="G412" s="278">
        <v>1425.9</v>
      </c>
      <c r="H412" s="278">
        <v>1573.9</v>
      </c>
      <c r="I412" s="278">
        <v>1615.9499999999998</v>
      </c>
      <c r="J412" s="278">
        <v>1647.9</v>
      </c>
      <c r="K412" s="276">
        <v>1584</v>
      </c>
      <c r="L412" s="276">
        <v>1510</v>
      </c>
      <c r="M412" s="276">
        <v>0.46245999999999998</v>
      </c>
    </row>
    <row r="413" spans="1:13">
      <c r="A413" s="267">
        <v>405</v>
      </c>
      <c r="B413" s="276" t="s">
        <v>518</v>
      </c>
      <c r="C413" s="277">
        <v>186.2</v>
      </c>
      <c r="D413" s="278">
        <v>187.08333333333334</v>
      </c>
      <c r="E413" s="278">
        <v>184.16666666666669</v>
      </c>
      <c r="F413" s="278">
        <v>182.13333333333335</v>
      </c>
      <c r="G413" s="278">
        <v>179.2166666666667</v>
      </c>
      <c r="H413" s="278">
        <v>189.11666666666667</v>
      </c>
      <c r="I413" s="278">
        <v>192.03333333333336</v>
      </c>
      <c r="J413" s="278">
        <v>194.06666666666666</v>
      </c>
      <c r="K413" s="276">
        <v>190</v>
      </c>
      <c r="L413" s="276">
        <v>185.05</v>
      </c>
      <c r="M413" s="276">
        <v>1.43201</v>
      </c>
    </row>
    <row r="414" spans="1:13">
      <c r="A414" s="267">
        <v>406</v>
      </c>
      <c r="B414" s="276" t="s">
        <v>173</v>
      </c>
      <c r="C414" s="277">
        <v>24306.35</v>
      </c>
      <c r="D414" s="278">
        <v>24062.133333333331</v>
      </c>
      <c r="E414" s="278">
        <v>23595.216666666664</v>
      </c>
      <c r="F414" s="278">
        <v>22884.083333333332</v>
      </c>
      <c r="G414" s="278">
        <v>22417.166666666664</v>
      </c>
      <c r="H414" s="278">
        <v>24773.266666666663</v>
      </c>
      <c r="I414" s="278">
        <v>25240.183333333334</v>
      </c>
      <c r="J414" s="278">
        <v>25951.316666666662</v>
      </c>
      <c r="K414" s="276">
        <v>24529.05</v>
      </c>
      <c r="L414" s="276">
        <v>23351</v>
      </c>
      <c r="M414" s="276">
        <v>1.90961</v>
      </c>
    </row>
    <row r="415" spans="1:13">
      <c r="A415" s="267">
        <v>407</v>
      </c>
      <c r="B415" s="276" t="s">
        <v>520</v>
      </c>
      <c r="C415" s="277">
        <v>1080.0999999999999</v>
      </c>
      <c r="D415" s="278">
        <v>1082.2666666666667</v>
      </c>
      <c r="E415" s="278">
        <v>1055.5333333333333</v>
      </c>
      <c r="F415" s="278">
        <v>1030.9666666666667</v>
      </c>
      <c r="G415" s="278">
        <v>1004.2333333333333</v>
      </c>
      <c r="H415" s="278">
        <v>1106.8333333333333</v>
      </c>
      <c r="I415" s="278">
        <v>1133.5666666666664</v>
      </c>
      <c r="J415" s="278">
        <v>1158.1333333333332</v>
      </c>
      <c r="K415" s="276">
        <v>1109</v>
      </c>
      <c r="L415" s="276">
        <v>1057.7</v>
      </c>
      <c r="M415" s="276">
        <v>0.51388999999999996</v>
      </c>
    </row>
    <row r="416" spans="1:13">
      <c r="A416" s="267">
        <v>408</v>
      </c>
      <c r="B416" s="276" t="s">
        <v>174</v>
      </c>
      <c r="C416" s="277">
        <v>1513.45</v>
      </c>
      <c r="D416" s="278">
        <v>1513.0166666666667</v>
      </c>
      <c r="E416" s="278">
        <v>1491.2333333333333</v>
      </c>
      <c r="F416" s="278">
        <v>1469.0166666666667</v>
      </c>
      <c r="G416" s="278">
        <v>1447.2333333333333</v>
      </c>
      <c r="H416" s="278">
        <v>1535.2333333333333</v>
      </c>
      <c r="I416" s="278">
        <v>1557.0166666666667</v>
      </c>
      <c r="J416" s="278">
        <v>1579.2333333333333</v>
      </c>
      <c r="K416" s="276">
        <v>1534.8</v>
      </c>
      <c r="L416" s="276">
        <v>1490.8</v>
      </c>
      <c r="M416" s="276">
        <v>27.23226</v>
      </c>
    </row>
    <row r="417" spans="1:13">
      <c r="A417" s="267">
        <v>409</v>
      </c>
      <c r="B417" s="276" t="s">
        <v>515</v>
      </c>
      <c r="C417" s="277">
        <v>446.65</v>
      </c>
      <c r="D417" s="278">
        <v>444.2166666666667</v>
      </c>
      <c r="E417" s="278">
        <v>438.43333333333339</v>
      </c>
      <c r="F417" s="278">
        <v>430.2166666666667</v>
      </c>
      <c r="G417" s="278">
        <v>424.43333333333339</v>
      </c>
      <c r="H417" s="278">
        <v>452.43333333333339</v>
      </c>
      <c r="I417" s="278">
        <v>458.2166666666667</v>
      </c>
      <c r="J417" s="278">
        <v>466.43333333333339</v>
      </c>
      <c r="K417" s="276">
        <v>450</v>
      </c>
      <c r="L417" s="276">
        <v>436</v>
      </c>
      <c r="M417" s="276">
        <v>4.03003</v>
      </c>
    </row>
    <row r="418" spans="1:13">
      <c r="A418" s="267">
        <v>410</v>
      </c>
      <c r="B418" s="276" t="s">
        <v>510</v>
      </c>
      <c r="C418" s="277">
        <v>24.2</v>
      </c>
      <c r="D418" s="278">
        <v>24.3</v>
      </c>
      <c r="E418" s="278">
        <v>23.900000000000002</v>
      </c>
      <c r="F418" s="278">
        <v>23.6</v>
      </c>
      <c r="G418" s="278">
        <v>23.200000000000003</v>
      </c>
      <c r="H418" s="278">
        <v>24.6</v>
      </c>
      <c r="I418" s="278">
        <v>25</v>
      </c>
      <c r="J418" s="278">
        <v>25.3</v>
      </c>
      <c r="K418" s="276">
        <v>24.7</v>
      </c>
      <c r="L418" s="276">
        <v>24</v>
      </c>
      <c r="M418" s="276">
        <v>34.5886</v>
      </c>
    </row>
    <row r="419" spans="1:13">
      <c r="A419" s="267">
        <v>411</v>
      </c>
      <c r="B419" s="276" t="s">
        <v>511</v>
      </c>
      <c r="C419" s="277">
        <v>1570.05</v>
      </c>
      <c r="D419" s="278">
        <v>1570.3833333333332</v>
      </c>
      <c r="E419" s="278">
        <v>1548.7666666666664</v>
      </c>
      <c r="F419" s="278">
        <v>1527.4833333333331</v>
      </c>
      <c r="G419" s="278">
        <v>1505.8666666666663</v>
      </c>
      <c r="H419" s="278">
        <v>1591.6666666666665</v>
      </c>
      <c r="I419" s="278">
        <v>1613.2833333333333</v>
      </c>
      <c r="J419" s="278">
        <v>1634.5666666666666</v>
      </c>
      <c r="K419" s="276">
        <v>1592</v>
      </c>
      <c r="L419" s="276">
        <v>1549.1</v>
      </c>
      <c r="M419" s="276">
        <v>0.33666000000000001</v>
      </c>
    </row>
    <row r="420" spans="1:13">
      <c r="A420" s="267">
        <v>412</v>
      </c>
      <c r="B420" s="276" t="s">
        <v>521</v>
      </c>
      <c r="C420" s="277">
        <v>310.95</v>
      </c>
      <c r="D420" s="278">
        <v>312.39999999999998</v>
      </c>
      <c r="E420" s="278">
        <v>307.89999999999998</v>
      </c>
      <c r="F420" s="278">
        <v>304.85000000000002</v>
      </c>
      <c r="G420" s="278">
        <v>300.35000000000002</v>
      </c>
      <c r="H420" s="278">
        <v>315.44999999999993</v>
      </c>
      <c r="I420" s="278">
        <v>319.94999999999993</v>
      </c>
      <c r="J420" s="278">
        <v>322.99999999999989</v>
      </c>
      <c r="K420" s="276">
        <v>316.89999999999998</v>
      </c>
      <c r="L420" s="276">
        <v>309.35000000000002</v>
      </c>
      <c r="M420" s="276">
        <v>2.6452300000000002</v>
      </c>
    </row>
    <row r="421" spans="1:13">
      <c r="A421" s="267">
        <v>413</v>
      </c>
      <c r="B421" s="276" t="s">
        <v>522</v>
      </c>
      <c r="C421" s="277">
        <v>1043.1500000000001</v>
      </c>
      <c r="D421" s="278">
        <v>1045.2</v>
      </c>
      <c r="E421" s="278">
        <v>1036.0500000000002</v>
      </c>
      <c r="F421" s="278">
        <v>1028.95</v>
      </c>
      <c r="G421" s="278">
        <v>1019.8000000000002</v>
      </c>
      <c r="H421" s="278">
        <v>1052.3000000000002</v>
      </c>
      <c r="I421" s="278">
        <v>1061.4500000000003</v>
      </c>
      <c r="J421" s="278">
        <v>1068.5500000000002</v>
      </c>
      <c r="K421" s="276">
        <v>1054.3499999999999</v>
      </c>
      <c r="L421" s="276">
        <v>1038.0999999999999</v>
      </c>
      <c r="M421" s="276">
        <v>0.10818</v>
      </c>
    </row>
    <row r="422" spans="1:13">
      <c r="A422" s="267">
        <v>414</v>
      </c>
      <c r="B422" s="276" t="s">
        <v>523</v>
      </c>
      <c r="C422" s="277">
        <v>341.45</v>
      </c>
      <c r="D422" s="278">
        <v>342.38333333333338</v>
      </c>
      <c r="E422" s="278">
        <v>334.76666666666677</v>
      </c>
      <c r="F422" s="278">
        <v>328.08333333333337</v>
      </c>
      <c r="G422" s="278">
        <v>320.46666666666675</v>
      </c>
      <c r="H422" s="278">
        <v>349.06666666666678</v>
      </c>
      <c r="I422" s="278">
        <v>356.68333333333345</v>
      </c>
      <c r="J422" s="278">
        <v>363.36666666666679</v>
      </c>
      <c r="K422" s="276">
        <v>350</v>
      </c>
      <c r="L422" s="276">
        <v>335.7</v>
      </c>
      <c r="M422" s="276">
        <v>12.28593</v>
      </c>
    </row>
    <row r="423" spans="1:13">
      <c r="A423" s="267">
        <v>415</v>
      </c>
      <c r="B423" s="276" t="s">
        <v>524</v>
      </c>
      <c r="C423" s="277">
        <v>7.55</v>
      </c>
      <c r="D423" s="278">
        <v>7.5666666666666664</v>
      </c>
      <c r="E423" s="278">
        <v>7.4333333333333327</v>
      </c>
      <c r="F423" s="278">
        <v>7.3166666666666664</v>
      </c>
      <c r="G423" s="278">
        <v>7.1833333333333327</v>
      </c>
      <c r="H423" s="278">
        <v>7.6833333333333327</v>
      </c>
      <c r="I423" s="278">
        <v>7.8166666666666655</v>
      </c>
      <c r="J423" s="278">
        <v>7.9333333333333327</v>
      </c>
      <c r="K423" s="276">
        <v>7.7</v>
      </c>
      <c r="L423" s="276">
        <v>7.45</v>
      </c>
      <c r="M423" s="276">
        <v>195.07746</v>
      </c>
    </row>
    <row r="424" spans="1:13">
      <c r="A424" s="267">
        <v>416</v>
      </c>
      <c r="B424" s="276" t="s">
        <v>2516</v>
      </c>
      <c r="C424" s="277">
        <v>749.95</v>
      </c>
      <c r="D424" s="278">
        <v>746.65</v>
      </c>
      <c r="E424" s="278">
        <v>725.3</v>
      </c>
      <c r="F424" s="278">
        <v>700.65</v>
      </c>
      <c r="G424" s="278">
        <v>679.3</v>
      </c>
      <c r="H424" s="278">
        <v>771.3</v>
      </c>
      <c r="I424" s="278">
        <v>792.65000000000009</v>
      </c>
      <c r="J424" s="278">
        <v>817.3</v>
      </c>
      <c r="K424" s="276">
        <v>768</v>
      </c>
      <c r="L424" s="276">
        <v>722</v>
      </c>
      <c r="M424" s="276">
        <v>0.65139000000000002</v>
      </c>
    </row>
    <row r="425" spans="1:13">
      <c r="A425" s="267">
        <v>417</v>
      </c>
      <c r="B425" s="276" t="s">
        <v>527</v>
      </c>
      <c r="C425" s="285">
        <v>181.7</v>
      </c>
      <c r="D425" s="286">
        <v>180.33333333333334</v>
      </c>
      <c r="E425" s="286">
        <v>176.86666666666667</v>
      </c>
      <c r="F425" s="286">
        <v>172.03333333333333</v>
      </c>
      <c r="G425" s="286">
        <v>168.56666666666666</v>
      </c>
      <c r="H425" s="286">
        <v>185.16666666666669</v>
      </c>
      <c r="I425" s="286">
        <v>188.63333333333333</v>
      </c>
      <c r="J425" s="286">
        <v>193.4666666666667</v>
      </c>
      <c r="K425" s="287">
        <v>183.8</v>
      </c>
      <c r="L425" s="287">
        <v>175.5</v>
      </c>
      <c r="M425" s="287">
        <v>15.97573</v>
      </c>
    </row>
    <row r="426" spans="1:13">
      <c r="A426" s="267">
        <v>418</v>
      </c>
      <c r="B426" s="276" t="s">
        <v>2525</v>
      </c>
      <c r="C426" s="276">
        <v>71.5</v>
      </c>
      <c r="D426" s="278">
        <v>70.983333333333334</v>
      </c>
      <c r="E426" s="278">
        <v>69.966666666666669</v>
      </c>
      <c r="F426" s="278">
        <v>68.433333333333337</v>
      </c>
      <c r="G426" s="278">
        <v>67.416666666666671</v>
      </c>
      <c r="H426" s="278">
        <v>72.516666666666666</v>
      </c>
      <c r="I426" s="278">
        <v>73.533333333333346</v>
      </c>
      <c r="J426" s="278">
        <v>75.066666666666663</v>
      </c>
      <c r="K426" s="276">
        <v>72</v>
      </c>
      <c r="L426" s="276">
        <v>69.45</v>
      </c>
      <c r="M426" s="276">
        <v>57.750169999999997</v>
      </c>
    </row>
    <row r="427" spans="1:13">
      <c r="A427" s="267">
        <v>419</v>
      </c>
      <c r="B427" s="276" t="s">
        <v>175</v>
      </c>
      <c r="C427" s="276">
        <v>5133.6499999999996</v>
      </c>
      <c r="D427" s="278">
        <v>5118.55</v>
      </c>
      <c r="E427" s="278">
        <v>5045.1000000000004</v>
      </c>
      <c r="F427" s="278">
        <v>4956.55</v>
      </c>
      <c r="G427" s="278">
        <v>4883.1000000000004</v>
      </c>
      <c r="H427" s="278">
        <v>5207.1000000000004</v>
      </c>
      <c r="I427" s="278">
        <v>5280.5499999999993</v>
      </c>
      <c r="J427" s="278">
        <v>5369.1</v>
      </c>
      <c r="K427" s="276">
        <v>5192</v>
      </c>
      <c r="L427" s="276">
        <v>5030</v>
      </c>
      <c r="M427" s="276">
        <v>4.9583599999999999</v>
      </c>
    </row>
    <row r="428" spans="1:13">
      <c r="A428" s="267">
        <v>420</v>
      </c>
      <c r="B428" s="276" t="s">
        <v>176</v>
      </c>
      <c r="C428" s="276">
        <v>1070.2</v>
      </c>
      <c r="D428" s="278">
        <v>1072.0666666666668</v>
      </c>
      <c r="E428" s="278">
        <v>1052.2333333333336</v>
      </c>
      <c r="F428" s="278">
        <v>1034.2666666666667</v>
      </c>
      <c r="G428" s="278">
        <v>1014.4333333333334</v>
      </c>
      <c r="H428" s="278">
        <v>1090.0333333333338</v>
      </c>
      <c r="I428" s="278">
        <v>1109.8666666666672</v>
      </c>
      <c r="J428" s="278">
        <v>1127.8333333333339</v>
      </c>
      <c r="K428" s="276">
        <v>1091.9000000000001</v>
      </c>
      <c r="L428" s="276">
        <v>1054.0999999999999</v>
      </c>
      <c r="M428" s="276">
        <v>135.21867</v>
      </c>
    </row>
    <row r="429" spans="1:13">
      <c r="A429" s="267">
        <v>421</v>
      </c>
      <c r="B429" s="276" t="s">
        <v>177</v>
      </c>
      <c r="C429" s="276">
        <v>764.1</v>
      </c>
      <c r="D429" s="278">
        <v>757.06666666666661</v>
      </c>
      <c r="E429" s="278">
        <v>740.23333333333323</v>
      </c>
      <c r="F429" s="278">
        <v>716.36666666666667</v>
      </c>
      <c r="G429" s="278">
        <v>699.5333333333333</v>
      </c>
      <c r="H429" s="278">
        <v>780.93333333333317</v>
      </c>
      <c r="I429" s="278">
        <v>797.76666666666665</v>
      </c>
      <c r="J429" s="278">
        <v>821.6333333333331</v>
      </c>
      <c r="K429" s="276">
        <v>773.9</v>
      </c>
      <c r="L429" s="276">
        <v>733.2</v>
      </c>
      <c r="M429" s="276">
        <v>14.803979999999999</v>
      </c>
    </row>
    <row r="430" spans="1:13">
      <c r="A430" s="267">
        <v>422</v>
      </c>
      <c r="B430" s="276" t="s">
        <v>525</v>
      </c>
      <c r="C430" s="276">
        <v>89.8</v>
      </c>
      <c r="D430" s="278">
        <v>90.283333333333346</v>
      </c>
      <c r="E430" s="278">
        <v>88.866666666666688</v>
      </c>
      <c r="F430" s="278">
        <v>87.933333333333337</v>
      </c>
      <c r="G430" s="278">
        <v>86.51666666666668</v>
      </c>
      <c r="H430" s="278">
        <v>91.216666666666697</v>
      </c>
      <c r="I430" s="278">
        <v>92.633333333333354</v>
      </c>
      <c r="J430" s="278">
        <v>93.566666666666706</v>
      </c>
      <c r="K430" s="276">
        <v>91.7</v>
      </c>
      <c r="L430" s="276">
        <v>89.35</v>
      </c>
      <c r="M430" s="276">
        <v>1.6155200000000001</v>
      </c>
    </row>
    <row r="431" spans="1:13">
      <c r="A431" s="267">
        <v>423</v>
      </c>
      <c r="B431" s="276" t="s">
        <v>526</v>
      </c>
      <c r="C431" s="276">
        <v>470.6</v>
      </c>
      <c r="D431" s="278">
        <v>472.43333333333334</v>
      </c>
      <c r="E431" s="278">
        <v>464.16666666666669</v>
      </c>
      <c r="F431" s="278">
        <v>457.73333333333335</v>
      </c>
      <c r="G431" s="278">
        <v>449.4666666666667</v>
      </c>
      <c r="H431" s="278">
        <v>478.86666666666667</v>
      </c>
      <c r="I431" s="278">
        <v>487.13333333333333</v>
      </c>
      <c r="J431" s="278">
        <v>493.56666666666666</v>
      </c>
      <c r="K431" s="276">
        <v>480.7</v>
      </c>
      <c r="L431" s="276">
        <v>466</v>
      </c>
      <c r="M431" s="276">
        <v>1.5916699999999999</v>
      </c>
    </row>
    <row r="432" spans="1:13">
      <c r="A432" s="267">
        <v>425</v>
      </c>
      <c r="B432" s="276" t="s">
        <v>3387</v>
      </c>
      <c r="C432" s="276">
        <v>282.85000000000002</v>
      </c>
      <c r="D432" s="278">
        <v>282</v>
      </c>
      <c r="E432" s="278">
        <v>280.5</v>
      </c>
      <c r="F432" s="278">
        <v>278.14999999999998</v>
      </c>
      <c r="G432" s="278">
        <v>276.64999999999998</v>
      </c>
      <c r="H432" s="278">
        <v>284.35000000000002</v>
      </c>
      <c r="I432" s="278">
        <v>285.85000000000002</v>
      </c>
      <c r="J432" s="278">
        <v>288.20000000000005</v>
      </c>
      <c r="K432" s="276">
        <v>283.5</v>
      </c>
      <c r="L432" s="276">
        <v>279.64999999999998</v>
      </c>
      <c r="M432" s="276">
        <v>6.4378099999999998</v>
      </c>
    </row>
    <row r="433" spans="1:13">
      <c r="A433" s="267">
        <v>426</v>
      </c>
      <c r="B433" s="276" t="s">
        <v>529</v>
      </c>
      <c r="C433" s="276">
        <v>1746.8</v>
      </c>
      <c r="D433" s="278">
        <v>1721.8</v>
      </c>
      <c r="E433" s="278">
        <v>1676.1999999999998</v>
      </c>
      <c r="F433" s="278">
        <v>1605.6</v>
      </c>
      <c r="G433" s="278">
        <v>1559.9999999999998</v>
      </c>
      <c r="H433" s="278">
        <v>1792.3999999999999</v>
      </c>
      <c r="I433" s="278">
        <v>1837.9999999999998</v>
      </c>
      <c r="J433" s="278">
        <v>1908.6</v>
      </c>
      <c r="K433" s="276">
        <v>1767.4</v>
      </c>
      <c r="L433" s="276">
        <v>1651.2</v>
      </c>
      <c r="M433" s="276">
        <v>4.5103600000000004</v>
      </c>
    </row>
    <row r="434" spans="1:13">
      <c r="A434" s="267">
        <v>427</v>
      </c>
      <c r="B434" s="276" t="s">
        <v>530</v>
      </c>
      <c r="C434" s="276">
        <v>521.54999999999995</v>
      </c>
      <c r="D434" s="278">
        <v>516.01666666666665</v>
      </c>
      <c r="E434" s="278">
        <v>504.0333333333333</v>
      </c>
      <c r="F434" s="278">
        <v>486.51666666666665</v>
      </c>
      <c r="G434" s="278">
        <v>474.5333333333333</v>
      </c>
      <c r="H434" s="278">
        <v>533.5333333333333</v>
      </c>
      <c r="I434" s="278">
        <v>545.51666666666665</v>
      </c>
      <c r="J434" s="278">
        <v>563.0333333333333</v>
      </c>
      <c r="K434" s="276">
        <v>528</v>
      </c>
      <c r="L434" s="276">
        <v>498.5</v>
      </c>
      <c r="M434" s="276">
        <v>6.2384599999999999</v>
      </c>
    </row>
    <row r="435" spans="1:13">
      <c r="A435" s="267">
        <v>428</v>
      </c>
      <c r="B435" s="276" t="s">
        <v>178</v>
      </c>
      <c r="C435" s="276">
        <v>511.65</v>
      </c>
      <c r="D435" s="278">
        <v>513.88333333333333</v>
      </c>
      <c r="E435" s="278">
        <v>506.9666666666667</v>
      </c>
      <c r="F435" s="278">
        <v>502.28333333333336</v>
      </c>
      <c r="G435" s="278">
        <v>495.36666666666673</v>
      </c>
      <c r="H435" s="278">
        <v>518.56666666666661</v>
      </c>
      <c r="I435" s="278">
        <v>525.48333333333335</v>
      </c>
      <c r="J435" s="278">
        <v>530.16666666666663</v>
      </c>
      <c r="K435" s="276">
        <v>520.79999999999995</v>
      </c>
      <c r="L435" s="276">
        <v>509.2</v>
      </c>
      <c r="M435" s="276">
        <v>129.54065</v>
      </c>
    </row>
    <row r="436" spans="1:13">
      <c r="A436" s="267">
        <v>429</v>
      </c>
      <c r="B436" s="276" t="s">
        <v>531</v>
      </c>
      <c r="C436" s="276">
        <v>314.95</v>
      </c>
      <c r="D436" s="278">
        <v>317.25</v>
      </c>
      <c r="E436" s="278">
        <v>309.5</v>
      </c>
      <c r="F436" s="278">
        <v>304.05</v>
      </c>
      <c r="G436" s="278">
        <v>296.3</v>
      </c>
      <c r="H436" s="278">
        <v>322.7</v>
      </c>
      <c r="I436" s="278">
        <v>330.45</v>
      </c>
      <c r="J436" s="278">
        <v>335.9</v>
      </c>
      <c r="K436" s="276">
        <v>325</v>
      </c>
      <c r="L436" s="276">
        <v>311.8</v>
      </c>
      <c r="M436" s="276">
        <v>6.5953799999999996</v>
      </c>
    </row>
    <row r="437" spans="1:13">
      <c r="A437" s="267">
        <v>430</v>
      </c>
      <c r="B437" s="276" t="s">
        <v>179</v>
      </c>
      <c r="C437" s="276">
        <v>439.95</v>
      </c>
      <c r="D437" s="278">
        <v>435.98333333333335</v>
      </c>
      <c r="E437" s="278">
        <v>423.9666666666667</v>
      </c>
      <c r="F437" s="278">
        <v>407.98333333333335</v>
      </c>
      <c r="G437" s="278">
        <v>395.9666666666667</v>
      </c>
      <c r="H437" s="278">
        <v>451.9666666666667</v>
      </c>
      <c r="I437" s="278">
        <v>463.98333333333335</v>
      </c>
      <c r="J437" s="278">
        <v>479.9666666666667</v>
      </c>
      <c r="K437" s="276">
        <v>448</v>
      </c>
      <c r="L437" s="276">
        <v>420</v>
      </c>
      <c r="M437" s="276">
        <v>64.118740000000003</v>
      </c>
    </row>
    <row r="438" spans="1:13">
      <c r="A438" s="267">
        <v>431</v>
      </c>
      <c r="B438" s="276" t="s">
        <v>532</v>
      </c>
      <c r="C438" s="276">
        <v>195.85</v>
      </c>
      <c r="D438" s="278">
        <v>195.26666666666665</v>
      </c>
      <c r="E438" s="278">
        <v>192.58333333333331</v>
      </c>
      <c r="F438" s="278">
        <v>189.31666666666666</v>
      </c>
      <c r="G438" s="278">
        <v>186.63333333333333</v>
      </c>
      <c r="H438" s="278">
        <v>198.5333333333333</v>
      </c>
      <c r="I438" s="278">
        <v>201.21666666666664</v>
      </c>
      <c r="J438" s="278">
        <v>204.48333333333329</v>
      </c>
      <c r="K438" s="276">
        <v>197.95</v>
      </c>
      <c r="L438" s="276">
        <v>192</v>
      </c>
      <c r="M438" s="276">
        <v>1.3985700000000001</v>
      </c>
    </row>
    <row r="439" spans="1:13">
      <c r="A439" s="267">
        <v>432</v>
      </c>
      <c r="B439" s="276" t="s">
        <v>533</v>
      </c>
      <c r="C439" s="276">
        <v>1630.95</v>
      </c>
      <c r="D439" s="278">
        <v>1635.3166666666666</v>
      </c>
      <c r="E439" s="278">
        <v>1539.6333333333332</v>
      </c>
      <c r="F439" s="278">
        <v>1448.3166666666666</v>
      </c>
      <c r="G439" s="278">
        <v>1352.6333333333332</v>
      </c>
      <c r="H439" s="278">
        <v>1726.6333333333332</v>
      </c>
      <c r="I439" s="278">
        <v>1822.3166666666666</v>
      </c>
      <c r="J439" s="278">
        <v>1913.6333333333332</v>
      </c>
      <c r="K439" s="276">
        <v>1731</v>
      </c>
      <c r="L439" s="276">
        <v>1544</v>
      </c>
      <c r="M439" s="276">
        <v>4.7742800000000001</v>
      </c>
    </row>
    <row r="440" spans="1:13">
      <c r="A440" s="267">
        <v>433</v>
      </c>
      <c r="B440" s="276" t="s">
        <v>534</v>
      </c>
      <c r="C440" s="276">
        <v>3.45</v>
      </c>
      <c r="D440" s="278">
        <v>3.4499999999999997</v>
      </c>
      <c r="E440" s="278">
        <v>3.3999999999999995</v>
      </c>
      <c r="F440" s="278">
        <v>3.3499999999999996</v>
      </c>
      <c r="G440" s="278">
        <v>3.2999999999999994</v>
      </c>
      <c r="H440" s="278">
        <v>3.4999999999999996</v>
      </c>
      <c r="I440" s="278">
        <v>3.5499999999999994</v>
      </c>
      <c r="J440" s="278">
        <v>3.5999999999999996</v>
      </c>
      <c r="K440" s="276">
        <v>3.5</v>
      </c>
      <c r="L440" s="276">
        <v>3.4</v>
      </c>
      <c r="M440" s="276">
        <v>43.893549999999998</v>
      </c>
    </row>
    <row r="441" spans="1:13">
      <c r="A441" s="267">
        <v>434</v>
      </c>
      <c r="B441" s="276" t="s">
        <v>535</v>
      </c>
      <c r="C441" s="276">
        <v>139.25</v>
      </c>
      <c r="D441" s="278">
        <v>140.95000000000002</v>
      </c>
      <c r="E441" s="278">
        <v>135.90000000000003</v>
      </c>
      <c r="F441" s="278">
        <v>132.55000000000001</v>
      </c>
      <c r="G441" s="278">
        <v>127.50000000000003</v>
      </c>
      <c r="H441" s="278">
        <v>144.30000000000004</v>
      </c>
      <c r="I441" s="278">
        <v>149.35000000000005</v>
      </c>
      <c r="J441" s="278">
        <v>152.70000000000005</v>
      </c>
      <c r="K441" s="276">
        <v>146</v>
      </c>
      <c r="L441" s="276">
        <v>137.6</v>
      </c>
      <c r="M441" s="276">
        <v>1.9055200000000001</v>
      </c>
    </row>
    <row r="442" spans="1:13">
      <c r="A442" s="267">
        <v>435</v>
      </c>
      <c r="B442" s="276" t="s">
        <v>2593</v>
      </c>
      <c r="C442" s="276">
        <v>222.45</v>
      </c>
      <c r="D442" s="278">
        <v>222.83333333333334</v>
      </c>
      <c r="E442" s="278">
        <v>220.61666666666667</v>
      </c>
      <c r="F442" s="278">
        <v>218.78333333333333</v>
      </c>
      <c r="G442" s="278">
        <v>216.56666666666666</v>
      </c>
      <c r="H442" s="278">
        <v>224.66666666666669</v>
      </c>
      <c r="I442" s="278">
        <v>226.88333333333333</v>
      </c>
      <c r="J442" s="278">
        <v>228.7166666666667</v>
      </c>
      <c r="K442" s="276">
        <v>225.05</v>
      </c>
      <c r="L442" s="276">
        <v>221</v>
      </c>
      <c r="M442" s="276">
        <v>1.5589599999999999</v>
      </c>
    </row>
    <row r="443" spans="1:13">
      <c r="A443" s="267">
        <v>436</v>
      </c>
      <c r="B443" s="276" t="s">
        <v>536</v>
      </c>
      <c r="C443" s="276">
        <v>844.2</v>
      </c>
      <c r="D443" s="278">
        <v>846.73333333333323</v>
      </c>
      <c r="E443" s="278">
        <v>837.46666666666647</v>
      </c>
      <c r="F443" s="278">
        <v>830.73333333333323</v>
      </c>
      <c r="G443" s="278">
        <v>821.46666666666647</v>
      </c>
      <c r="H443" s="278">
        <v>853.46666666666647</v>
      </c>
      <c r="I443" s="278">
        <v>862.73333333333312</v>
      </c>
      <c r="J443" s="278">
        <v>869.46666666666647</v>
      </c>
      <c r="K443" s="276">
        <v>856</v>
      </c>
      <c r="L443" s="276">
        <v>840</v>
      </c>
      <c r="M443" s="276">
        <v>0.79056999999999999</v>
      </c>
    </row>
    <row r="444" spans="1:13">
      <c r="A444" s="267">
        <v>437</v>
      </c>
      <c r="B444" s="276" t="s">
        <v>282</v>
      </c>
      <c r="C444" s="276">
        <v>577.95000000000005</v>
      </c>
      <c r="D444" s="278">
        <v>576.5333333333333</v>
      </c>
      <c r="E444" s="278">
        <v>565.26666666666665</v>
      </c>
      <c r="F444" s="278">
        <v>552.58333333333337</v>
      </c>
      <c r="G444" s="278">
        <v>541.31666666666672</v>
      </c>
      <c r="H444" s="278">
        <v>589.21666666666658</v>
      </c>
      <c r="I444" s="278">
        <v>600.48333333333323</v>
      </c>
      <c r="J444" s="278">
        <v>613.16666666666652</v>
      </c>
      <c r="K444" s="276">
        <v>587.79999999999995</v>
      </c>
      <c r="L444" s="276">
        <v>563.85</v>
      </c>
      <c r="M444" s="276">
        <v>17.950030000000002</v>
      </c>
    </row>
    <row r="445" spans="1:13">
      <c r="A445" s="267">
        <v>438</v>
      </c>
      <c r="B445" s="276" t="s">
        <v>542</v>
      </c>
      <c r="C445" s="276">
        <v>40.5</v>
      </c>
      <c r="D445" s="278">
        <v>41.283333333333331</v>
      </c>
      <c r="E445" s="278">
        <v>39.36666666666666</v>
      </c>
      <c r="F445" s="278">
        <v>38.233333333333327</v>
      </c>
      <c r="G445" s="278">
        <v>36.316666666666656</v>
      </c>
      <c r="H445" s="278">
        <v>42.416666666666664</v>
      </c>
      <c r="I445" s="278">
        <v>44.333333333333336</v>
      </c>
      <c r="J445" s="278">
        <v>45.466666666666669</v>
      </c>
      <c r="K445" s="276">
        <v>43.2</v>
      </c>
      <c r="L445" s="276">
        <v>40.15</v>
      </c>
      <c r="M445" s="276">
        <v>35.448869999999999</v>
      </c>
    </row>
    <row r="446" spans="1:13">
      <c r="A446" s="267">
        <v>439</v>
      </c>
      <c r="B446" s="276" t="s">
        <v>2608</v>
      </c>
      <c r="C446" s="276">
        <v>11415.95</v>
      </c>
      <c r="D446" s="278">
        <v>11426.1</v>
      </c>
      <c r="E446" s="278">
        <v>11339.85</v>
      </c>
      <c r="F446" s="278">
        <v>11263.75</v>
      </c>
      <c r="G446" s="278">
        <v>11177.5</v>
      </c>
      <c r="H446" s="278">
        <v>11502.2</v>
      </c>
      <c r="I446" s="278">
        <v>11588.45</v>
      </c>
      <c r="J446" s="278">
        <v>11664.550000000001</v>
      </c>
      <c r="K446" s="276">
        <v>11512.35</v>
      </c>
      <c r="L446" s="276">
        <v>11350</v>
      </c>
      <c r="M446" s="276">
        <v>7.7600000000000004E-3</v>
      </c>
    </row>
    <row r="447" spans="1:13">
      <c r="A447" s="267">
        <v>440</v>
      </c>
      <c r="B447" s="276" t="s">
        <v>2613</v>
      </c>
      <c r="C447" s="276">
        <v>1061.55</v>
      </c>
      <c r="D447" s="278">
        <v>1071.1833333333334</v>
      </c>
      <c r="E447" s="278">
        <v>1042.3666666666668</v>
      </c>
      <c r="F447" s="278">
        <v>1023.1833333333334</v>
      </c>
      <c r="G447" s="278">
        <v>994.36666666666679</v>
      </c>
      <c r="H447" s="278">
        <v>1090.3666666666668</v>
      </c>
      <c r="I447" s="278">
        <v>1119.1833333333334</v>
      </c>
      <c r="J447" s="278">
        <v>1138.3666666666668</v>
      </c>
      <c r="K447" s="276">
        <v>1100</v>
      </c>
      <c r="L447" s="276">
        <v>1052</v>
      </c>
      <c r="M447" s="276">
        <v>1.52728</v>
      </c>
    </row>
    <row r="448" spans="1:13">
      <c r="A448" s="267">
        <v>441</v>
      </c>
      <c r="B448" s="276" t="s">
        <v>3464</v>
      </c>
      <c r="C448" s="276">
        <v>538</v>
      </c>
      <c r="D448" s="278">
        <v>534.61666666666667</v>
      </c>
      <c r="E448" s="278">
        <v>523.93333333333339</v>
      </c>
      <c r="F448" s="278">
        <v>509.86666666666667</v>
      </c>
      <c r="G448" s="278">
        <v>499.18333333333339</v>
      </c>
      <c r="H448" s="278">
        <v>548.68333333333339</v>
      </c>
      <c r="I448" s="278">
        <v>559.36666666666656</v>
      </c>
      <c r="J448" s="278">
        <v>573.43333333333339</v>
      </c>
      <c r="K448" s="276">
        <v>545.29999999999995</v>
      </c>
      <c r="L448" s="276">
        <v>520.54999999999995</v>
      </c>
      <c r="M448" s="276">
        <v>188.53563</v>
      </c>
    </row>
    <row r="449" spans="1:13">
      <c r="A449" s="267">
        <v>442</v>
      </c>
      <c r="B449" s="276" t="s">
        <v>182</v>
      </c>
      <c r="C449" s="276">
        <v>1588.25</v>
      </c>
      <c r="D449" s="278">
        <v>1570.7833333333335</v>
      </c>
      <c r="E449" s="278">
        <v>1532.5666666666671</v>
      </c>
      <c r="F449" s="278">
        <v>1476.8833333333334</v>
      </c>
      <c r="G449" s="278">
        <v>1438.666666666667</v>
      </c>
      <c r="H449" s="278">
        <v>1626.4666666666672</v>
      </c>
      <c r="I449" s="278">
        <v>1664.6833333333338</v>
      </c>
      <c r="J449" s="278">
        <v>1720.3666666666672</v>
      </c>
      <c r="K449" s="276">
        <v>1609</v>
      </c>
      <c r="L449" s="276">
        <v>1515.1</v>
      </c>
      <c r="M449" s="276">
        <v>9.6951199999999993</v>
      </c>
    </row>
    <row r="450" spans="1:13">
      <c r="A450" s="267">
        <v>443</v>
      </c>
      <c r="B450" s="276" t="s">
        <v>543</v>
      </c>
      <c r="C450" s="276">
        <v>941.15</v>
      </c>
      <c r="D450" s="278">
        <v>938.68333333333339</v>
      </c>
      <c r="E450" s="278">
        <v>932.51666666666677</v>
      </c>
      <c r="F450" s="278">
        <v>923.88333333333333</v>
      </c>
      <c r="G450" s="278">
        <v>917.7166666666667</v>
      </c>
      <c r="H450" s="278">
        <v>947.31666666666683</v>
      </c>
      <c r="I450" s="278">
        <v>953.48333333333335</v>
      </c>
      <c r="J450" s="278">
        <v>962.1166666666669</v>
      </c>
      <c r="K450" s="276">
        <v>944.85</v>
      </c>
      <c r="L450" s="276">
        <v>930.05</v>
      </c>
      <c r="M450" s="276">
        <v>0.32489000000000001</v>
      </c>
    </row>
    <row r="451" spans="1:13">
      <c r="A451" s="267">
        <v>444</v>
      </c>
      <c r="B451" s="276" t="s">
        <v>183</v>
      </c>
      <c r="C451" s="276">
        <v>180.35</v>
      </c>
      <c r="D451" s="278">
        <v>179.61666666666667</v>
      </c>
      <c r="E451" s="278">
        <v>175.38333333333335</v>
      </c>
      <c r="F451" s="278">
        <v>170.41666666666669</v>
      </c>
      <c r="G451" s="278">
        <v>166.18333333333337</v>
      </c>
      <c r="H451" s="278">
        <v>184.58333333333334</v>
      </c>
      <c r="I451" s="278">
        <v>188.81666666666669</v>
      </c>
      <c r="J451" s="278">
        <v>193.78333333333333</v>
      </c>
      <c r="K451" s="276">
        <v>183.85</v>
      </c>
      <c r="L451" s="276">
        <v>174.65</v>
      </c>
      <c r="M451" s="276">
        <v>1259.26062</v>
      </c>
    </row>
    <row r="452" spans="1:13">
      <c r="A452" s="267">
        <v>445</v>
      </c>
      <c r="B452" s="276" t="s">
        <v>184</v>
      </c>
      <c r="C452" s="276">
        <v>78.150000000000006</v>
      </c>
      <c r="D452" s="278">
        <v>78.066666666666663</v>
      </c>
      <c r="E452" s="278">
        <v>76.333333333333329</v>
      </c>
      <c r="F452" s="278">
        <v>74.516666666666666</v>
      </c>
      <c r="G452" s="278">
        <v>72.783333333333331</v>
      </c>
      <c r="H452" s="278">
        <v>79.883333333333326</v>
      </c>
      <c r="I452" s="278">
        <v>81.616666666666674</v>
      </c>
      <c r="J452" s="278">
        <v>83.433333333333323</v>
      </c>
      <c r="K452" s="276">
        <v>79.8</v>
      </c>
      <c r="L452" s="276">
        <v>76.25</v>
      </c>
      <c r="M452" s="276">
        <v>122.9033</v>
      </c>
    </row>
    <row r="453" spans="1:13">
      <c r="A453" s="267">
        <v>446</v>
      </c>
      <c r="B453" s="276" t="s">
        <v>185</v>
      </c>
      <c r="C453" s="276">
        <v>64.900000000000006</v>
      </c>
      <c r="D453" s="278">
        <v>64.2</v>
      </c>
      <c r="E453" s="278">
        <v>63.150000000000006</v>
      </c>
      <c r="F453" s="278">
        <v>61.400000000000006</v>
      </c>
      <c r="G453" s="278">
        <v>60.350000000000009</v>
      </c>
      <c r="H453" s="278">
        <v>65.95</v>
      </c>
      <c r="I453" s="278">
        <v>66.999999999999986</v>
      </c>
      <c r="J453" s="278">
        <v>68.75</v>
      </c>
      <c r="K453" s="276">
        <v>65.25</v>
      </c>
      <c r="L453" s="276">
        <v>62.45</v>
      </c>
      <c r="M453" s="276">
        <v>566.08140000000003</v>
      </c>
    </row>
    <row r="454" spans="1:13">
      <c r="A454" s="267">
        <v>447</v>
      </c>
      <c r="B454" s="276" t="s">
        <v>186</v>
      </c>
      <c r="C454" s="276">
        <v>577.35</v>
      </c>
      <c r="D454" s="278">
        <v>574.25</v>
      </c>
      <c r="E454" s="278">
        <v>566.15</v>
      </c>
      <c r="F454" s="278">
        <v>554.94999999999993</v>
      </c>
      <c r="G454" s="278">
        <v>546.84999999999991</v>
      </c>
      <c r="H454" s="278">
        <v>585.45000000000005</v>
      </c>
      <c r="I454" s="278">
        <v>593.54999999999995</v>
      </c>
      <c r="J454" s="278">
        <v>604.75000000000011</v>
      </c>
      <c r="K454" s="276">
        <v>582.35</v>
      </c>
      <c r="L454" s="276">
        <v>563.04999999999995</v>
      </c>
      <c r="M454" s="276">
        <v>462.91248000000002</v>
      </c>
    </row>
    <row r="455" spans="1:13">
      <c r="A455" s="267">
        <v>448</v>
      </c>
      <c r="B455" s="276" t="s">
        <v>2624</v>
      </c>
      <c r="C455" s="276">
        <v>35.299999999999997</v>
      </c>
      <c r="D455" s="278">
        <v>35.216666666666669</v>
      </c>
      <c r="E455" s="278">
        <v>34.733333333333334</v>
      </c>
      <c r="F455" s="278">
        <v>34.166666666666664</v>
      </c>
      <c r="G455" s="278">
        <v>33.68333333333333</v>
      </c>
      <c r="H455" s="278">
        <v>35.783333333333339</v>
      </c>
      <c r="I455" s="278">
        <v>36.266666666666673</v>
      </c>
      <c r="J455" s="278">
        <v>36.833333333333343</v>
      </c>
      <c r="K455" s="276">
        <v>35.700000000000003</v>
      </c>
      <c r="L455" s="276">
        <v>34.65</v>
      </c>
      <c r="M455" s="276">
        <v>55.868259999999999</v>
      </c>
    </row>
    <row r="456" spans="1:13">
      <c r="A456" s="267">
        <v>449</v>
      </c>
      <c r="B456" s="276" t="s">
        <v>537</v>
      </c>
      <c r="C456" s="276">
        <v>806.45</v>
      </c>
      <c r="D456" s="278">
        <v>802.81666666666661</v>
      </c>
      <c r="E456" s="278">
        <v>795.63333333333321</v>
      </c>
      <c r="F456" s="278">
        <v>784.81666666666661</v>
      </c>
      <c r="G456" s="278">
        <v>777.63333333333321</v>
      </c>
      <c r="H456" s="278">
        <v>813.63333333333321</v>
      </c>
      <c r="I456" s="278">
        <v>820.81666666666661</v>
      </c>
      <c r="J456" s="278">
        <v>831.63333333333321</v>
      </c>
      <c r="K456" s="276">
        <v>810</v>
      </c>
      <c r="L456" s="276">
        <v>792</v>
      </c>
      <c r="M456" s="276">
        <v>9.3630000000000005E-2</v>
      </c>
    </row>
    <row r="457" spans="1:13">
      <c r="A457" s="267">
        <v>450</v>
      </c>
      <c r="B457" s="276" t="s">
        <v>538</v>
      </c>
      <c r="C457" s="276">
        <v>397.8</v>
      </c>
      <c r="D457" s="278">
        <v>397.93333333333334</v>
      </c>
      <c r="E457" s="278">
        <v>387.86666666666667</v>
      </c>
      <c r="F457" s="278">
        <v>377.93333333333334</v>
      </c>
      <c r="G457" s="278">
        <v>367.86666666666667</v>
      </c>
      <c r="H457" s="278">
        <v>407.86666666666667</v>
      </c>
      <c r="I457" s="278">
        <v>417.93333333333339</v>
      </c>
      <c r="J457" s="278">
        <v>427.86666666666667</v>
      </c>
      <c r="K457" s="276">
        <v>408</v>
      </c>
      <c r="L457" s="276">
        <v>388</v>
      </c>
      <c r="M457" s="276">
        <v>2.6182699999999999</v>
      </c>
    </row>
    <row r="458" spans="1:13">
      <c r="A458" s="267">
        <v>451</v>
      </c>
      <c r="B458" s="276" t="s">
        <v>187</v>
      </c>
      <c r="C458" s="276">
        <v>2679.65</v>
      </c>
      <c r="D458" s="278">
        <v>2688.8</v>
      </c>
      <c r="E458" s="278">
        <v>2659.9000000000005</v>
      </c>
      <c r="F458" s="278">
        <v>2640.1500000000005</v>
      </c>
      <c r="G458" s="278">
        <v>2611.2500000000009</v>
      </c>
      <c r="H458" s="278">
        <v>2708.55</v>
      </c>
      <c r="I458" s="278">
        <v>2737.45</v>
      </c>
      <c r="J458" s="278">
        <v>2757.2</v>
      </c>
      <c r="K458" s="276">
        <v>2717.7</v>
      </c>
      <c r="L458" s="276">
        <v>2669.05</v>
      </c>
      <c r="M458" s="276">
        <v>60.868079999999999</v>
      </c>
    </row>
    <row r="459" spans="1:13">
      <c r="A459" s="267">
        <v>452</v>
      </c>
      <c r="B459" s="276" t="s">
        <v>544</v>
      </c>
      <c r="C459" s="276">
        <v>2499.9</v>
      </c>
      <c r="D459" s="278">
        <v>2506.8166666666671</v>
      </c>
      <c r="E459" s="278">
        <v>2298.1833333333343</v>
      </c>
      <c r="F459" s="278">
        <v>2096.4666666666672</v>
      </c>
      <c r="G459" s="278">
        <v>1887.8333333333344</v>
      </c>
      <c r="H459" s="278">
        <v>2708.5333333333342</v>
      </c>
      <c r="I459" s="278">
        <v>2917.1666666666665</v>
      </c>
      <c r="J459" s="278">
        <v>3118.8833333333341</v>
      </c>
      <c r="K459" s="276">
        <v>2715.45</v>
      </c>
      <c r="L459" s="276">
        <v>2305.1</v>
      </c>
      <c r="M459" s="276">
        <v>0.85158999999999996</v>
      </c>
    </row>
    <row r="460" spans="1:13">
      <c r="A460" s="267">
        <v>453</v>
      </c>
      <c r="B460" s="276" t="s">
        <v>188</v>
      </c>
      <c r="C460" s="276">
        <v>876.85</v>
      </c>
      <c r="D460" s="278">
        <v>872.70000000000016</v>
      </c>
      <c r="E460" s="278">
        <v>859.45000000000027</v>
      </c>
      <c r="F460" s="278">
        <v>842.05000000000007</v>
      </c>
      <c r="G460" s="278">
        <v>828.80000000000018</v>
      </c>
      <c r="H460" s="278">
        <v>890.10000000000036</v>
      </c>
      <c r="I460" s="278">
        <v>903.35000000000014</v>
      </c>
      <c r="J460" s="278">
        <v>920.75000000000045</v>
      </c>
      <c r="K460" s="276">
        <v>885.95</v>
      </c>
      <c r="L460" s="276">
        <v>855.3</v>
      </c>
      <c r="M460" s="276">
        <v>164.82729</v>
      </c>
    </row>
    <row r="461" spans="1:13">
      <c r="A461" s="267">
        <v>454</v>
      </c>
      <c r="B461" s="276" t="s">
        <v>546</v>
      </c>
      <c r="C461" s="276">
        <v>893.4</v>
      </c>
      <c r="D461" s="278">
        <v>885.20000000000016</v>
      </c>
      <c r="E461" s="278">
        <v>860.40000000000032</v>
      </c>
      <c r="F461" s="278">
        <v>827.4000000000002</v>
      </c>
      <c r="G461" s="278">
        <v>802.60000000000036</v>
      </c>
      <c r="H461" s="278">
        <v>918.20000000000027</v>
      </c>
      <c r="I461" s="278">
        <v>943.00000000000023</v>
      </c>
      <c r="J461" s="278">
        <v>976.00000000000023</v>
      </c>
      <c r="K461" s="276">
        <v>910</v>
      </c>
      <c r="L461" s="276">
        <v>852.2</v>
      </c>
      <c r="M461" s="276">
        <v>2.12921</v>
      </c>
    </row>
    <row r="462" spans="1:13">
      <c r="A462" s="267">
        <v>455</v>
      </c>
      <c r="B462" s="276" t="s">
        <v>547</v>
      </c>
      <c r="C462" s="276">
        <v>1098.25</v>
      </c>
      <c r="D462" s="278">
        <v>1076.1499999999999</v>
      </c>
      <c r="E462" s="278">
        <v>1044.0999999999997</v>
      </c>
      <c r="F462" s="278">
        <v>989.94999999999982</v>
      </c>
      <c r="G462" s="278">
        <v>957.89999999999964</v>
      </c>
      <c r="H462" s="278">
        <v>1130.2999999999997</v>
      </c>
      <c r="I462" s="278">
        <v>1162.3499999999999</v>
      </c>
      <c r="J462" s="278">
        <v>1216.4999999999998</v>
      </c>
      <c r="K462" s="276">
        <v>1108.2</v>
      </c>
      <c r="L462" s="276">
        <v>1022</v>
      </c>
      <c r="M462" s="276">
        <v>4.5336299999999996</v>
      </c>
    </row>
    <row r="463" spans="1:13">
      <c r="A463" s="267">
        <v>456</v>
      </c>
      <c r="B463" s="276" t="s">
        <v>552</v>
      </c>
      <c r="C463" s="276">
        <v>823.6</v>
      </c>
      <c r="D463" s="278">
        <v>828.94999999999993</v>
      </c>
      <c r="E463" s="278">
        <v>806.99999999999989</v>
      </c>
      <c r="F463" s="278">
        <v>790.4</v>
      </c>
      <c r="G463" s="278">
        <v>768.44999999999993</v>
      </c>
      <c r="H463" s="278">
        <v>845.54999999999984</v>
      </c>
      <c r="I463" s="278">
        <v>867.49999999999989</v>
      </c>
      <c r="J463" s="278">
        <v>884.0999999999998</v>
      </c>
      <c r="K463" s="276">
        <v>850.9</v>
      </c>
      <c r="L463" s="276">
        <v>812.35</v>
      </c>
      <c r="M463" s="276">
        <v>4.6358100000000002</v>
      </c>
    </row>
    <row r="464" spans="1:13">
      <c r="A464" s="267">
        <v>457</v>
      </c>
      <c r="B464" s="276" t="s">
        <v>548</v>
      </c>
      <c r="C464" s="276">
        <v>45.3</v>
      </c>
      <c r="D464" s="278">
        <v>45.583333333333336</v>
      </c>
      <c r="E464" s="278">
        <v>44.766666666666673</v>
      </c>
      <c r="F464" s="278">
        <v>44.233333333333334</v>
      </c>
      <c r="G464" s="278">
        <v>43.416666666666671</v>
      </c>
      <c r="H464" s="278">
        <v>46.116666666666674</v>
      </c>
      <c r="I464" s="278">
        <v>46.933333333333337</v>
      </c>
      <c r="J464" s="278">
        <v>47.466666666666676</v>
      </c>
      <c r="K464" s="276">
        <v>46.4</v>
      </c>
      <c r="L464" s="276">
        <v>45.05</v>
      </c>
      <c r="M464" s="276">
        <v>3.9372500000000001</v>
      </c>
    </row>
    <row r="465" spans="1:13">
      <c r="A465" s="267">
        <v>458</v>
      </c>
      <c r="B465" s="276" t="s">
        <v>549</v>
      </c>
      <c r="C465" s="276">
        <v>1201.45</v>
      </c>
      <c r="D465" s="278">
        <v>1201.9833333333333</v>
      </c>
      <c r="E465" s="278">
        <v>1192.0166666666667</v>
      </c>
      <c r="F465" s="278">
        <v>1182.5833333333333</v>
      </c>
      <c r="G465" s="278">
        <v>1172.6166666666666</v>
      </c>
      <c r="H465" s="278">
        <v>1211.4166666666667</v>
      </c>
      <c r="I465" s="278">
        <v>1221.3833333333334</v>
      </c>
      <c r="J465" s="278">
        <v>1230.8166666666668</v>
      </c>
      <c r="K465" s="276">
        <v>1211.95</v>
      </c>
      <c r="L465" s="276">
        <v>1192.55</v>
      </c>
      <c r="M465" s="276">
        <v>1.1482699999999999</v>
      </c>
    </row>
    <row r="466" spans="1:13">
      <c r="A466" s="267">
        <v>459</v>
      </c>
      <c r="B466" s="276" t="s">
        <v>189</v>
      </c>
      <c r="C466" s="276">
        <v>1361.2</v>
      </c>
      <c r="D466" s="278">
        <v>1347.7166666666669</v>
      </c>
      <c r="E466" s="278">
        <v>1327.0333333333338</v>
      </c>
      <c r="F466" s="278">
        <v>1292.8666666666668</v>
      </c>
      <c r="G466" s="278">
        <v>1272.1833333333336</v>
      </c>
      <c r="H466" s="278">
        <v>1381.8833333333339</v>
      </c>
      <c r="I466" s="278">
        <v>1402.5666666666668</v>
      </c>
      <c r="J466" s="278">
        <v>1436.733333333334</v>
      </c>
      <c r="K466" s="276">
        <v>1368.4</v>
      </c>
      <c r="L466" s="276">
        <v>1313.55</v>
      </c>
      <c r="M466" s="276">
        <v>54.973880000000001</v>
      </c>
    </row>
    <row r="467" spans="1:13">
      <c r="A467" s="267">
        <v>460</v>
      </c>
      <c r="B467" s="244" t="s">
        <v>190</v>
      </c>
      <c r="C467" s="276">
        <v>2615.1</v>
      </c>
      <c r="D467" s="278">
        <v>2630.2000000000003</v>
      </c>
      <c r="E467" s="278">
        <v>2580.9000000000005</v>
      </c>
      <c r="F467" s="278">
        <v>2546.7000000000003</v>
      </c>
      <c r="G467" s="278">
        <v>2497.4000000000005</v>
      </c>
      <c r="H467" s="278">
        <v>2664.4000000000005</v>
      </c>
      <c r="I467" s="278">
        <v>2713.7000000000007</v>
      </c>
      <c r="J467" s="278">
        <v>2747.9000000000005</v>
      </c>
      <c r="K467" s="276">
        <v>2679.5</v>
      </c>
      <c r="L467" s="276">
        <v>2596</v>
      </c>
      <c r="M467" s="276">
        <v>6.6198800000000002</v>
      </c>
    </row>
    <row r="468" spans="1:13">
      <c r="A468" s="267">
        <v>461</v>
      </c>
      <c r="B468" s="244" t="s">
        <v>191</v>
      </c>
      <c r="C468" s="276">
        <v>316</v>
      </c>
      <c r="D468" s="278">
        <v>312.83333333333331</v>
      </c>
      <c r="E468" s="278">
        <v>308.66666666666663</v>
      </c>
      <c r="F468" s="278">
        <v>301.33333333333331</v>
      </c>
      <c r="G468" s="278">
        <v>297.16666666666663</v>
      </c>
      <c r="H468" s="278">
        <v>320.16666666666663</v>
      </c>
      <c r="I468" s="278">
        <v>324.33333333333326</v>
      </c>
      <c r="J468" s="278">
        <v>331.66666666666663</v>
      </c>
      <c r="K468" s="276">
        <v>317</v>
      </c>
      <c r="L468" s="276">
        <v>305.5</v>
      </c>
      <c r="M468" s="276">
        <v>29.711790000000001</v>
      </c>
    </row>
    <row r="469" spans="1:13">
      <c r="A469" s="267">
        <v>462</v>
      </c>
      <c r="B469" s="244" t="s">
        <v>550</v>
      </c>
      <c r="C469" s="276">
        <v>720.3</v>
      </c>
      <c r="D469" s="278">
        <v>718.19999999999993</v>
      </c>
      <c r="E469" s="278">
        <v>697.39999999999986</v>
      </c>
      <c r="F469" s="278">
        <v>674.49999999999989</v>
      </c>
      <c r="G469" s="278">
        <v>653.69999999999982</v>
      </c>
      <c r="H469" s="278">
        <v>741.09999999999991</v>
      </c>
      <c r="I469" s="278">
        <v>761.89999999999986</v>
      </c>
      <c r="J469" s="278">
        <v>784.8</v>
      </c>
      <c r="K469" s="276">
        <v>739</v>
      </c>
      <c r="L469" s="276">
        <v>695.3</v>
      </c>
      <c r="M469" s="276">
        <v>228.23095000000001</v>
      </c>
    </row>
    <row r="470" spans="1:13">
      <c r="A470" s="267">
        <v>463</v>
      </c>
      <c r="B470" s="244" t="s">
        <v>551</v>
      </c>
      <c r="C470" s="276">
        <v>7.9</v>
      </c>
      <c r="D470" s="278">
        <v>7.9666666666666659</v>
      </c>
      <c r="E470" s="278">
        <v>7.8333333333333321</v>
      </c>
      <c r="F470" s="278">
        <v>7.7666666666666666</v>
      </c>
      <c r="G470" s="278">
        <v>7.6333333333333329</v>
      </c>
      <c r="H470" s="278">
        <v>8.0333333333333314</v>
      </c>
      <c r="I470" s="278">
        <v>8.1666666666666661</v>
      </c>
      <c r="J470" s="278">
        <v>8.2333333333333307</v>
      </c>
      <c r="K470" s="276">
        <v>8.1</v>
      </c>
      <c r="L470" s="276">
        <v>7.9</v>
      </c>
      <c r="M470" s="276">
        <v>75.746390000000005</v>
      </c>
    </row>
    <row r="471" spans="1:13">
      <c r="A471" s="267">
        <v>464</v>
      </c>
      <c r="B471" s="244" t="s">
        <v>539</v>
      </c>
      <c r="C471" s="276">
        <v>5745.8</v>
      </c>
      <c r="D471" s="278">
        <v>5762.4333333333334</v>
      </c>
      <c r="E471" s="278">
        <v>5682.8666666666668</v>
      </c>
      <c r="F471" s="278">
        <v>5619.9333333333334</v>
      </c>
      <c r="G471" s="278">
        <v>5540.3666666666668</v>
      </c>
      <c r="H471" s="278">
        <v>5825.3666666666668</v>
      </c>
      <c r="I471" s="278">
        <v>5904.9333333333343</v>
      </c>
      <c r="J471" s="278">
        <v>5967.8666666666668</v>
      </c>
      <c r="K471" s="276">
        <v>5842</v>
      </c>
      <c r="L471" s="276">
        <v>5699.5</v>
      </c>
      <c r="M471" s="276">
        <v>9.6060000000000006E-2</v>
      </c>
    </row>
    <row r="472" spans="1:13">
      <c r="A472" s="267">
        <v>465</v>
      </c>
      <c r="B472" s="244" t="s">
        <v>541</v>
      </c>
      <c r="C472" s="276">
        <v>29.7</v>
      </c>
      <c r="D472" s="278">
        <v>29.833333333333332</v>
      </c>
      <c r="E472" s="278">
        <v>29.266666666666666</v>
      </c>
      <c r="F472" s="278">
        <v>28.833333333333332</v>
      </c>
      <c r="G472" s="278">
        <v>28.266666666666666</v>
      </c>
      <c r="H472" s="278">
        <v>30.266666666666666</v>
      </c>
      <c r="I472" s="278">
        <v>30.833333333333336</v>
      </c>
      <c r="J472" s="278">
        <v>31.266666666666666</v>
      </c>
      <c r="K472" s="276">
        <v>30.4</v>
      </c>
      <c r="L472" s="276">
        <v>29.4</v>
      </c>
      <c r="M472" s="276">
        <v>39.91507</v>
      </c>
    </row>
    <row r="473" spans="1:13">
      <c r="A473" s="267">
        <v>466</v>
      </c>
      <c r="B473" s="244" t="s">
        <v>192</v>
      </c>
      <c r="C473" s="276">
        <v>499.65</v>
      </c>
      <c r="D473" s="278">
        <v>493.15000000000003</v>
      </c>
      <c r="E473" s="278">
        <v>481.50000000000006</v>
      </c>
      <c r="F473" s="276">
        <v>463.35</v>
      </c>
      <c r="G473" s="278">
        <v>451.70000000000005</v>
      </c>
      <c r="H473" s="278">
        <v>511.30000000000007</v>
      </c>
      <c r="I473" s="276">
        <v>522.95000000000005</v>
      </c>
      <c r="J473" s="278">
        <v>541.10000000000014</v>
      </c>
      <c r="K473" s="278">
        <v>504.8</v>
      </c>
      <c r="L473" s="276">
        <v>475</v>
      </c>
      <c r="M473" s="278">
        <v>75.433899999999994</v>
      </c>
    </row>
    <row r="474" spans="1:13">
      <c r="A474" s="267">
        <v>467</v>
      </c>
      <c r="B474" s="244" t="s">
        <v>540</v>
      </c>
      <c r="C474" s="276">
        <v>203.1</v>
      </c>
      <c r="D474" s="278">
        <v>203.56666666666669</v>
      </c>
      <c r="E474" s="278">
        <v>200.53333333333339</v>
      </c>
      <c r="F474" s="276">
        <v>197.9666666666667</v>
      </c>
      <c r="G474" s="278">
        <v>194.93333333333339</v>
      </c>
      <c r="H474" s="278">
        <v>206.13333333333338</v>
      </c>
      <c r="I474" s="276">
        <v>209.16666666666669</v>
      </c>
      <c r="J474" s="278">
        <v>211.73333333333338</v>
      </c>
      <c r="K474" s="278">
        <v>206.6</v>
      </c>
      <c r="L474" s="276">
        <v>201</v>
      </c>
      <c r="M474" s="278">
        <v>0.68764000000000003</v>
      </c>
    </row>
    <row r="475" spans="1:13">
      <c r="A475" s="267">
        <v>468</v>
      </c>
      <c r="B475" s="244" t="s">
        <v>193</v>
      </c>
      <c r="C475" s="244">
        <v>1038.95</v>
      </c>
      <c r="D475" s="288">
        <v>1041.05</v>
      </c>
      <c r="E475" s="288">
        <v>1024.3999999999999</v>
      </c>
      <c r="F475" s="288">
        <v>1009.8499999999999</v>
      </c>
      <c r="G475" s="288">
        <v>993.19999999999982</v>
      </c>
      <c r="H475" s="288">
        <v>1055.5999999999999</v>
      </c>
      <c r="I475" s="288">
        <v>1072.25</v>
      </c>
      <c r="J475" s="288">
        <v>1086.8</v>
      </c>
      <c r="K475" s="288">
        <v>1057.7</v>
      </c>
      <c r="L475" s="288">
        <v>1026.5</v>
      </c>
      <c r="M475" s="288">
        <v>6.2814199999999998</v>
      </c>
    </row>
    <row r="476" spans="1:13">
      <c r="A476" s="267">
        <v>469</v>
      </c>
      <c r="B476" s="244" t="s">
        <v>553</v>
      </c>
      <c r="C476" s="244">
        <v>12.35</v>
      </c>
      <c r="D476" s="288">
        <v>12.366666666666665</v>
      </c>
      <c r="E476" s="288">
        <v>12.18333333333333</v>
      </c>
      <c r="F476" s="288">
        <v>12.016666666666664</v>
      </c>
      <c r="G476" s="288">
        <v>11.833333333333329</v>
      </c>
      <c r="H476" s="288">
        <v>12.533333333333331</v>
      </c>
      <c r="I476" s="288">
        <v>12.716666666666665</v>
      </c>
      <c r="J476" s="288">
        <v>12.883333333333333</v>
      </c>
      <c r="K476" s="288">
        <v>12.55</v>
      </c>
      <c r="L476" s="288">
        <v>12.2</v>
      </c>
      <c r="M476" s="288">
        <v>30.574999999999999</v>
      </c>
    </row>
    <row r="477" spans="1:13">
      <c r="A477" s="267">
        <v>470</v>
      </c>
      <c r="B477" s="244" t="s">
        <v>554</v>
      </c>
      <c r="C477" s="288">
        <v>349.5</v>
      </c>
      <c r="D477" s="288">
        <v>350.40000000000003</v>
      </c>
      <c r="E477" s="288">
        <v>346.10000000000008</v>
      </c>
      <c r="F477" s="288">
        <v>342.70000000000005</v>
      </c>
      <c r="G477" s="288">
        <v>338.40000000000009</v>
      </c>
      <c r="H477" s="288">
        <v>353.80000000000007</v>
      </c>
      <c r="I477" s="288">
        <v>358.1</v>
      </c>
      <c r="J477" s="288">
        <v>361.50000000000006</v>
      </c>
      <c r="K477" s="288">
        <v>354.7</v>
      </c>
      <c r="L477" s="288">
        <v>347</v>
      </c>
      <c r="M477" s="288">
        <v>0.71021000000000001</v>
      </c>
    </row>
    <row r="478" spans="1:13">
      <c r="A478" s="267">
        <v>471</v>
      </c>
      <c r="B478" s="244" t="s">
        <v>194</v>
      </c>
      <c r="C478" s="288">
        <v>282.95</v>
      </c>
      <c r="D478" s="288">
        <v>280.58333333333331</v>
      </c>
      <c r="E478" s="288">
        <v>274.36666666666662</v>
      </c>
      <c r="F478" s="288">
        <v>265.7833333333333</v>
      </c>
      <c r="G478" s="288">
        <v>259.56666666666661</v>
      </c>
      <c r="H478" s="288">
        <v>289.16666666666663</v>
      </c>
      <c r="I478" s="288">
        <v>295.38333333333333</v>
      </c>
      <c r="J478" s="288">
        <v>303.96666666666664</v>
      </c>
      <c r="K478" s="288">
        <v>286.8</v>
      </c>
      <c r="L478" s="288">
        <v>272</v>
      </c>
      <c r="M478" s="288">
        <v>9.2684999999999995</v>
      </c>
    </row>
    <row r="479" spans="1:13">
      <c r="A479" s="267">
        <v>472</v>
      </c>
      <c r="B479" s="244" t="s">
        <v>3098</v>
      </c>
      <c r="C479" s="288">
        <v>37.799999999999997</v>
      </c>
      <c r="D479" s="288">
        <v>37.866666666666667</v>
      </c>
      <c r="E479" s="288">
        <v>37.583333333333336</v>
      </c>
      <c r="F479" s="288">
        <v>37.366666666666667</v>
      </c>
      <c r="G479" s="288">
        <v>37.083333333333336</v>
      </c>
      <c r="H479" s="288">
        <v>38.083333333333336</v>
      </c>
      <c r="I479" s="288">
        <v>38.366666666666667</v>
      </c>
      <c r="J479" s="288">
        <v>38.583333333333336</v>
      </c>
      <c r="K479" s="288">
        <v>38.15</v>
      </c>
      <c r="L479" s="288">
        <v>37.65</v>
      </c>
      <c r="M479" s="288">
        <v>12.000920000000001</v>
      </c>
    </row>
    <row r="480" spans="1:13">
      <c r="A480" s="267">
        <v>473</v>
      </c>
      <c r="B480" s="244" t="s">
        <v>195</v>
      </c>
      <c r="C480" s="288">
        <v>4802</v>
      </c>
      <c r="D480" s="288">
        <v>4815.1500000000005</v>
      </c>
      <c r="E480" s="288">
        <v>4756.8500000000013</v>
      </c>
      <c r="F480" s="288">
        <v>4711.7000000000007</v>
      </c>
      <c r="G480" s="288">
        <v>4653.4000000000015</v>
      </c>
      <c r="H480" s="288">
        <v>4860.3000000000011</v>
      </c>
      <c r="I480" s="288">
        <v>4918.6000000000004</v>
      </c>
      <c r="J480" s="288">
        <v>4963.7500000000009</v>
      </c>
      <c r="K480" s="288">
        <v>4873.45</v>
      </c>
      <c r="L480" s="288">
        <v>4770</v>
      </c>
      <c r="M480" s="288">
        <v>9.2083999999999993</v>
      </c>
    </row>
    <row r="481" spans="1:13">
      <c r="A481" s="267">
        <v>474</v>
      </c>
      <c r="B481" s="244" t="s">
        <v>196</v>
      </c>
      <c r="C481" s="288">
        <v>28</v>
      </c>
      <c r="D481" s="288">
        <v>27.833333333333332</v>
      </c>
      <c r="E481" s="288">
        <v>27.466666666666665</v>
      </c>
      <c r="F481" s="288">
        <v>26.933333333333334</v>
      </c>
      <c r="G481" s="288">
        <v>26.566666666666666</v>
      </c>
      <c r="H481" s="288">
        <v>28.366666666666664</v>
      </c>
      <c r="I481" s="288">
        <v>28.733333333333331</v>
      </c>
      <c r="J481" s="288">
        <v>29.266666666666662</v>
      </c>
      <c r="K481" s="288">
        <v>28.2</v>
      </c>
      <c r="L481" s="288">
        <v>27.3</v>
      </c>
      <c r="M481" s="288">
        <v>91.189790000000002</v>
      </c>
    </row>
    <row r="482" spans="1:13">
      <c r="A482" s="267">
        <v>475</v>
      </c>
      <c r="B482" s="244" t="s">
        <v>197</v>
      </c>
      <c r="C482" s="288">
        <v>417.7</v>
      </c>
      <c r="D482" s="288">
        <v>419.83333333333331</v>
      </c>
      <c r="E482" s="288">
        <v>414.16666666666663</v>
      </c>
      <c r="F482" s="288">
        <v>410.63333333333333</v>
      </c>
      <c r="G482" s="288">
        <v>404.96666666666664</v>
      </c>
      <c r="H482" s="288">
        <v>423.36666666666662</v>
      </c>
      <c r="I482" s="288">
        <v>429.03333333333325</v>
      </c>
      <c r="J482" s="288">
        <v>432.56666666666661</v>
      </c>
      <c r="K482" s="288">
        <v>425.5</v>
      </c>
      <c r="L482" s="288">
        <v>416.3</v>
      </c>
      <c r="M482" s="288">
        <v>70.244370000000004</v>
      </c>
    </row>
    <row r="483" spans="1:13">
      <c r="A483" s="267">
        <v>476</v>
      </c>
      <c r="B483" s="244" t="s">
        <v>560</v>
      </c>
      <c r="C483" s="288">
        <v>2129.4499999999998</v>
      </c>
      <c r="D483" s="288">
        <v>2129.8333333333335</v>
      </c>
      <c r="E483" s="288">
        <v>2109.666666666667</v>
      </c>
      <c r="F483" s="288">
        <v>2089.8833333333337</v>
      </c>
      <c r="G483" s="288">
        <v>2069.7166666666672</v>
      </c>
      <c r="H483" s="288">
        <v>2149.6166666666668</v>
      </c>
      <c r="I483" s="288">
        <v>2169.7833333333338</v>
      </c>
      <c r="J483" s="288">
        <v>2189.5666666666666</v>
      </c>
      <c r="K483" s="288">
        <v>2150</v>
      </c>
      <c r="L483" s="288">
        <v>2110.0500000000002</v>
      </c>
      <c r="M483" s="288">
        <v>1.4430799999999999</v>
      </c>
    </row>
    <row r="484" spans="1:13">
      <c r="A484" s="267">
        <v>477</v>
      </c>
      <c r="B484" s="244" t="s">
        <v>561</v>
      </c>
      <c r="C484" s="288">
        <v>38.4</v>
      </c>
      <c r="D484" s="288">
        <v>37.75</v>
      </c>
      <c r="E484" s="288">
        <v>35.75</v>
      </c>
      <c r="F484" s="288">
        <v>33.1</v>
      </c>
      <c r="G484" s="288">
        <v>31.1</v>
      </c>
      <c r="H484" s="288">
        <v>40.4</v>
      </c>
      <c r="I484" s="288">
        <v>42.4</v>
      </c>
      <c r="J484" s="288">
        <v>45.05</v>
      </c>
      <c r="K484" s="288">
        <v>39.75</v>
      </c>
      <c r="L484" s="288">
        <v>35.1</v>
      </c>
      <c r="M484" s="288">
        <v>134.08104</v>
      </c>
    </row>
    <row r="485" spans="1:13">
      <c r="A485" s="267">
        <v>478</v>
      </c>
      <c r="B485" s="244" t="s">
        <v>285</v>
      </c>
      <c r="C485" s="288">
        <v>385.6</v>
      </c>
      <c r="D485" s="288">
        <v>380.86666666666662</v>
      </c>
      <c r="E485" s="288">
        <v>372.73333333333323</v>
      </c>
      <c r="F485" s="288">
        <v>359.86666666666662</v>
      </c>
      <c r="G485" s="288">
        <v>351.73333333333323</v>
      </c>
      <c r="H485" s="288">
        <v>393.73333333333323</v>
      </c>
      <c r="I485" s="288">
        <v>401.86666666666656</v>
      </c>
      <c r="J485" s="288">
        <v>414.73333333333323</v>
      </c>
      <c r="K485" s="288">
        <v>389</v>
      </c>
      <c r="L485" s="288">
        <v>368</v>
      </c>
      <c r="M485" s="288">
        <v>8.0586199999999995</v>
      </c>
    </row>
    <row r="486" spans="1:13">
      <c r="A486" s="267">
        <v>479</v>
      </c>
      <c r="B486" s="244" t="s">
        <v>563</v>
      </c>
      <c r="C486" s="288">
        <v>871.4</v>
      </c>
      <c r="D486" s="288">
        <v>858.16666666666663</v>
      </c>
      <c r="E486" s="288">
        <v>792.33333333333326</v>
      </c>
      <c r="F486" s="288">
        <v>713.26666666666665</v>
      </c>
      <c r="G486" s="288">
        <v>647.43333333333328</v>
      </c>
      <c r="H486" s="288">
        <v>937.23333333333323</v>
      </c>
      <c r="I486" s="288">
        <v>1003.0666666666665</v>
      </c>
      <c r="J486" s="288">
        <v>1082.1333333333332</v>
      </c>
      <c r="K486" s="288">
        <v>924</v>
      </c>
      <c r="L486" s="288">
        <v>779.1</v>
      </c>
      <c r="M486" s="288">
        <v>24.199439999999999</v>
      </c>
    </row>
    <row r="487" spans="1:13">
      <c r="A487" s="267">
        <v>480</v>
      </c>
      <c r="B487" s="244" t="s">
        <v>564</v>
      </c>
      <c r="C487" s="288">
        <v>1665.6</v>
      </c>
      <c r="D487" s="288">
        <v>1668.75</v>
      </c>
      <c r="E487" s="288">
        <v>1618.85</v>
      </c>
      <c r="F487" s="288">
        <v>1572.1</v>
      </c>
      <c r="G487" s="288">
        <v>1522.1999999999998</v>
      </c>
      <c r="H487" s="288">
        <v>1715.5</v>
      </c>
      <c r="I487" s="288">
        <v>1765.4</v>
      </c>
      <c r="J487" s="288">
        <v>1812.15</v>
      </c>
      <c r="K487" s="288">
        <v>1718.65</v>
      </c>
      <c r="L487" s="288">
        <v>1622</v>
      </c>
      <c r="M487" s="288">
        <v>3.49546</v>
      </c>
    </row>
    <row r="488" spans="1:13">
      <c r="A488" s="267">
        <v>481</v>
      </c>
      <c r="B488" s="244" t="s">
        <v>2780</v>
      </c>
      <c r="C488" s="288">
        <v>971.6</v>
      </c>
      <c r="D488" s="288">
        <v>971.4</v>
      </c>
      <c r="E488" s="288">
        <v>955.19999999999993</v>
      </c>
      <c r="F488" s="288">
        <v>938.8</v>
      </c>
      <c r="G488" s="288">
        <v>922.59999999999991</v>
      </c>
      <c r="H488" s="288">
        <v>987.8</v>
      </c>
      <c r="I488" s="288">
        <v>1004</v>
      </c>
      <c r="J488" s="288">
        <v>1020.4</v>
      </c>
      <c r="K488" s="288">
        <v>987.6</v>
      </c>
      <c r="L488" s="288">
        <v>955</v>
      </c>
      <c r="M488" s="288">
        <v>2.009E-2</v>
      </c>
    </row>
    <row r="489" spans="1:13">
      <c r="A489" s="267">
        <v>482</v>
      </c>
      <c r="B489" s="244" t="s">
        <v>284</v>
      </c>
      <c r="C489" s="288">
        <v>184.95</v>
      </c>
      <c r="D489" s="288">
        <v>182.61666666666667</v>
      </c>
      <c r="E489" s="288">
        <v>179.23333333333335</v>
      </c>
      <c r="F489" s="288">
        <v>173.51666666666668</v>
      </c>
      <c r="G489" s="288">
        <v>170.13333333333335</v>
      </c>
      <c r="H489" s="288">
        <v>188.33333333333334</v>
      </c>
      <c r="I489" s="288">
        <v>191.71666666666667</v>
      </c>
      <c r="J489" s="288">
        <v>197.43333333333334</v>
      </c>
      <c r="K489" s="288">
        <v>186</v>
      </c>
      <c r="L489" s="288">
        <v>176.9</v>
      </c>
      <c r="M489" s="288">
        <v>25.164280000000002</v>
      </c>
    </row>
    <row r="490" spans="1:13">
      <c r="A490" s="267">
        <v>483</v>
      </c>
      <c r="B490" s="244" t="s">
        <v>565</v>
      </c>
      <c r="C490" s="288">
        <v>1177.8499999999999</v>
      </c>
      <c r="D490" s="288">
        <v>1174.7</v>
      </c>
      <c r="E490" s="288">
        <v>1166.1500000000001</v>
      </c>
      <c r="F490" s="288">
        <v>1154.45</v>
      </c>
      <c r="G490" s="288">
        <v>1145.9000000000001</v>
      </c>
      <c r="H490" s="288">
        <v>1186.4000000000001</v>
      </c>
      <c r="I490" s="288">
        <v>1194.9499999999998</v>
      </c>
      <c r="J490" s="288">
        <v>1206.6500000000001</v>
      </c>
      <c r="K490" s="288">
        <v>1183.25</v>
      </c>
      <c r="L490" s="288">
        <v>1163</v>
      </c>
      <c r="M490" s="288">
        <v>0.60021000000000002</v>
      </c>
    </row>
    <row r="491" spans="1:13">
      <c r="A491" s="267">
        <v>484</v>
      </c>
      <c r="B491" s="244" t="s">
        <v>556</v>
      </c>
      <c r="C491" s="288">
        <v>361.45</v>
      </c>
      <c r="D491" s="288">
        <v>356.83333333333331</v>
      </c>
      <c r="E491" s="288">
        <v>343.71666666666664</v>
      </c>
      <c r="F491" s="288">
        <v>325.98333333333335</v>
      </c>
      <c r="G491" s="288">
        <v>312.86666666666667</v>
      </c>
      <c r="H491" s="288">
        <v>374.56666666666661</v>
      </c>
      <c r="I491" s="288">
        <v>387.68333333333328</v>
      </c>
      <c r="J491" s="288">
        <v>405.41666666666657</v>
      </c>
      <c r="K491" s="288">
        <v>369.95</v>
      </c>
      <c r="L491" s="288">
        <v>339.1</v>
      </c>
      <c r="M491" s="288">
        <v>10.76141</v>
      </c>
    </row>
    <row r="492" spans="1:13">
      <c r="A492" s="267">
        <v>485</v>
      </c>
      <c r="B492" s="244" t="s">
        <v>555</v>
      </c>
      <c r="C492" s="288">
        <v>2252.3000000000002</v>
      </c>
      <c r="D492" s="288">
        <v>2264.2666666666669</v>
      </c>
      <c r="E492" s="288">
        <v>2210.0333333333338</v>
      </c>
      <c r="F492" s="288">
        <v>2167.7666666666669</v>
      </c>
      <c r="G492" s="288">
        <v>2113.5333333333338</v>
      </c>
      <c r="H492" s="288">
        <v>2306.5333333333338</v>
      </c>
      <c r="I492" s="288">
        <v>2360.7666666666664</v>
      </c>
      <c r="J492" s="288">
        <v>2403.0333333333338</v>
      </c>
      <c r="K492" s="288">
        <v>2318.5</v>
      </c>
      <c r="L492" s="288">
        <v>2222</v>
      </c>
      <c r="M492" s="288">
        <v>0.35296</v>
      </c>
    </row>
    <row r="493" spans="1:13">
      <c r="A493" s="267">
        <v>486</v>
      </c>
      <c r="B493" s="244" t="s">
        <v>199</v>
      </c>
      <c r="C493" s="288">
        <v>806.6</v>
      </c>
      <c r="D493" s="288">
        <v>797.91666666666663</v>
      </c>
      <c r="E493" s="288">
        <v>775.0333333333333</v>
      </c>
      <c r="F493" s="288">
        <v>743.4666666666667</v>
      </c>
      <c r="G493" s="288">
        <v>720.58333333333337</v>
      </c>
      <c r="H493" s="288">
        <v>829.48333333333323</v>
      </c>
      <c r="I493" s="288">
        <v>852.36666666666667</v>
      </c>
      <c r="J493" s="288">
        <v>883.93333333333317</v>
      </c>
      <c r="K493" s="288">
        <v>820.8</v>
      </c>
      <c r="L493" s="288">
        <v>766.35</v>
      </c>
      <c r="M493" s="288">
        <v>58.214820000000003</v>
      </c>
    </row>
    <row r="494" spans="1:13">
      <c r="A494" s="267">
        <v>487</v>
      </c>
      <c r="B494" s="244" t="s">
        <v>557</v>
      </c>
      <c r="C494" s="288">
        <v>179.35</v>
      </c>
      <c r="D494" s="288">
        <v>178.45000000000002</v>
      </c>
      <c r="E494" s="288">
        <v>172.90000000000003</v>
      </c>
      <c r="F494" s="288">
        <v>166.45000000000002</v>
      </c>
      <c r="G494" s="288">
        <v>160.90000000000003</v>
      </c>
      <c r="H494" s="288">
        <v>184.90000000000003</v>
      </c>
      <c r="I494" s="288">
        <v>190.45000000000005</v>
      </c>
      <c r="J494" s="288">
        <v>196.90000000000003</v>
      </c>
      <c r="K494" s="288">
        <v>184</v>
      </c>
      <c r="L494" s="288">
        <v>172</v>
      </c>
      <c r="M494" s="288">
        <v>5.0811500000000001</v>
      </c>
    </row>
    <row r="495" spans="1:13">
      <c r="A495" s="267">
        <v>488</v>
      </c>
      <c r="B495" s="244" t="s">
        <v>558</v>
      </c>
      <c r="C495" s="288">
        <v>3593.45</v>
      </c>
      <c r="D495" s="288">
        <v>3581.3166666666671</v>
      </c>
      <c r="E495" s="288">
        <v>3552.6333333333341</v>
      </c>
      <c r="F495" s="288">
        <v>3511.8166666666671</v>
      </c>
      <c r="G495" s="288">
        <v>3483.1333333333341</v>
      </c>
      <c r="H495" s="288">
        <v>3622.1333333333341</v>
      </c>
      <c r="I495" s="288">
        <v>3650.8166666666675</v>
      </c>
      <c r="J495" s="288">
        <v>3691.6333333333341</v>
      </c>
      <c r="K495" s="288">
        <v>3610</v>
      </c>
      <c r="L495" s="288">
        <v>3540.5</v>
      </c>
      <c r="M495" s="288">
        <v>5.1040000000000002E-2</v>
      </c>
    </row>
    <row r="496" spans="1:13">
      <c r="A496" s="267">
        <v>489</v>
      </c>
      <c r="B496" s="244" t="s">
        <v>562</v>
      </c>
      <c r="C496" s="288">
        <v>815.15</v>
      </c>
      <c r="D496" s="288">
        <v>825.75</v>
      </c>
      <c r="E496" s="288">
        <v>791.8</v>
      </c>
      <c r="F496" s="288">
        <v>768.44999999999993</v>
      </c>
      <c r="G496" s="288">
        <v>734.49999999999989</v>
      </c>
      <c r="H496" s="288">
        <v>849.1</v>
      </c>
      <c r="I496" s="288">
        <v>883.05000000000007</v>
      </c>
      <c r="J496" s="288">
        <v>906.40000000000009</v>
      </c>
      <c r="K496" s="288">
        <v>859.7</v>
      </c>
      <c r="L496" s="288">
        <v>802.4</v>
      </c>
      <c r="M496" s="288">
        <v>0.69001999999999997</v>
      </c>
    </row>
    <row r="497" spans="1:13">
      <c r="A497" s="267">
        <v>490</v>
      </c>
      <c r="B497" s="244" t="s">
        <v>566</v>
      </c>
      <c r="C497" s="288">
        <v>5517.05</v>
      </c>
      <c r="D497" s="288">
        <v>5542.6000000000013</v>
      </c>
      <c r="E497" s="288">
        <v>5474.5500000000029</v>
      </c>
      <c r="F497" s="288">
        <v>5432.050000000002</v>
      </c>
      <c r="G497" s="288">
        <v>5364.0000000000036</v>
      </c>
      <c r="H497" s="288">
        <v>5585.1000000000022</v>
      </c>
      <c r="I497" s="288">
        <v>5653.15</v>
      </c>
      <c r="J497" s="288">
        <v>5695.6500000000015</v>
      </c>
      <c r="K497" s="288">
        <v>5610.65</v>
      </c>
      <c r="L497" s="288">
        <v>5500.1</v>
      </c>
      <c r="M497" s="288">
        <v>3.576E-2</v>
      </c>
    </row>
    <row r="498" spans="1:13">
      <c r="A498" s="267">
        <v>491</v>
      </c>
      <c r="B498" s="244" t="s">
        <v>567</v>
      </c>
      <c r="C498" s="288">
        <v>118.1</v>
      </c>
      <c r="D498" s="288">
        <v>117.68333333333334</v>
      </c>
      <c r="E498" s="288">
        <v>115.36666666666667</v>
      </c>
      <c r="F498" s="288">
        <v>112.63333333333334</v>
      </c>
      <c r="G498" s="288">
        <v>110.31666666666668</v>
      </c>
      <c r="H498" s="288">
        <v>120.41666666666667</v>
      </c>
      <c r="I498" s="288">
        <v>122.73333333333333</v>
      </c>
      <c r="J498" s="288">
        <v>125.46666666666667</v>
      </c>
      <c r="K498" s="288">
        <v>120</v>
      </c>
      <c r="L498" s="288">
        <v>114.95</v>
      </c>
      <c r="M498" s="288">
        <v>23.004169999999998</v>
      </c>
    </row>
    <row r="499" spans="1:13">
      <c r="A499" s="267">
        <v>492</v>
      </c>
      <c r="B499" s="244" t="s">
        <v>568</v>
      </c>
      <c r="C499" s="288">
        <v>68.650000000000006</v>
      </c>
      <c r="D499" s="288">
        <v>68.63333333333334</v>
      </c>
      <c r="E499" s="288">
        <v>67.26666666666668</v>
      </c>
      <c r="F499" s="288">
        <v>65.88333333333334</v>
      </c>
      <c r="G499" s="288">
        <v>64.51666666666668</v>
      </c>
      <c r="H499" s="288">
        <v>70.01666666666668</v>
      </c>
      <c r="I499" s="288">
        <v>71.383333333333326</v>
      </c>
      <c r="J499" s="288">
        <v>72.76666666666668</v>
      </c>
      <c r="K499" s="288">
        <v>70</v>
      </c>
      <c r="L499" s="288">
        <v>67.25</v>
      </c>
      <c r="M499" s="288">
        <v>12.91925</v>
      </c>
    </row>
    <row r="500" spans="1:13">
      <c r="A500" s="267">
        <v>493</v>
      </c>
      <c r="B500" s="244" t="s">
        <v>2851</v>
      </c>
      <c r="C500" s="288">
        <v>435.55</v>
      </c>
      <c r="D500" s="288">
        <v>433.73333333333335</v>
      </c>
      <c r="E500" s="288">
        <v>426.81666666666672</v>
      </c>
      <c r="F500" s="288">
        <v>418.08333333333337</v>
      </c>
      <c r="G500" s="288">
        <v>411.16666666666674</v>
      </c>
      <c r="H500" s="288">
        <v>442.4666666666667</v>
      </c>
      <c r="I500" s="288">
        <v>449.38333333333333</v>
      </c>
      <c r="J500" s="288">
        <v>458.11666666666667</v>
      </c>
      <c r="K500" s="288">
        <v>440.65</v>
      </c>
      <c r="L500" s="288">
        <v>425</v>
      </c>
      <c r="M500" s="288">
        <v>7.8816499999999996</v>
      </c>
    </row>
    <row r="501" spans="1:13">
      <c r="A501" s="267">
        <v>494</v>
      </c>
      <c r="B501" s="244" t="s">
        <v>569</v>
      </c>
      <c r="C501" s="288">
        <v>2183.3000000000002</v>
      </c>
      <c r="D501" s="288">
        <v>2163.75</v>
      </c>
      <c r="E501" s="288">
        <v>2119.5</v>
      </c>
      <c r="F501" s="288">
        <v>2055.6999999999998</v>
      </c>
      <c r="G501" s="288">
        <v>2011.4499999999998</v>
      </c>
      <c r="H501" s="288">
        <v>2227.5500000000002</v>
      </c>
      <c r="I501" s="288">
        <v>2271.8000000000002</v>
      </c>
      <c r="J501" s="288">
        <v>2335.6000000000004</v>
      </c>
      <c r="K501" s="288">
        <v>2208</v>
      </c>
      <c r="L501" s="288">
        <v>2099.9499999999998</v>
      </c>
      <c r="M501" s="288">
        <v>0.73848000000000003</v>
      </c>
    </row>
    <row r="502" spans="1:13">
      <c r="A502" s="267">
        <v>495</v>
      </c>
      <c r="B502" s="244" t="s">
        <v>200</v>
      </c>
      <c r="C502" s="288">
        <v>350.5</v>
      </c>
      <c r="D502" s="288">
        <v>351.95</v>
      </c>
      <c r="E502" s="288">
        <v>346.4</v>
      </c>
      <c r="F502" s="288">
        <v>342.3</v>
      </c>
      <c r="G502" s="288">
        <v>336.75</v>
      </c>
      <c r="H502" s="288">
        <v>356.04999999999995</v>
      </c>
      <c r="I502" s="288">
        <v>361.6</v>
      </c>
      <c r="J502" s="288">
        <v>365.69999999999993</v>
      </c>
      <c r="K502" s="288">
        <v>357.5</v>
      </c>
      <c r="L502" s="288">
        <v>347.85</v>
      </c>
      <c r="M502" s="288">
        <v>124.02084000000001</v>
      </c>
    </row>
    <row r="503" spans="1:13">
      <c r="A503" s="267">
        <v>496</v>
      </c>
      <c r="B503" s="244" t="s">
        <v>570</v>
      </c>
      <c r="C503" s="288">
        <v>452.85</v>
      </c>
      <c r="D503" s="288">
        <v>455.88333333333338</v>
      </c>
      <c r="E503" s="288">
        <v>439.31666666666678</v>
      </c>
      <c r="F503" s="288">
        <v>425.78333333333342</v>
      </c>
      <c r="G503" s="288">
        <v>409.21666666666681</v>
      </c>
      <c r="H503" s="288">
        <v>469.41666666666674</v>
      </c>
      <c r="I503" s="288">
        <v>485.98333333333335</v>
      </c>
      <c r="J503" s="288">
        <v>499.51666666666671</v>
      </c>
      <c r="K503" s="288">
        <v>472.45</v>
      </c>
      <c r="L503" s="288">
        <v>442.35</v>
      </c>
      <c r="M503" s="288">
        <v>22.5214</v>
      </c>
    </row>
    <row r="504" spans="1:13">
      <c r="A504" s="267">
        <v>497</v>
      </c>
      <c r="B504" s="244" t="s">
        <v>202</v>
      </c>
      <c r="C504" s="288">
        <v>192.75</v>
      </c>
      <c r="D504" s="288">
        <v>194.6</v>
      </c>
      <c r="E504" s="288">
        <v>188.2</v>
      </c>
      <c r="F504" s="288">
        <v>183.65</v>
      </c>
      <c r="G504" s="288">
        <v>177.25</v>
      </c>
      <c r="H504" s="288">
        <v>199.14999999999998</v>
      </c>
      <c r="I504" s="288">
        <v>205.55</v>
      </c>
      <c r="J504" s="288">
        <v>210.09999999999997</v>
      </c>
      <c r="K504" s="288">
        <v>201</v>
      </c>
      <c r="L504" s="288">
        <v>190.05</v>
      </c>
      <c r="M504" s="288">
        <v>469.30628000000002</v>
      </c>
    </row>
    <row r="505" spans="1:13">
      <c r="A505" s="267">
        <v>498</v>
      </c>
      <c r="B505" s="244" t="s">
        <v>571</v>
      </c>
      <c r="C505" s="288">
        <v>227.7</v>
      </c>
      <c r="D505" s="288">
        <v>224.91666666666666</v>
      </c>
      <c r="E505" s="288">
        <v>215.83333333333331</v>
      </c>
      <c r="F505" s="288">
        <v>203.96666666666667</v>
      </c>
      <c r="G505" s="288">
        <v>194.88333333333333</v>
      </c>
      <c r="H505" s="288">
        <v>236.7833333333333</v>
      </c>
      <c r="I505" s="288">
        <v>245.86666666666662</v>
      </c>
      <c r="J505" s="288">
        <v>257.73333333333329</v>
      </c>
      <c r="K505" s="288">
        <v>234</v>
      </c>
      <c r="L505" s="288">
        <v>213.05</v>
      </c>
      <c r="M505" s="288">
        <v>8.9001300000000008</v>
      </c>
    </row>
    <row r="506" spans="1:13">
      <c r="A506" s="267">
        <v>499</v>
      </c>
      <c r="B506" s="244" t="s">
        <v>572</v>
      </c>
      <c r="C506" s="288">
        <v>1864.15</v>
      </c>
      <c r="D506" s="288">
        <v>1866.2</v>
      </c>
      <c r="E506" s="288">
        <v>1827.95</v>
      </c>
      <c r="F506" s="288">
        <v>1791.75</v>
      </c>
      <c r="G506" s="288">
        <v>1753.5</v>
      </c>
      <c r="H506" s="288">
        <v>1902.4</v>
      </c>
      <c r="I506" s="288">
        <v>1940.65</v>
      </c>
      <c r="J506" s="288">
        <v>1976.8500000000001</v>
      </c>
      <c r="K506" s="288">
        <v>1904.45</v>
      </c>
      <c r="L506" s="288">
        <v>1830</v>
      </c>
      <c r="M506" s="288">
        <v>2.4353699999999998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01"/>
      <c r="B5" s="601"/>
      <c r="C5" s="602"/>
      <c r="D5" s="602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03" t="s">
        <v>574</v>
      </c>
      <c r="C7" s="603"/>
      <c r="D7" s="261">
        <f>Main!B10</f>
        <v>44166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44162</v>
      </c>
      <c r="B10" s="266">
        <v>538351</v>
      </c>
      <c r="C10" s="267" t="s">
        <v>3873</v>
      </c>
      <c r="D10" s="267" t="s">
        <v>3874</v>
      </c>
      <c r="E10" s="267" t="s">
        <v>584</v>
      </c>
      <c r="F10" s="380">
        <v>56874</v>
      </c>
      <c r="G10" s="266">
        <v>12.01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44162</v>
      </c>
      <c r="B11" s="266">
        <v>538778</v>
      </c>
      <c r="C11" s="267" t="s">
        <v>3822</v>
      </c>
      <c r="D11" s="267" t="s">
        <v>3840</v>
      </c>
      <c r="E11" s="267" t="s">
        <v>583</v>
      </c>
      <c r="F11" s="380">
        <v>140000</v>
      </c>
      <c r="G11" s="266">
        <v>36.01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44162</v>
      </c>
      <c r="B12" s="266">
        <v>538778</v>
      </c>
      <c r="C12" s="267" t="s">
        <v>3822</v>
      </c>
      <c r="D12" s="267" t="s">
        <v>3875</v>
      </c>
      <c r="E12" s="267" t="s">
        <v>584</v>
      </c>
      <c r="F12" s="380">
        <v>82920</v>
      </c>
      <c r="G12" s="266">
        <v>36.049999999999997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44162</v>
      </c>
      <c r="B13" s="266">
        <v>538778</v>
      </c>
      <c r="C13" s="267" t="s">
        <v>3822</v>
      </c>
      <c r="D13" s="267" t="s">
        <v>3855</v>
      </c>
      <c r="E13" s="267" t="s">
        <v>584</v>
      </c>
      <c r="F13" s="380">
        <v>90499</v>
      </c>
      <c r="G13" s="266">
        <v>36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44162</v>
      </c>
      <c r="B14" s="266">
        <v>511463</v>
      </c>
      <c r="C14" s="267" t="s">
        <v>3876</v>
      </c>
      <c r="D14" s="267" t="s">
        <v>3877</v>
      </c>
      <c r="E14" s="267" t="s">
        <v>584</v>
      </c>
      <c r="F14" s="380">
        <v>47145</v>
      </c>
      <c r="G14" s="266">
        <v>11.35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44162</v>
      </c>
      <c r="B15" s="266">
        <v>540697</v>
      </c>
      <c r="C15" s="267" t="s">
        <v>3856</v>
      </c>
      <c r="D15" s="267" t="s">
        <v>3878</v>
      </c>
      <c r="E15" s="267" t="s">
        <v>584</v>
      </c>
      <c r="F15" s="380">
        <v>66951</v>
      </c>
      <c r="G15" s="266">
        <v>2.29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44162</v>
      </c>
      <c r="B16" s="266">
        <v>540697</v>
      </c>
      <c r="C16" s="267" t="s">
        <v>3856</v>
      </c>
      <c r="D16" s="267" t="s">
        <v>3879</v>
      </c>
      <c r="E16" s="267" t="s">
        <v>584</v>
      </c>
      <c r="F16" s="380">
        <v>90400</v>
      </c>
      <c r="G16" s="266">
        <v>2.23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44162</v>
      </c>
      <c r="B17" s="266">
        <v>540024</v>
      </c>
      <c r="C17" s="267" t="s">
        <v>3857</v>
      </c>
      <c r="D17" s="267" t="s">
        <v>3880</v>
      </c>
      <c r="E17" s="267" t="s">
        <v>583</v>
      </c>
      <c r="F17" s="380">
        <v>44000</v>
      </c>
      <c r="G17" s="266">
        <v>8.75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44162</v>
      </c>
      <c r="B18" s="266">
        <v>530249</v>
      </c>
      <c r="C18" s="267" t="s">
        <v>3881</v>
      </c>
      <c r="D18" s="267" t="s">
        <v>3882</v>
      </c>
      <c r="E18" s="267" t="s">
        <v>584</v>
      </c>
      <c r="F18" s="380">
        <v>98500</v>
      </c>
      <c r="G18" s="266">
        <v>10.75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44162</v>
      </c>
      <c r="B19" s="266">
        <v>530249</v>
      </c>
      <c r="C19" s="267" t="s">
        <v>3881</v>
      </c>
      <c r="D19" s="267" t="s">
        <v>3883</v>
      </c>
      <c r="E19" s="267" t="s">
        <v>584</v>
      </c>
      <c r="F19" s="380">
        <v>103000</v>
      </c>
      <c r="G19" s="266">
        <v>10.75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44162</v>
      </c>
      <c r="B20" s="266">
        <v>530249</v>
      </c>
      <c r="C20" s="267" t="s">
        <v>3881</v>
      </c>
      <c r="D20" s="267" t="s">
        <v>3884</v>
      </c>
      <c r="E20" s="267" t="s">
        <v>583</v>
      </c>
      <c r="F20" s="380">
        <v>48049</v>
      </c>
      <c r="G20" s="266">
        <v>10.75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44162</v>
      </c>
      <c r="B21" s="266">
        <v>530249</v>
      </c>
      <c r="C21" s="267" t="s">
        <v>3881</v>
      </c>
      <c r="D21" s="267" t="s">
        <v>3885</v>
      </c>
      <c r="E21" s="267" t="s">
        <v>583</v>
      </c>
      <c r="F21" s="380">
        <v>153501</v>
      </c>
      <c r="G21" s="266">
        <v>10.75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44162</v>
      </c>
      <c r="B22" s="266">
        <v>534600</v>
      </c>
      <c r="C22" s="267" t="s">
        <v>3841</v>
      </c>
      <c r="D22" s="267" t="s">
        <v>3842</v>
      </c>
      <c r="E22" s="267" t="s">
        <v>584</v>
      </c>
      <c r="F22" s="380">
        <v>77926</v>
      </c>
      <c r="G22" s="266">
        <v>169.36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44162</v>
      </c>
      <c r="B23" s="266">
        <v>503669</v>
      </c>
      <c r="C23" s="267" t="s">
        <v>3886</v>
      </c>
      <c r="D23" s="267" t="s">
        <v>3887</v>
      </c>
      <c r="E23" s="267" t="s">
        <v>583</v>
      </c>
      <c r="F23" s="380">
        <v>40000</v>
      </c>
      <c r="G23" s="266">
        <v>6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44162</v>
      </c>
      <c r="B24" s="266">
        <v>539291</v>
      </c>
      <c r="C24" s="267" t="s">
        <v>3888</v>
      </c>
      <c r="D24" s="267" t="s">
        <v>3889</v>
      </c>
      <c r="E24" s="267" t="s">
        <v>583</v>
      </c>
      <c r="F24" s="380">
        <v>19100</v>
      </c>
      <c r="G24" s="266">
        <v>81.25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44162</v>
      </c>
      <c r="B25" s="266">
        <v>541945</v>
      </c>
      <c r="C25" s="267" t="s">
        <v>3890</v>
      </c>
      <c r="D25" s="267" t="s">
        <v>3891</v>
      </c>
      <c r="E25" s="267" t="s">
        <v>583</v>
      </c>
      <c r="F25" s="380">
        <v>66000</v>
      </c>
      <c r="G25" s="266">
        <v>14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44162</v>
      </c>
      <c r="B26" s="266">
        <v>541945</v>
      </c>
      <c r="C26" s="267" t="s">
        <v>3890</v>
      </c>
      <c r="D26" s="267" t="s">
        <v>3892</v>
      </c>
      <c r="E26" s="267" t="s">
        <v>584</v>
      </c>
      <c r="F26" s="380">
        <v>66000</v>
      </c>
      <c r="G26" s="266">
        <v>14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44162</v>
      </c>
      <c r="B27" s="266">
        <v>539673</v>
      </c>
      <c r="C27" s="267" t="s">
        <v>3893</v>
      </c>
      <c r="D27" s="267" t="s">
        <v>3894</v>
      </c>
      <c r="E27" s="267" t="s">
        <v>583</v>
      </c>
      <c r="F27" s="380">
        <v>13023</v>
      </c>
      <c r="G27" s="266">
        <v>15.84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44162</v>
      </c>
      <c r="B28" s="266">
        <v>539673</v>
      </c>
      <c r="C28" s="267" t="s">
        <v>3893</v>
      </c>
      <c r="D28" s="267" t="s">
        <v>3895</v>
      </c>
      <c r="E28" s="267" t="s">
        <v>584</v>
      </c>
      <c r="F28" s="380">
        <v>12999</v>
      </c>
      <c r="G28" s="266">
        <v>15.84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44162</v>
      </c>
      <c r="B29" s="266">
        <v>539526</v>
      </c>
      <c r="C29" s="267" t="s">
        <v>3829</v>
      </c>
      <c r="D29" s="267" t="s">
        <v>3843</v>
      </c>
      <c r="E29" s="267" t="s">
        <v>584</v>
      </c>
      <c r="F29" s="380">
        <v>894000</v>
      </c>
      <c r="G29" s="266">
        <v>0.74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44162</v>
      </c>
      <c r="B30" s="266">
        <v>532795</v>
      </c>
      <c r="C30" s="267" t="s">
        <v>3371</v>
      </c>
      <c r="D30" s="267" t="s">
        <v>3844</v>
      </c>
      <c r="E30" s="267" t="s">
        <v>583</v>
      </c>
      <c r="F30" s="380">
        <v>4000101</v>
      </c>
      <c r="G30" s="266">
        <v>0.71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44162</v>
      </c>
      <c r="B31" s="266">
        <v>532795</v>
      </c>
      <c r="C31" s="267" t="s">
        <v>3371</v>
      </c>
      <c r="D31" s="267" t="s">
        <v>3844</v>
      </c>
      <c r="E31" s="267" t="s">
        <v>584</v>
      </c>
      <c r="F31" s="380">
        <v>5098386</v>
      </c>
      <c r="G31" s="266">
        <v>0.7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44162</v>
      </c>
      <c r="B32" s="266">
        <v>539026</v>
      </c>
      <c r="C32" s="267" t="s">
        <v>3859</v>
      </c>
      <c r="D32" s="267" t="s">
        <v>3860</v>
      </c>
      <c r="E32" s="267" t="s">
        <v>584</v>
      </c>
      <c r="F32" s="380">
        <v>20000</v>
      </c>
      <c r="G32" s="266">
        <v>32.9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44162</v>
      </c>
      <c r="B33" s="266">
        <v>532867</v>
      </c>
      <c r="C33" s="267" t="s">
        <v>2762</v>
      </c>
      <c r="D33" s="267" t="s">
        <v>3896</v>
      </c>
      <c r="E33" s="267" t="s">
        <v>584</v>
      </c>
      <c r="F33" s="380">
        <v>450000</v>
      </c>
      <c r="G33" s="266">
        <v>84.3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44162</v>
      </c>
      <c r="B34" s="266">
        <v>512064</v>
      </c>
      <c r="C34" s="267" t="s">
        <v>3897</v>
      </c>
      <c r="D34" s="267" t="s">
        <v>3898</v>
      </c>
      <c r="E34" s="267" t="s">
        <v>583</v>
      </c>
      <c r="F34" s="380">
        <v>2200</v>
      </c>
      <c r="G34" s="266">
        <v>45.18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44162</v>
      </c>
      <c r="B35" s="266">
        <v>512064</v>
      </c>
      <c r="C35" s="267" t="s">
        <v>3897</v>
      </c>
      <c r="D35" s="267" t="s">
        <v>3899</v>
      </c>
      <c r="E35" s="267" t="s">
        <v>584</v>
      </c>
      <c r="F35" s="380">
        <v>2450</v>
      </c>
      <c r="G35" s="266">
        <v>45.17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44162</v>
      </c>
      <c r="B36" s="266">
        <v>512064</v>
      </c>
      <c r="C36" s="267" t="s">
        <v>3897</v>
      </c>
      <c r="D36" s="267" t="s">
        <v>3900</v>
      </c>
      <c r="E36" s="267" t="s">
        <v>583</v>
      </c>
      <c r="F36" s="380">
        <v>3300</v>
      </c>
      <c r="G36" s="266">
        <v>45.1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44162</v>
      </c>
      <c r="B37" s="266">
        <v>512064</v>
      </c>
      <c r="C37" s="267" t="s">
        <v>3897</v>
      </c>
      <c r="D37" s="267" t="s">
        <v>3901</v>
      </c>
      <c r="E37" s="267" t="s">
        <v>584</v>
      </c>
      <c r="F37" s="380">
        <v>3050</v>
      </c>
      <c r="G37" s="266">
        <v>45.1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44162</v>
      </c>
      <c r="B38" s="266" t="s">
        <v>38</v>
      </c>
      <c r="C38" s="267" t="s">
        <v>3902</v>
      </c>
      <c r="D38" s="267" t="s">
        <v>3903</v>
      </c>
      <c r="E38" s="267" t="s">
        <v>583</v>
      </c>
      <c r="F38" s="380">
        <v>231</v>
      </c>
      <c r="G38" s="266">
        <v>1711.17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44162</v>
      </c>
      <c r="B39" s="266" t="s">
        <v>304</v>
      </c>
      <c r="C39" s="267" t="s">
        <v>3904</v>
      </c>
      <c r="D39" s="267" t="s">
        <v>3905</v>
      </c>
      <c r="E39" s="267" t="s">
        <v>583</v>
      </c>
      <c r="F39" s="380">
        <v>205987</v>
      </c>
      <c r="G39" s="266">
        <v>2356.5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44162</v>
      </c>
      <c r="B40" s="266" t="s">
        <v>47</v>
      </c>
      <c r="C40" s="267" t="s">
        <v>3906</v>
      </c>
      <c r="D40" s="267" t="s">
        <v>3903</v>
      </c>
      <c r="E40" s="267" t="s">
        <v>583</v>
      </c>
      <c r="F40" s="380">
        <v>310</v>
      </c>
      <c r="G40" s="266">
        <v>2349.21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44162</v>
      </c>
      <c r="B41" s="266" t="s">
        <v>72</v>
      </c>
      <c r="C41" s="267" t="s">
        <v>3907</v>
      </c>
      <c r="D41" s="267" t="s">
        <v>3908</v>
      </c>
      <c r="E41" s="267" t="s">
        <v>583</v>
      </c>
      <c r="F41" s="380">
        <v>210224</v>
      </c>
      <c r="G41" s="266">
        <v>12845.81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44162</v>
      </c>
      <c r="B42" s="266" t="s">
        <v>72</v>
      </c>
      <c r="C42" s="267" t="s">
        <v>3907</v>
      </c>
      <c r="D42" s="267" t="s">
        <v>3909</v>
      </c>
      <c r="E42" s="267" t="s">
        <v>583</v>
      </c>
      <c r="F42" s="380">
        <v>1956</v>
      </c>
      <c r="G42" s="266">
        <v>12828.29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44162</v>
      </c>
      <c r="B43" s="266" t="s">
        <v>347</v>
      </c>
      <c r="C43" s="267" t="s">
        <v>3910</v>
      </c>
      <c r="D43" s="267" t="s">
        <v>3909</v>
      </c>
      <c r="E43" s="267" t="s">
        <v>583</v>
      </c>
      <c r="F43" s="380">
        <v>752837</v>
      </c>
      <c r="G43" s="266">
        <v>486.76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44162</v>
      </c>
      <c r="B44" s="266" t="s">
        <v>262</v>
      </c>
      <c r="C44" s="267" t="s">
        <v>3911</v>
      </c>
      <c r="D44" s="267" t="s">
        <v>3912</v>
      </c>
      <c r="E44" s="267" t="s">
        <v>583</v>
      </c>
      <c r="F44" s="380">
        <v>69473</v>
      </c>
      <c r="G44" s="266">
        <v>2173.1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44162</v>
      </c>
      <c r="B45" s="266" t="s">
        <v>262</v>
      </c>
      <c r="C45" s="267" t="s">
        <v>3911</v>
      </c>
      <c r="D45" s="267" t="s">
        <v>3903</v>
      </c>
      <c r="E45" s="267" t="s">
        <v>583</v>
      </c>
      <c r="F45" s="380">
        <v>194</v>
      </c>
      <c r="G45" s="266">
        <v>2162.44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44162</v>
      </c>
      <c r="B46" s="266" t="s">
        <v>135</v>
      </c>
      <c r="C46" s="267" t="s">
        <v>3913</v>
      </c>
      <c r="D46" s="267" t="s">
        <v>3908</v>
      </c>
      <c r="E46" s="267" t="s">
        <v>583</v>
      </c>
      <c r="F46" s="380">
        <v>5878590</v>
      </c>
      <c r="G46" s="266">
        <v>330.17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44162</v>
      </c>
      <c r="B47" s="266" t="s">
        <v>1913</v>
      </c>
      <c r="C47" s="267" t="s">
        <v>3914</v>
      </c>
      <c r="D47" s="267" t="s">
        <v>3915</v>
      </c>
      <c r="E47" s="267" t="s">
        <v>583</v>
      </c>
      <c r="F47" s="380">
        <v>150872</v>
      </c>
      <c r="G47" s="266">
        <v>953.78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44162</v>
      </c>
      <c r="B48" s="266" t="s">
        <v>1984</v>
      </c>
      <c r="C48" s="267" t="s">
        <v>3916</v>
      </c>
      <c r="D48" s="267" t="s">
        <v>3917</v>
      </c>
      <c r="E48" s="267" t="s">
        <v>583</v>
      </c>
      <c r="F48" s="380">
        <v>1001998</v>
      </c>
      <c r="G48" s="266">
        <v>60.87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44162</v>
      </c>
      <c r="B49" s="266" t="s">
        <v>148</v>
      </c>
      <c r="C49" s="267" t="s">
        <v>3918</v>
      </c>
      <c r="D49" s="267" t="s">
        <v>3919</v>
      </c>
      <c r="E49" s="267" t="s">
        <v>583</v>
      </c>
      <c r="F49" s="380">
        <v>200</v>
      </c>
      <c r="G49" s="266">
        <v>76822.09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44162</v>
      </c>
      <c r="B50" s="266" t="s">
        <v>148</v>
      </c>
      <c r="C50" s="267" t="s">
        <v>3918</v>
      </c>
      <c r="D50" s="267" t="s">
        <v>3903</v>
      </c>
      <c r="E50" s="267" t="s">
        <v>583</v>
      </c>
      <c r="F50" s="380">
        <v>6</v>
      </c>
      <c r="G50" s="266">
        <v>77445.75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44162</v>
      </c>
      <c r="B51" s="266" t="s">
        <v>3845</v>
      </c>
      <c r="C51" s="267" t="s">
        <v>3846</v>
      </c>
      <c r="D51" s="267" t="s">
        <v>3847</v>
      </c>
      <c r="E51" s="267" t="s">
        <v>583</v>
      </c>
      <c r="F51" s="380">
        <v>150000</v>
      </c>
      <c r="G51" s="266">
        <v>22.31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44162</v>
      </c>
      <c r="B52" s="266" t="s">
        <v>273</v>
      </c>
      <c r="C52" s="267" t="s">
        <v>3920</v>
      </c>
      <c r="D52" s="267" t="s">
        <v>3903</v>
      </c>
      <c r="E52" s="267" t="s">
        <v>583</v>
      </c>
      <c r="F52" s="380">
        <v>249</v>
      </c>
      <c r="G52" s="266">
        <v>2309.46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44162</v>
      </c>
      <c r="B53" s="266" t="s">
        <v>2606</v>
      </c>
      <c r="C53" s="267" t="s">
        <v>3921</v>
      </c>
      <c r="D53" s="267" t="s">
        <v>3922</v>
      </c>
      <c r="E53" s="267" t="s">
        <v>583</v>
      </c>
      <c r="F53" s="380">
        <v>178100</v>
      </c>
      <c r="G53" s="266">
        <v>38.44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44162</v>
      </c>
      <c r="B54" s="266" t="s">
        <v>550</v>
      </c>
      <c r="C54" s="267" t="s">
        <v>3923</v>
      </c>
      <c r="D54" s="267" t="s">
        <v>3903</v>
      </c>
      <c r="E54" s="267" t="s">
        <v>583</v>
      </c>
      <c r="F54" s="380">
        <v>693</v>
      </c>
      <c r="G54" s="266">
        <v>722.6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44162</v>
      </c>
      <c r="B55" s="266" t="s">
        <v>2793</v>
      </c>
      <c r="C55" s="267" t="s">
        <v>3924</v>
      </c>
      <c r="D55" s="267" t="s">
        <v>3925</v>
      </c>
      <c r="E55" s="267" t="s">
        <v>583</v>
      </c>
      <c r="F55" s="380">
        <v>5575556</v>
      </c>
      <c r="G55" s="266">
        <v>8.1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44162</v>
      </c>
      <c r="B56" s="266" t="s">
        <v>2793</v>
      </c>
      <c r="C56" s="267" t="s">
        <v>3924</v>
      </c>
      <c r="D56" s="267" t="s">
        <v>3926</v>
      </c>
      <c r="E56" s="267" t="s">
        <v>583</v>
      </c>
      <c r="F56" s="380">
        <v>25000</v>
      </c>
      <c r="G56" s="266">
        <v>8.1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44162</v>
      </c>
      <c r="B57" s="266" t="s">
        <v>38</v>
      </c>
      <c r="C57" s="267" t="s">
        <v>3902</v>
      </c>
      <c r="D57" s="267" t="s">
        <v>3908</v>
      </c>
      <c r="E57" s="267" t="s">
        <v>584</v>
      </c>
      <c r="F57" s="380">
        <v>1902067</v>
      </c>
      <c r="G57" s="266">
        <v>1703.45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44162</v>
      </c>
      <c r="B58" s="266" t="s">
        <v>38</v>
      </c>
      <c r="C58" s="267" t="s">
        <v>3902</v>
      </c>
      <c r="D58" s="267" t="s">
        <v>3903</v>
      </c>
      <c r="E58" s="267" t="s">
        <v>584</v>
      </c>
      <c r="F58" s="380">
        <v>942520</v>
      </c>
      <c r="G58" s="266">
        <v>1700.58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44162</v>
      </c>
      <c r="B59" s="266" t="s">
        <v>297</v>
      </c>
      <c r="C59" s="267" t="s">
        <v>3927</v>
      </c>
      <c r="D59" s="267" t="s">
        <v>3908</v>
      </c>
      <c r="E59" s="267" t="s">
        <v>584</v>
      </c>
      <c r="F59" s="380">
        <v>9406683</v>
      </c>
      <c r="G59" s="266">
        <v>1131.24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44162</v>
      </c>
      <c r="B60" s="266" t="s">
        <v>47</v>
      </c>
      <c r="C60" s="267" t="s">
        <v>3906</v>
      </c>
      <c r="D60" s="267" t="s">
        <v>3903</v>
      </c>
      <c r="E60" s="267" t="s">
        <v>584</v>
      </c>
      <c r="F60" s="380">
        <v>807914</v>
      </c>
      <c r="G60" s="266">
        <v>2343.42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44162</v>
      </c>
      <c r="B61" s="266" t="s">
        <v>47</v>
      </c>
      <c r="C61" s="267" t="s">
        <v>3906</v>
      </c>
      <c r="D61" s="267" t="s">
        <v>3908</v>
      </c>
      <c r="E61" s="267" t="s">
        <v>584</v>
      </c>
      <c r="F61" s="380">
        <v>1883658</v>
      </c>
      <c r="G61" s="266">
        <v>2344.89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44162</v>
      </c>
      <c r="B62" s="266" t="s">
        <v>60</v>
      </c>
      <c r="C62" s="267" t="s">
        <v>3928</v>
      </c>
      <c r="D62" s="267" t="s">
        <v>3908</v>
      </c>
      <c r="E62" s="267" t="s">
        <v>584</v>
      </c>
      <c r="F62" s="380">
        <v>1798486</v>
      </c>
      <c r="G62" s="266">
        <v>1656.94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44162</v>
      </c>
      <c r="B63" s="266" t="s">
        <v>72</v>
      </c>
      <c r="C63" s="267" t="s">
        <v>3907</v>
      </c>
      <c r="D63" s="267" t="s">
        <v>3909</v>
      </c>
      <c r="E63" s="267" t="s">
        <v>584</v>
      </c>
      <c r="F63" s="380">
        <v>153401</v>
      </c>
      <c r="G63" s="266">
        <v>12806.7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44162</v>
      </c>
      <c r="B64" s="266" t="s">
        <v>75</v>
      </c>
      <c r="C64" s="267" t="s">
        <v>3929</v>
      </c>
      <c r="D64" s="267" t="s">
        <v>3908</v>
      </c>
      <c r="E64" s="267" t="s">
        <v>584</v>
      </c>
      <c r="F64" s="380">
        <v>1234092</v>
      </c>
      <c r="G64" s="266">
        <v>3633.48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44162</v>
      </c>
      <c r="B65" s="266" t="s">
        <v>338</v>
      </c>
      <c r="C65" s="267" t="s">
        <v>3930</v>
      </c>
      <c r="D65" s="267" t="s">
        <v>3931</v>
      </c>
      <c r="E65" s="267" t="s">
        <v>584</v>
      </c>
      <c r="F65" s="380">
        <v>581700</v>
      </c>
      <c r="G65" s="266">
        <v>481.48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44162</v>
      </c>
      <c r="B66" s="266" t="s">
        <v>85</v>
      </c>
      <c r="C66" s="267" t="s">
        <v>3932</v>
      </c>
      <c r="D66" s="267" t="s">
        <v>3908</v>
      </c>
      <c r="E66" s="267" t="s">
        <v>584</v>
      </c>
      <c r="F66" s="380">
        <v>1723554</v>
      </c>
      <c r="G66" s="266">
        <v>1514.78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44162</v>
      </c>
      <c r="B67" s="266" t="s">
        <v>383</v>
      </c>
      <c r="C67" s="267" t="s">
        <v>3861</v>
      </c>
      <c r="D67" s="267" t="s">
        <v>3858</v>
      </c>
      <c r="E67" s="267" t="s">
        <v>584</v>
      </c>
      <c r="F67" s="380">
        <v>2587277</v>
      </c>
      <c r="G67" s="266">
        <v>81.41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44162</v>
      </c>
      <c r="B68" s="266" t="s">
        <v>262</v>
      </c>
      <c r="C68" s="267" t="s">
        <v>3911</v>
      </c>
      <c r="D68" s="267" t="s">
        <v>3912</v>
      </c>
      <c r="E68" s="267" t="s">
        <v>584</v>
      </c>
      <c r="F68" s="380">
        <v>675065</v>
      </c>
      <c r="G68" s="266">
        <v>2173.4499999999998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A69" s="243">
        <v>44162</v>
      </c>
      <c r="B69" s="266" t="s">
        <v>262</v>
      </c>
      <c r="C69" s="267" t="s">
        <v>3911</v>
      </c>
      <c r="D69" s="267" t="s">
        <v>3908</v>
      </c>
      <c r="E69" s="267" t="s">
        <v>584</v>
      </c>
      <c r="F69" s="380">
        <v>2015056</v>
      </c>
      <c r="G69" s="266">
        <v>2158.6999999999998</v>
      </c>
      <c r="H69" s="344" t="s">
        <v>2952</v>
      </c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A70" s="243">
        <v>44162</v>
      </c>
      <c r="B70" s="266" t="s">
        <v>262</v>
      </c>
      <c r="C70" s="267" t="s">
        <v>3911</v>
      </c>
      <c r="D70" s="267" t="s">
        <v>3903</v>
      </c>
      <c r="E70" s="267" t="s">
        <v>584</v>
      </c>
      <c r="F70" s="380">
        <v>1311732</v>
      </c>
      <c r="G70" s="266">
        <v>2154.27</v>
      </c>
      <c r="H70" s="344" t="s">
        <v>2952</v>
      </c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A71" s="243">
        <v>44162</v>
      </c>
      <c r="B71" s="266" t="s">
        <v>133</v>
      </c>
      <c r="C71" s="267" t="s">
        <v>3933</v>
      </c>
      <c r="D71" s="267" t="s">
        <v>3908</v>
      </c>
      <c r="E71" s="267" t="s">
        <v>584</v>
      </c>
      <c r="F71" s="380">
        <v>14211157</v>
      </c>
      <c r="G71" s="266">
        <v>1902.7</v>
      </c>
      <c r="H71" s="344" t="s">
        <v>2952</v>
      </c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A72" s="243">
        <v>44162</v>
      </c>
      <c r="B72" s="266" t="s">
        <v>135</v>
      </c>
      <c r="C72" s="267" t="s">
        <v>3913</v>
      </c>
      <c r="D72" s="267" t="s">
        <v>3909</v>
      </c>
      <c r="E72" s="267" t="s">
        <v>584</v>
      </c>
      <c r="F72" s="380">
        <v>4779102</v>
      </c>
      <c r="G72" s="266">
        <v>329.18</v>
      </c>
      <c r="H72" s="344" t="s">
        <v>2952</v>
      </c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A73" s="243">
        <v>44162</v>
      </c>
      <c r="B73" s="266" t="s">
        <v>266</v>
      </c>
      <c r="C73" s="267" t="s">
        <v>3934</v>
      </c>
      <c r="D73" s="267" t="s">
        <v>3908</v>
      </c>
      <c r="E73" s="267" t="s">
        <v>584</v>
      </c>
      <c r="F73" s="380">
        <v>1336965</v>
      </c>
      <c r="G73" s="266">
        <v>3190.01</v>
      </c>
      <c r="H73" s="344" t="s">
        <v>2952</v>
      </c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A74" s="243">
        <v>44162</v>
      </c>
      <c r="B74" s="266" t="s">
        <v>1913</v>
      </c>
      <c r="C74" s="267" t="s">
        <v>3914</v>
      </c>
      <c r="D74" s="267" t="s">
        <v>3915</v>
      </c>
      <c r="E74" s="267" t="s">
        <v>584</v>
      </c>
      <c r="F74" s="380">
        <v>2985</v>
      </c>
      <c r="G74" s="266">
        <v>955.29</v>
      </c>
      <c r="H74" s="344" t="s">
        <v>2952</v>
      </c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A75" s="243">
        <v>44162</v>
      </c>
      <c r="B75" s="266" t="s">
        <v>1984</v>
      </c>
      <c r="C75" s="267" t="s">
        <v>3916</v>
      </c>
      <c r="D75" s="267" t="s">
        <v>3917</v>
      </c>
      <c r="E75" s="267" t="s">
        <v>584</v>
      </c>
      <c r="F75" s="380">
        <v>1001998</v>
      </c>
      <c r="G75" s="266">
        <v>61.02</v>
      </c>
      <c r="H75" s="344" t="s">
        <v>2952</v>
      </c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A76" s="243">
        <v>44162</v>
      </c>
      <c r="B76" s="266" t="s">
        <v>148</v>
      </c>
      <c r="C76" s="267" t="s">
        <v>3918</v>
      </c>
      <c r="D76" s="267" t="s">
        <v>3903</v>
      </c>
      <c r="E76" s="267" t="s">
        <v>584</v>
      </c>
      <c r="F76" s="380">
        <v>27313</v>
      </c>
      <c r="G76" s="266">
        <v>77396.5</v>
      </c>
      <c r="H76" s="344" t="s">
        <v>2952</v>
      </c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A77" s="243">
        <v>44162</v>
      </c>
      <c r="B77" s="266" t="s">
        <v>148</v>
      </c>
      <c r="C77" s="267" t="s">
        <v>3918</v>
      </c>
      <c r="D77" s="267" t="s">
        <v>3919</v>
      </c>
      <c r="E77" s="267" t="s">
        <v>584</v>
      </c>
      <c r="F77" s="380">
        <v>31280</v>
      </c>
      <c r="G77" s="266">
        <v>77441.89</v>
      </c>
      <c r="H77" s="344" t="s">
        <v>2952</v>
      </c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A78" s="243">
        <v>44162</v>
      </c>
      <c r="B78" s="266" t="s">
        <v>148</v>
      </c>
      <c r="C78" s="267" t="s">
        <v>3918</v>
      </c>
      <c r="D78" s="267" t="s">
        <v>3908</v>
      </c>
      <c r="E78" s="267" t="s">
        <v>584</v>
      </c>
      <c r="F78" s="380">
        <v>62064</v>
      </c>
      <c r="G78" s="266">
        <v>77510.36</v>
      </c>
      <c r="H78" s="344" t="s">
        <v>2952</v>
      </c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A79" s="243">
        <v>44162</v>
      </c>
      <c r="B79" s="266" t="s">
        <v>149</v>
      </c>
      <c r="C79" s="267" t="s">
        <v>3935</v>
      </c>
      <c r="D79" s="267" t="s">
        <v>3908</v>
      </c>
      <c r="E79" s="267" t="s">
        <v>584</v>
      </c>
      <c r="F79" s="380">
        <v>2959809</v>
      </c>
      <c r="G79" s="266">
        <v>1149.95</v>
      </c>
      <c r="H79" s="344" t="s">
        <v>2952</v>
      </c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A80" s="243">
        <v>44162</v>
      </c>
      <c r="B80" s="266" t="s">
        <v>273</v>
      </c>
      <c r="C80" s="267" t="s">
        <v>3920</v>
      </c>
      <c r="D80" s="267" t="s">
        <v>3903</v>
      </c>
      <c r="E80" s="267" t="s">
        <v>584</v>
      </c>
      <c r="F80" s="380">
        <v>1076528</v>
      </c>
      <c r="G80" s="266">
        <v>2217.38</v>
      </c>
      <c r="H80" s="344" t="s">
        <v>2952</v>
      </c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1:35">
      <c r="A81" s="243">
        <v>44162</v>
      </c>
      <c r="B81" s="266" t="s">
        <v>273</v>
      </c>
      <c r="C81" s="267" t="s">
        <v>3920</v>
      </c>
      <c r="D81" s="267" t="s">
        <v>3908</v>
      </c>
      <c r="E81" s="267" t="s">
        <v>584</v>
      </c>
      <c r="F81" s="380">
        <v>1816627</v>
      </c>
      <c r="G81" s="266">
        <v>2196.5100000000002</v>
      </c>
      <c r="H81" s="344" t="s">
        <v>2952</v>
      </c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1:35">
      <c r="A82" s="243">
        <v>44162</v>
      </c>
      <c r="B82" s="266" t="s">
        <v>2496</v>
      </c>
      <c r="C82" s="267" t="s">
        <v>3936</v>
      </c>
      <c r="D82" s="267" t="s">
        <v>3937</v>
      </c>
      <c r="E82" s="267" t="s">
        <v>584</v>
      </c>
      <c r="F82" s="380">
        <v>1125288</v>
      </c>
      <c r="G82" s="266">
        <v>59.11</v>
      </c>
      <c r="H82" s="344" t="s">
        <v>2952</v>
      </c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1:35">
      <c r="A83" s="243">
        <v>44162</v>
      </c>
      <c r="B83" s="266" t="s">
        <v>176</v>
      </c>
      <c r="C83" s="267" t="s">
        <v>3938</v>
      </c>
      <c r="D83" s="267" t="s">
        <v>3908</v>
      </c>
      <c r="E83" s="267" t="s">
        <v>584</v>
      </c>
      <c r="F83" s="380">
        <v>2617105</v>
      </c>
      <c r="G83" s="266">
        <v>1067.67</v>
      </c>
      <c r="H83" s="344" t="s">
        <v>2952</v>
      </c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1:35">
      <c r="A84" s="243">
        <v>44162</v>
      </c>
      <c r="B84" s="266" t="s">
        <v>542</v>
      </c>
      <c r="C84" s="267" t="s">
        <v>3939</v>
      </c>
      <c r="D84" s="267" t="s">
        <v>3940</v>
      </c>
      <c r="E84" s="267" t="s">
        <v>584</v>
      </c>
      <c r="F84" s="380">
        <v>800000</v>
      </c>
      <c r="G84" s="266">
        <v>41.18</v>
      </c>
      <c r="H84" s="344" t="s">
        <v>2952</v>
      </c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1:35">
      <c r="A85" s="243">
        <v>44162</v>
      </c>
      <c r="B85" s="266" t="s">
        <v>2606</v>
      </c>
      <c r="C85" s="267" t="s">
        <v>3921</v>
      </c>
      <c r="D85" s="267" t="s">
        <v>3941</v>
      </c>
      <c r="E85" s="267" t="s">
        <v>584</v>
      </c>
      <c r="F85" s="380">
        <v>175000</v>
      </c>
      <c r="G85" s="266">
        <v>38.43</v>
      </c>
      <c r="H85" s="344" t="s">
        <v>2952</v>
      </c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1:35">
      <c r="A86" s="243">
        <v>44162</v>
      </c>
      <c r="B86" s="266" t="s">
        <v>186</v>
      </c>
      <c r="C86" s="267" t="s">
        <v>3942</v>
      </c>
      <c r="D86" s="267" t="s">
        <v>3908</v>
      </c>
      <c r="E86" s="267" t="s">
        <v>584</v>
      </c>
      <c r="F86" s="380">
        <v>7788674</v>
      </c>
      <c r="G86" s="266">
        <v>576.66999999999996</v>
      </c>
      <c r="H86" s="344" t="s">
        <v>2952</v>
      </c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1:35">
      <c r="A87" s="243">
        <v>44162</v>
      </c>
      <c r="B87" s="266" t="s">
        <v>550</v>
      </c>
      <c r="C87" s="267" t="s">
        <v>3923</v>
      </c>
      <c r="D87" s="267" t="s">
        <v>3908</v>
      </c>
      <c r="E87" s="267" t="s">
        <v>584</v>
      </c>
      <c r="F87" s="380">
        <v>4457349</v>
      </c>
      <c r="G87" s="266">
        <v>717.28</v>
      </c>
      <c r="H87" s="344" t="s">
        <v>2952</v>
      </c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1:35">
      <c r="A88" s="243">
        <v>44162</v>
      </c>
      <c r="B88" s="266" t="s">
        <v>550</v>
      </c>
      <c r="C88" s="267" t="s">
        <v>3923</v>
      </c>
      <c r="D88" s="267" t="s">
        <v>3903</v>
      </c>
      <c r="E88" s="267" t="s">
        <v>584</v>
      </c>
      <c r="F88" s="380">
        <v>1836752</v>
      </c>
      <c r="G88" s="266">
        <v>714.31</v>
      </c>
      <c r="H88" s="344" t="s">
        <v>2952</v>
      </c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1:35">
      <c r="A89" s="243">
        <v>44162</v>
      </c>
      <c r="B89" s="266" t="s">
        <v>550</v>
      </c>
      <c r="C89" s="267" t="s">
        <v>3923</v>
      </c>
      <c r="D89" s="267" t="s">
        <v>3943</v>
      </c>
      <c r="E89" s="267" t="s">
        <v>584</v>
      </c>
      <c r="F89" s="380">
        <v>2807516</v>
      </c>
      <c r="G89" s="266">
        <v>719.06</v>
      </c>
      <c r="H89" s="344" t="s">
        <v>2952</v>
      </c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1:35">
      <c r="A90" s="243">
        <v>44162</v>
      </c>
      <c r="B90" s="266" t="s">
        <v>2793</v>
      </c>
      <c r="C90" s="267" t="s">
        <v>3924</v>
      </c>
      <c r="D90" s="267" t="s">
        <v>3926</v>
      </c>
      <c r="E90" s="267" t="s">
        <v>584</v>
      </c>
      <c r="F90" s="380">
        <v>3556469</v>
      </c>
      <c r="G90" s="266">
        <v>8.1</v>
      </c>
      <c r="H90" s="344" t="s">
        <v>2952</v>
      </c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1:35">
      <c r="A91" s="243">
        <v>44162</v>
      </c>
      <c r="B91" s="266" t="s">
        <v>201</v>
      </c>
      <c r="C91" s="267" t="s">
        <v>3944</v>
      </c>
      <c r="D91" s="267" t="s">
        <v>3908</v>
      </c>
      <c r="E91" s="267" t="s">
        <v>584</v>
      </c>
      <c r="F91" s="380">
        <v>275942382</v>
      </c>
      <c r="G91" s="266">
        <v>14.64</v>
      </c>
      <c r="H91" s="344" t="s">
        <v>2952</v>
      </c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1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1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1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1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1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344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344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344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344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344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344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344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344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344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344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6"/>
  <sheetViews>
    <sheetView tabSelected="1" zoomScale="70" zoomScaleNormal="70" workbookViewId="0">
      <selection activeCell="D26" sqref="D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44166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3" customFormat="1" ht="14.25">
      <c r="A10" s="451">
        <v>1</v>
      </c>
      <c r="B10" s="434">
        <v>44110</v>
      </c>
      <c r="C10" s="452"/>
      <c r="D10" s="552" t="s">
        <v>138</v>
      </c>
      <c r="E10" s="453" t="s">
        <v>600</v>
      </c>
      <c r="F10" s="435">
        <v>619</v>
      </c>
      <c r="G10" s="453">
        <v>590</v>
      </c>
      <c r="H10" s="453">
        <v>657</v>
      </c>
      <c r="I10" s="454">
        <v>690</v>
      </c>
      <c r="J10" s="433" t="s">
        <v>3779</v>
      </c>
      <c r="K10" s="433">
        <f t="shared" ref="K10" si="0">H10-F10</f>
        <v>38</v>
      </c>
      <c r="L10" s="443">
        <f t="shared" ref="L10" si="1">(F10*-0.8)/100</f>
        <v>-4.9520000000000008</v>
      </c>
      <c r="M10" s="436">
        <f t="shared" ref="M10" si="2">(K10+L10)/F10</f>
        <v>5.3389337641357032E-2</v>
      </c>
      <c r="N10" s="437" t="s">
        <v>599</v>
      </c>
      <c r="O10" s="463">
        <v>44153</v>
      </c>
      <c r="Q10" s="414"/>
      <c r="R10" s="415" t="s">
        <v>3633</v>
      </c>
      <c r="S10" s="414"/>
      <c r="T10" s="414"/>
      <c r="U10" s="414"/>
      <c r="V10" s="414"/>
      <c r="W10" s="414"/>
      <c r="X10" s="414"/>
      <c r="Y10" s="414"/>
      <c r="Z10" s="414"/>
      <c r="AA10" s="414"/>
      <c r="AB10" s="414"/>
    </row>
    <row r="11" spans="1:28" s="413" customFormat="1" ht="14.25">
      <c r="A11" s="420">
        <v>2</v>
      </c>
      <c r="B11" s="421">
        <v>44110</v>
      </c>
      <c r="C11" s="422"/>
      <c r="D11" s="423" t="s">
        <v>142</v>
      </c>
      <c r="E11" s="424" t="s">
        <v>600</v>
      </c>
      <c r="F11" s="425">
        <v>6890</v>
      </c>
      <c r="G11" s="424">
        <v>6600</v>
      </c>
      <c r="H11" s="424">
        <v>7170</v>
      </c>
      <c r="I11" s="426">
        <v>7450</v>
      </c>
      <c r="J11" s="427" t="s">
        <v>3641</v>
      </c>
      <c r="K11" s="427">
        <f t="shared" ref="K11:K13" si="3">H11-F11</f>
        <v>280</v>
      </c>
      <c r="L11" s="444">
        <f t="shared" ref="L11:L13" si="4">(F11*-0.8)/100</f>
        <v>-55.12</v>
      </c>
      <c r="M11" s="428">
        <f t="shared" ref="M11:M13" si="5">(K11+L11)/F11</f>
        <v>3.2638606676342524E-2</v>
      </c>
      <c r="N11" s="429" t="s">
        <v>599</v>
      </c>
      <c r="O11" s="430">
        <v>44131</v>
      </c>
      <c r="Q11" s="414"/>
      <c r="R11" s="415" t="s">
        <v>3633</v>
      </c>
      <c r="S11" s="414"/>
      <c r="T11" s="414"/>
      <c r="U11" s="414"/>
      <c r="V11" s="414"/>
      <c r="W11" s="414"/>
      <c r="X11" s="414"/>
      <c r="Y11" s="414"/>
      <c r="Z11" s="414"/>
      <c r="AA11" s="414"/>
      <c r="AB11" s="414"/>
    </row>
    <row r="12" spans="1:28" s="413" customFormat="1" ht="14.25">
      <c r="A12" s="451">
        <v>3</v>
      </c>
      <c r="B12" s="434">
        <v>44112</v>
      </c>
      <c r="C12" s="452"/>
      <c r="D12" s="552" t="s">
        <v>3637</v>
      </c>
      <c r="E12" s="453" t="s">
        <v>600</v>
      </c>
      <c r="F12" s="435">
        <v>581.5</v>
      </c>
      <c r="G12" s="453">
        <v>548</v>
      </c>
      <c r="H12" s="453">
        <v>621</v>
      </c>
      <c r="I12" s="454">
        <v>640</v>
      </c>
      <c r="J12" s="433" t="s">
        <v>3738</v>
      </c>
      <c r="K12" s="433">
        <f t="shared" si="3"/>
        <v>39.5</v>
      </c>
      <c r="L12" s="443">
        <f t="shared" si="4"/>
        <v>-4.6520000000000001</v>
      </c>
      <c r="M12" s="436">
        <f t="shared" si="5"/>
        <v>5.9927773000859844E-2</v>
      </c>
      <c r="N12" s="437" t="s">
        <v>599</v>
      </c>
      <c r="O12" s="463">
        <v>44146</v>
      </c>
      <c r="Q12" s="414"/>
      <c r="R12" s="415" t="s">
        <v>3186</v>
      </c>
      <c r="S12" s="414"/>
      <c r="T12" s="414"/>
      <c r="U12" s="414"/>
      <c r="V12" s="414"/>
      <c r="W12" s="414"/>
      <c r="X12" s="414"/>
      <c r="Y12" s="414"/>
      <c r="Z12" s="414"/>
      <c r="AA12" s="414"/>
      <c r="AB12" s="414"/>
    </row>
    <row r="13" spans="1:28" s="413" customFormat="1" ht="14.25">
      <c r="A13" s="451">
        <v>4</v>
      </c>
      <c r="B13" s="434">
        <v>44126</v>
      </c>
      <c r="C13" s="452"/>
      <c r="D13" s="462" t="s">
        <v>301</v>
      </c>
      <c r="E13" s="453" t="s">
        <v>600</v>
      </c>
      <c r="F13" s="435">
        <v>2025</v>
      </c>
      <c r="G13" s="455">
        <v>1895</v>
      </c>
      <c r="H13" s="453">
        <v>2155</v>
      </c>
      <c r="I13" s="454" t="s">
        <v>3639</v>
      </c>
      <c r="J13" s="433" t="s">
        <v>3863</v>
      </c>
      <c r="K13" s="433">
        <f t="shared" si="3"/>
        <v>130</v>
      </c>
      <c r="L13" s="443">
        <f t="shared" si="4"/>
        <v>-16.2</v>
      </c>
      <c r="M13" s="436">
        <f t="shared" si="5"/>
        <v>5.6197530864197529E-2</v>
      </c>
      <c r="N13" s="437" t="s">
        <v>599</v>
      </c>
      <c r="O13" s="463">
        <v>44162</v>
      </c>
      <c r="Q13" s="414"/>
      <c r="R13" s="415" t="s">
        <v>602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</row>
    <row r="14" spans="1:28" s="413" customFormat="1" ht="14.25">
      <c r="A14" s="451">
        <v>5</v>
      </c>
      <c r="B14" s="434">
        <v>44131</v>
      </c>
      <c r="C14" s="452"/>
      <c r="D14" s="462" t="s">
        <v>71</v>
      </c>
      <c r="E14" s="453" t="s">
        <v>600</v>
      </c>
      <c r="F14" s="435">
        <v>403.5</v>
      </c>
      <c r="G14" s="455">
        <v>375</v>
      </c>
      <c r="H14" s="453">
        <v>427.5</v>
      </c>
      <c r="I14" s="454" t="s">
        <v>3642</v>
      </c>
      <c r="J14" s="433" t="s">
        <v>3677</v>
      </c>
      <c r="K14" s="433">
        <f t="shared" ref="K14" si="6">H14-F14</f>
        <v>24</v>
      </c>
      <c r="L14" s="443">
        <f t="shared" ref="L14" si="7">(F14*-0.8)/100</f>
        <v>-3.2280000000000002</v>
      </c>
      <c r="M14" s="436">
        <f t="shared" ref="M14" si="8">(K14+L14)/F14</f>
        <v>5.1479553903345722E-2</v>
      </c>
      <c r="N14" s="437" t="s">
        <v>599</v>
      </c>
      <c r="O14" s="463">
        <v>44147</v>
      </c>
      <c r="Q14" s="414"/>
      <c r="R14" s="415" t="s">
        <v>3186</v>
      </c>
      <c r="S14" s="414"/>
      <c r="T14" s="414"/>
      <c r="U14" s="414"/>
      <c r="V14" s="414"/>
      <c r="W14" s="414"/>
      <c r="X14" s="414"/>
      <c r="Y14" s="414"/>
      <c r="Z14" s="414"/>
      <c r="AA14" s="414"/>
      <c r="AB14" s="414"/>
    </row>
    <row r="15" spans="1:28" s="413" customFormat="1" ht="14.25">
      <c r="A15" s="451">
        <v>6</v>
      </c>
      <c r="B15" s="434">
        <v>44133</v>
      </c>
      <c r="C15" s="452"/>
      <c r="D15" s="462" t="s">
        <v>118</v>
      </c>
      <c r="E15" s="453" t="s">
        <v>600</v>
      </c>
      <c r="F15" s="435">
        <v>392</v>
      </c>
      <c r="G15" s="455">
        <v>368</v>
      </c>
      <c r="H15" s="453">
        <v>417</v>
      </c>
      <c r="I15" s="454" t="s">
        <v>3643</v>
      </c>
      <c r="J15" s="433" t="s">
        <v>743</v>
      </c>
      <c r="K15" s="433">
        <f t="shared" ref="K15:K16" si="9">H15-F15</f>
        <v>25</v>
      </c>
      <c r="L15" s="443">
        <f>(F15*-0.8)/100</f>
        <v>-3.1360000000000001</v>
      </c>
      <c r="M15" s="436">
        <f t="shared" ref="M15:M16" si="10">(K15+L15)/F15</f>
        <v>5.5775510204081634E-2</v>
      </c>
      <c r="N15" s="437" t="s">
        <v>599</v>
      </c>
      <c r="O15" s="463">
        <v>44137</v>
      </c>
      <c r="Q15" s="414"/>
      <c r="R15" s="415" t="s">
        <v>602</v>
      </c>
      <c r="S15" s="414"/>
      <c r="T15" s="414"/>
      <c r="U15" s="414"/>
      <c r="V15" s="414"/>
      <c r="W15" s="414"/>
      <c r="X15" s="414"/>
      <c r="Y15" s="414"/>
      <c r="Z15" s="414"/>
      <c r="AA15" s="414"/>
      <c r="AB15" s="414"/>
    </row>
    <row r="16" spans="1:28" s="413" customFormat="1" ht="14.25">
      <c r="A16" s="451">
        <v>7</v>
      </c>
      <c r="B16" s="434">
        <v>44133</v>
      </c>
      <c r="C16" s="452"/>
      <c r="D16" s="462" t="s">
        <v>3644</v>
      </c>
      <c r="E16" s="453" t="s">
        <v>600</v>
      </c>
      <c r="F16" s="435">
        <v>677.5</v>
      </c>
      <c r="G16" s="455">
        <v>640</v>
      </c>
      <c r="H16" s="453">
        <v>719</v>
      </c>
      <c r="I16" s="454" t="s">
        <v>3645</v>
      </c>
      <c r="J16" s="433" t="s">
        <v>3862</v>
      </c>
      <c r="K16" s="433">
        <f t="shared" si="9"/>
        <v>41.5</v>
      </c>
      <c r="L16" s="443">
        <f t="shared" ref="L16" si="11">(F16*-0.8)/100</f>
        <v>-5.42</v>
      </c>
      <c r="M16" s="436">
        <f t="shared" si="10"/>
        <v>5.3254612546125457E-2</v>
      </c>
      <c r="N16" s="437" t="s">
        <v>599</v>
      </c>
      <c r="O16" s="463">
        <v>44162</v>
      </c>
      <c r="Q16" s="414"/>
      <c r="R16" s="415" t="s">
        <v>3186</v>
      </c>
      <c r="S16" s="414"/>
      <c r="T16" s="414"/>
      <c r="U16" s="414"/>
      <c r="V16" s="414"/>
      <c r="W16" s="414"/>
      <c r="X16" s="414"/>
      <c r="Y16" s="414"/>
      <c r="Z16" s="414"/>
      <c r="AA16" s="414"/>
      <c r="AB16" s="414"/>
    </row>
    <row r="17" spans="1:38" s="413" customFormat="1" ht="14.25">
      <c r="A17" s="451">
        <v>8</v>
      </c>
      <c r="B17" s="434">
        <v>44134</v>
      </c>
      <c r="C17" s="452"/>
      <c r="D17" s="462" t="s">
        <v>3653</v>
      </c>
      <c r="E17" s="453" t="s">
        <v>600</v>
      </c>
      <c r="F17" s="435">
        <v>355</v>
      </c>
      <c r="G17" s="455">
        <v>337</v>
      </c>
      <c r="H17" s="453">
        <v>376.5</v>
      </c>
      <c r="I17" s="454" t="s">
        <v>3654</v>
      </c>
      <c r="J17" s="433" t="s">
        <v>3721</v>
      </c>
      <c r="K17" s="433">
        <f t="shared" ref="K17:K18" si="12">H17-F17</f>
        <v>21.5</v>
      </c>
      <c r="L17" s="443">
        <f>(F17*-0.8)/100</f>
        <v>-2.84</v>
      </c>
      <c r="M17" s="436">
        <f t="shared" ref="M17:M18" si="13">(K17+L17)/F17</f>
        <v>5.2563380281690143E-2</v>
      </c>
      <c r="N17" s="437" t="s">
        <v>599</v>
      </c>
      <c r="O17" s="463">
        <v>44144</v>
      </c>
      <c r="Q17" s="414"/>
      <c r="R17" s="415" t="s">
        <v>3633</v>
      </c>
      <c r="S17" s="414"/>
      <c r="T17" s="414"/>
      <c r="U17" s="414"/>
      <c r="V17" s="414"/>
      <c r="W17" s="414"/>
      <c r="X17" s="414"/>
      <c r="Y17" s="414"/>
      <c r="Z17" s="414"/>
      <c r="AA17" s="414"/>
      <c r="AB17" s="414"/>
    </row>
    <row r="18" spans="1:38" s="413" customFormat="1" ht="14.25">
      <c r="A18" s="451">
        <v>9</v>
      </c>
      <c r="B18" s="434">
        <v>44137</v>
      </c>
      <c r="C18" s="452"/>
      <c r="D18" s="552" t="s">
        <v>1396</v>
      </c>
      <c r="E18" s="453" t="s">
        <v>600</v>
      </c>
      <c r="F18" s="435">
        <v>3515</v>
      </c>
      <c r="G18" s="453">
        <v>3280</v>
      </c>
      <c r="H18" s="453">
        <v>3815</v>
      </c>
      <c r="I18" s="454">
        <v>4200</v>
      </c>
      <c r="J18" s="433" t="s">
        <v>3795</v>
      </c>
      <c r="K18" s="433">
        <f t="shared" si="12"/>
        <v>300</v>
      </c>
      <c r="L18" s="443">
        <f t="shared" ref="L18" si="14">(F18*-0.8)/100</f>
        <v>-28.12</v>
      </c>
      <c r="M18" s="436">
        <f t="shared" si="13"/>
        <v>7.7348506401137981E-2</v>
      </c>
      <c r="N18" s="437" t="s">
        <v>599</v>
      </c>
      <c r="O18" s="463">
        <v>44154</v>
      </c>
      <c r="Q18" s="414"/>
      <c r="R18" s="415" t="s">
        <v>602</v>
      </c>
      <c r="S18" s="414"/>
      <c r="T18" s="414"/>
      <c r="U18" s="414"/>
      <c r="V18" s="414"/>
      <c r="W18" s="414"/>
      <c r="X18" s="414"/>
      <c r="Y18" s="414"/>
      <c r="Z18" s="414"/>
      <c r="AA18" s="414"/>
      <c r="AB18" s="414"/>
    </row>
    <row r="19" spans="1:38" s="5" customFormat="1" ht="14.25">
      <c r="A19" s="534">
        <v>10</v>
      </c>
      <c r="B19" s="535">
        <v>44137</v>
      </c>
      <c r="C19" s="536"/>
      <c r="D19" s="537" t="s">
        <v>106</v>
      </c>
      <c r="E19" s="538" t="s">
        <v>3627</v>
      </c>
      <c r="F19" s="465">
        <v>772.5</v>
      </c>
      <c r="G19" s="539">
        <v>805</v>
      </c>
      <c r="H19" s="538">
        <v>810</v>
      </c>
      <c r="I19" s="540">
        <v>700</v>
      </c>
      <c r="J19" s="460" t="s">
        <v>3665</v>
      </c>
      <c r="K19" s="460">
        <f>F19-H19</f>
        <v>-37.5</v>
      </c>
      <c r="L19" s="445">
        <f t="shared" ref="L19" si="15">(F19*-0.7)/100</f>
        <v>-5.4074999999999998</v>
      </c>
      <c r="M19" s="418">
        <f t="shared" ref="M19:M20" si="16">(K19+L19)/F19</f>
        <v>-5.5543689320388348E-2</v>
      </c>
      <c r="N19" s="431" t="s">
        <v>663</v>
      </c>
      <c r="O19" s="419">
        <v>44138</v>
      </c>
      <c r="P19" s="413"/>
      <c r="Q19" s="64"/>
      <c r="R19" s="415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51">
        <v>11</v>
      </c>
      <c r="B20" s="434">
        <v>44139</v>
      </c>
      <c r="C20" s="452"/>
      <c r="D20" s="552" t="s">
        <v>569</v>
      </c>
      <c r="E20" s="453" t="s">
        <v>600</v>
      </c>
      <c r="F20" s="435">
        <v>2060</v>
      </c>
      <c r="G20" s="453">
        <v>1980</v>
      </c>
      <c r="H20" s="453">
        <v>2175</v>
      </c>
      <c r="I20" s="454">
        <v>2300</v>
      </c>
      <c r="J20" s="433" t="s">
        <v>3824</v>
      </c>
      <c r="K20" s="433">
        <f t="shared" ref="K20" si="17">H20-F20</f>
        <v>115</v>
      </c>
      <c r="L20" s="443">
        <f t="shared" ref="L20" si="18">(F20*-0.8)/100</f>
        <v>-16.48</v>
      </c>
      <c r="M20" s="436">
        <f t="shared" si="16"/>
        <v>4.7825242718446598E-2</v>
      </c>
      <c r="N20" s="437" t="s">
        <v>599</v>
      </c>
      <c r="O20" s="463">
        <v>44159</v>
      </c>
      <c r="P20" s="413"/>
      <c r="Q20" s="64"/>
      <c r="R20" s="415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1">
        <v>12</v>
      </c>
      <c r="B21" s="434">
        <v>44139</v>
      </c>
      <c r="C21" s="551"/>
      <c r="D21" s="462" t="s">
        <v>3634</v>
      </c>
      <c r="E21" s="453" t="s">
        <v>600</v>
      </c>
      <c r="F21" s="435">
        <v>2200</v>
      </c>
      <c r="G21" s="455">
        <v>2150</v>
      </c>
      <c r="H21" s="453">
        <v>2345</v>
      </c>
      <c r="I21" s="454" t="s">
        <v>3680</v>
      </c>
      <c r="J21" s="433" t="s">
        <v>725</v>
      </c>
      <c r="K21" s="433">
        <f t="shared" ref="K21:K22" si="19">H21-F21</f>
        <v>145</v>
      </c>
      <c r="L21" s="443">
        <f>(F21*-0.8)/100</f>
        <v>-17.600000000000001</v>
      </c>
      <c r="M21" s="436">
        <f t="shared" ref="M21:M22" si="20">(K21+L21)/F21</f>
        <v>5.790909090909091E-2</v>
      </c>
      <c r="N21" s="437" t="s">
        <v>599</v>
      </c>
      <c r="O21" s="463">
        <v>44145</v>
      </c>
      <c r="P21" s="413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1">
        <v>13</v>
      </c>
      <c r="B22" s="434">
        <v>44141</v>
      </c>
      <c r="C22" s="452"/>
      <c r="D22" s="552" t="s">
        <v>284</v>
      </c>
      <c r="E22" s="453" t="s">
        <v>600</v>
      </c>
      <c r="F22" s="435">
        <v>169</v>
      </c>
      <c r="G22" s="453">
        <v>160</v>
      </c>
      <c r="H22" s="453">
        <v>179.75</v>
      </c>
      <c r="I22" s="454">
        <v>195</v>
      </c>
      <c r="J22" s="433" t="s">
        <v>3800</v>
      </c>
      <c r="K22" s="433">
        <f t="shared" si="19"/>
        <v>10.75</v>
      </c>
      <c r="L22" s="443">
        <f t="shared" ref="L22" si="21">(F22*-0.8)/100</f>
        <v>-1.3520000000000001</v>
      </c>
      <c r="M22" s="436">
        <f t="shared" si="20"/>
        <v>5.56094674556213E-2</v>
      </c>
      <c r="N22" s="437" t="s">
        <v>599</v>
      </c>
      <c r="O22" s="463">
        <v>44155</v>
      </c>
      <c r="P22" s="413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>
        <v>14</v>
      </c>
      <c r="B23" s="404">
        <v>44153</v>
      </c>
      <c r="C23" s="405"/>
      <c r="D23" s="438" t="s">
        <v>116</v>
      </c>
      <c r="E23" s="410" t="s">
        <v>600</v>
      </c>
      <c r="F23" s="410" t="s">
        <v>3786</v>
      </c>
      <c r="G23" s="417">
        <v>2000</v>
      </c>
      <c r="H23" s="410"/>
      <c r="I23" s="406" t="s">
        <v>3787</v>
      </c>
      <c r="J23" s="412" t="s">
        <v>601</v>
      </c>
      <c r="K23" s="412"/>
      <c r="L23" s="446"/>
      <c r="M23" s="375"/>
      <c r="N23" s="385"/>
      <c r="O23" s="381"/>
      <c r="P23" s="413"/>
      <c r="Q23" s="64"/>
      <c r="R23" s="340" t="s">
        <v>602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>
        <v>15</v>
      </c>
      <c r="B24" s="404">
        <v>44154</v>
      </c>
      <c r="C24" s="405"/>
      <c r="D24" s="438" t="s">
        <v>472</v>
      </c>
      <c r="E24" s="410" t="s">
        <v>600</v>
      </c>
      <c r="F24" s="410" t="s">
        <v>3796</v>
      </c>
      <c r="G24" s="417">
        <v>1515</v>
      </c>
      <c r="H24" s="410"/>
      <c r="I24" s="406" t="s">
        <v>3797</v>
      </c>
      <c r="J24" s="412" t="s">
        <v>601</v>
      </c>
      <c r="K24" s="412"/>
      <c r="L24" s="446"/>
      <c r="M24" s="375"/>
      <c r="N24" s="385"/>
      <c r="O24" s="381"/>
      <c r="P24" s="413"/>
      <c r="Q24" s="64"/>
      <c r="R24" s="340" t="s">
        <v>602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51">
        <v>16</v>
      </c>
      <c r="B25" s="434">
        <v>44154</v>
      </c>
      <c r="C25" s="452"/>
      <c r="D25" s="552" t="s">
        <v>3798</v>
      </c>
      <c r="E25" s="453" t="s">
        <v>600</v>
      </c>
      <c r="F25" s="435">
        <v>4995</v>
      </c>
      <c r="G25" s="453">
        <v>4650</v>
      </c>
      <c r="H25" s="453">
        <v>5310</v>
      </c>
      <c r="I25" s="454" t="s">
        <v>3799</v>
      </c>
      <c r="J25" s="433" t="s">
        <v>3823</v>
      </c>
      <c r="K25" s="433">
        <f t="shared" ref="K25" si="22">H25-F25</f>
        <v>315</v>
      </c>
      <c r="L25" s="443">
        <f t="shared" ref="L25" si="23">(F25*-0.8)/100</f>
        <v>-39.96</v>
      </c>
      <c r="M25" s="436">
        <f t="shared" ref="M25" si="24">(K25+L25)/F25</f>
        <v>5.5063063063063064E-2</v>
      </c>
      <c r="N25" s="437" t="s">
        <v>599</v>
      </c>
      <c r="O25" s="463">
        <v>44159</v>
      </c>
      <c r="P25" s="413"/>
      <c r="Q25" s="64"/>
      <c r="R25" s="340" t="s">
        <v>602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420">
        <v>17</v>
      </c>
      <c r="B26" s="421">
        <v>44154</v>
      </c>
      <c r="C26" s="422"/>
      <c r="D26" s="423" t="s">
        <v>252</v>
      </c>
      <c r="E26" s="424" t="s">
        <v>600</v>
      </c>
      <c r="F26" s="425">
        <v>2450</v>
      </c>
      <c r="G26" s="424">
        <v>2300</v>
      </c>
      <c r="H26" s="424">
        <v>2550</v>
      </c>
      <c r="I26" s="426">
        <v>2750</v>
      </c>
      <c r="J26" s="427" t="s">
        <v>3839</v>
      </c>
      <c r="K26" s="427">
        <f t="shared" ref="K26" si="25">H26-F26</f>
        <v>100</v>
      </c>
      <c r="L26" s="444">
        <f t="shared" ref="L26" si="26">(F26*-0.8)/100</f>
        <v>-19.600000000000001</v>
      </c>
      <c r="M26" s="428">
        <f t="shared" ref="M26" si="27">(K26+L26)/F26</f>
        <v>3.2816326530612248E-2</v>
      </c>
      <c r="N26" s="429" t="s">
        <v>599</v>
      </c>
      <c r="O26" s="430">
        <v>44160</v>
      </c>
      <c r="P26" s="413"/>
      <c r="Q26" s="64"/>
      <c r="R26" s="340" t="s">
        <v>3186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382"/>
      <c r="B27" s="404"/>
      <c r="C27" s="405"/>
      <c r="D27" s="438"/>
      <c r="E27" s="410"/>
      <c r="F27" s="410"/>
      <c r="G27" s="417"/>
      <c r="H27" s="410"/>
      <c r="I27" s="406"/>
      <c r="J27" s="412"/>
      <c r="K27" s="412"/>
      <c r="L27" s="446"/>
      <c r="M27" s="375"/>
      <c r="N27" s="385"/>
      <c r="O27" s="381"/>
      <c r="P27" s="413"/>
      <c r="Q27" s="64"/>
      <c r="R27" s="340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382"/>
      <c r="B28" s="404"/>
      <c r="C28" s="405"/>
      <c r="D28" s="438"/>
      <c r="E28" s="410"/>
      <c r="F28" s="410"/>
      <c r="G28" s="417"/>
      <c r="H28" s="410"/>
      <c r="I28" s="406"/>
      <c r="J28" s="412"/>
      <c r="K28" s="412"/>
      <c r="L28" s="446"/>
      <c r="M28" s="375"/>
      <c r="N28" s="385"/>
      <c r="O28" s="381"/>
      <c r="P28" s="413"/>
      <c r="Q28" s="64"/>
      <c r="R28" s="340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382"/>
      <c r="B29" s="404"/>
      <c r="C29" s="405"/>
      <c r="D29" s="438"/>
      <c r="E29" s="410"/>
      <c r="F29" s="410"/>
      <c r="G29" s="417"/>
      <c r="H29" s="410"/>
      <c r="I29" s="406"/>
      <c r="J29" s="412"/>
      <c r="K29" s="412"/>
      <c r="L29" s="446"/>
      <c r="M29" s="375"/>
      <c r="N29" s="385"/>
      <c r="O29" s="381"/>
      <c r="P29" s="413"/>
      <c r="Q29" s="64"/>
      <c r="R29" s="340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525"/>
      <c r="B30" s="526"/>
      <c r="C30" s="527"/>
      <c r="D30" s="528"/>
      <c r="E30" s="529"/>
      <c r="F30" s="529"/>
      <c r="G30" s="470"/>
      <c r="H30" s="529"/>
      <c r="I30" s="530"/>
      <c r="J30" s="471"/>
      <c r="K30" s="471"/>
      <c r="L30" s="531"/>
      <c r="M30" s="79"/>
      <c r="N30" s="532"/>
      <c r="O30" s="533"/>
      <c r="P30" s="413"/>
      <c r="Q30" s="64"/>
      <c r="R30" s="340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4.25">
      <c r="A31" s="525"/>
      <c r="B31" s="526"/>
      <c r="C31" s="527"/>
      <c r="D31" s="528"/>
      <c r="E31" s="529"/>
      <c r="F31" s="529"/>
      <c r="G31" s="470"/>
      <c r="H31" s="529"/>
      <c r="I31" s="530"/>
      <c r="J31" s="471"/>
      <c r="K31" s="471"/>
      <c r="L31" s="531"/>
      <c r="M31" s="79"/>
      <c r="N31" s="532"/>
      <c r="O31" s="533"/>
      <c r="P31" s="413"/>
      <c r="Q31" s="64"/>
      <c r="R31" s="340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8" s="5" customFormat="1" ht="12" customHeight="1">
      <c r="A32" s="23" t="s">
        <v>603</v>
      </c>
      <c r="B32" s="24"/>
      <c r="C32" s="25"/>
      <c r="D32" s="26"/>
      <c r="E32" s="27"/>
      <c r="F32" s="28"/>
      <c r="G32" s="28"/>
      <c r="H32" s="28"/>
      <c r="I32" s="28"/>
      <c r="J32" s="65"/>
      <c r="K32" s="28"/>
      <c r="L32" s="447"/>
      <c r="M32" s="38"/>
      <c r="N32" s="65"/>
      <c r="O32" s="66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9" t="s">
        <v>604</v>
      </c>
      <c r="B33" s="23"/>
      <c r="C33" s="23"/>
      <c r="D33" s="23"/>
      <c r="F33" s="30" t="s">
        <v>605</v>
      </c>
      <c r="G33" s="17"/>
      <c r="H33" s="31"/>
      <c r="I33" s="36"/>
      <c r="J33" s="67"/>
      <c r="K33" s="68"/>
      <c r="L33" s="448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 t="s">
        <v>606</v>
      </c>
      <c r="B34" s="23"/>
      <c r="C34" s="23"/>
      <c r="D34" s="23"/>
      <c r="E34" s="32"/>
      <c r="F34" s="30" t="s">
        <v>607</v>
      </c>
      <c r="G34" s="17"/>
      <c r="H34" s="31"/>
      <c r="I34" s="36"/>
      <c r="J34" s="67"/>
      <c r="K34" s="68"/>
      <c r="L34" s="448"/>
      <c r="M34" s="69"/>
      <c r="N34" s="16"/>
      <c r="O34" s="70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3"/>
      <c r="B35" s="23"/>
      <c r="C35" s="23"/>
      <c r="D35" s="23"/>
      <c r="E35" s="32"/>
      <c r="F35" s="17"/>
      <c r="G35" s="17"/>
      <c r="H35" s="31"/>
      <c r="I35" s="36"/>
      <c r="J35" s="71"/>
      <c r="K35" s="68"/>
      <c r="L35" s="448"/>
      <c r="M35" s="17"/>
      <c r="N35" s="72"/>
      <c r="O35" s="5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">
      <c r="A36" s="11"/>
      <c r="B36" s="33" t="s">
        <v>608</v>
      </c>
      <c r="C36" s="33"/>
      <c r="D36" s="33"/>
      <c r="E36" s="33"/>
      <c r="F36" s="34"/>
      <c r="G36" s="32"/>
      <c r="H36" s="32"/>
      <c r="I36" s="73"/>
      <c r="J36" s="74"/>
      <c r="K36" s="75"/>
      <c r="L36" s="449"/>
      <c r="M36" s="12"/>
      <c r="N36" s="11"/>
      <c r="O36" s="53"/>
      <c r="P36" s="7"/>
      <c r="R36" s="82"/>
      <c r="S36" s="16"/>
      <c r="T36" s="16"/>
      <c r="U36" s="16"/>
      <c r="V36" s="16"/>
      <c r="W36" s="16"/>
      <c r="X36" s="16"/>
      <c r="Y36" s="16"/>
      <c r="Z36" s="16"/>
    </row>
    <row r="37" spans="1:38" s="6" customFormat="1" ht="38.25">
      <c r="A37" s="20" t="s">
        <v>16</v>
      </c>
      <c r="B37" s="21" t="s">
        <v>575</v>
      </c>
      <c r="C37" s="21"/>
      <c r="D37" s="22" t="s">
        <v>588</v>
      </c>
      <c r="E37" s="21" t="s">
        <v>589</v>
      </c>
      <c r="F37" s="21" t="s">
        <v>590</v>
      </c>
      <c r="G37" s="21" t="s">
        <v>609</v>
      </c>
      <c r="H37" s="21" t="s">
        <v>592</v>
      </c>
      <c r="I37" s="21" t="s">
        <v>593</v>
      </c>
      <c r="J37" s="21" t="s">
        <v>594</v>
      </c>
      <c r="K37" s="62" t="s">
        <v>610</v>
      </c>
      <c r="L37" s="450" t="s">
        <v>3630</v>
      </c>
      <c r="M37" s="63" t="s">
        <v>3629</v>
      </c>
      <c r="N37" s="21" t="s">
        <v>597</v>
      </c>
      <c r="O37" s="78" t="s">
        <v>598</v>
      </c>
      <c r="P37" s="7"/>
      <c r="Q37" s="40"/>
      <c r="R37" s="38"/>
      <c r="S37" s="38"/>
      <c r="T37" s="38"/>
    </row>
    <row r="38" spans="1:38" s="9" customFormat="1" ht="15" customHeight="1">
      <c r="A38" s="501">
        <v>1</v>
      </c>
      <c r="B38" s="499">
        <v>44123</v>
      </c>
      <c r="C38" s="502"/>
      <c r="D38" s="503" t="s">
        <v>91</v>
      </c>
      <c r="E38" s="435" t="s">
        <v>600</v>
      </c>
      <c r="F38" s="435">
        <v>3150</v>
      </c>
      <c r="G38" s="504">
        <v>3040</v>
      </c>
      <c r="H38" s="504">
        <v>3225</v>
      </c>
      <c r="I38" s="435">
        <v>3350</v>
      </c>
      <c r="J38" s="433" t="s">
        <v>3685</v>
      </c>
      <c r="K38" s="433">
        <f t="shared" ref="K38" si="28">H38-F38</f>
        <v>75</v>
      </c>
      <c r="L38" s="443">
        <f t="shared" ref="L38" si="29">(F38*-0.7)/100</f>
        <v>-22.05</v>
      </c>
      <c r="M38" s="436">
        <f t="shared" ref="M38" si="30">(K38+L38)/F38</f>
        <v>1.6809523809523809E-2</v>
      </c>
      <c r="N38" s="437" t="s">
        <v>599</v>
      </c>
      <c r="O38" s="463">
        <v>44140</v>
      </c>
      <c r="P38" s="64"/>
      <c r="Q38" s="64"/>
      <c r="R38" s="408" t="s">
        <v>602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s="400" customFormat="1" ht="15" customHeight="1">
      <c r="A39" s="501">
        <v>2</v>
      </c>
      <c r="B39" s="499">
        <v>44134</v>
      </c>
      <c r="C39" s="502"/>
      <c r="D39" s="503" t="s">
        <v>3648</v>
      </c>
      <c r="E39" s="435" t="s">
        <v>600</v>
      </c>
      <c r="F39" s="435">
        <v>2195</v>
      </c>
      <c r="G39" s="504">
        <v>2140</v>
      </c>
      <c r="H39" s="504">
        <v>2247.5</v>
      </c>
      <c r="I39" s="435">
        <v>2300</v>
      </c>
      <c r="J39" s="433" t="s">
        <v>3672</v>
      </c>
      <c r="K39" s="433">
        <f t="shared" ref="K39:K40" si="31">H39-F39</f>
        <v>52.5</v>
      </c>
      <c r="L39" s="443">
        <f t="shared" ref="L39:L40" si="32">(F39*-0.7)/100</f>
        <v>-15.365</v>
      </c>
      <c r="M39" s="436">
        <f t="shared" ref="M39:M40" si="33">(K39+L39)/F39</f>
        <v>1.6917995444191342E-2</v>
      </c>
      <c r="N39" s="437" t="s">
        <v>599</v>
      </c>
      <c r="O39" s="463">
        <v>44137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38" s="9" customFormat="1" ht="15" customHeight="1">
      <c r="A40" s="501">
        <v>3</v>
      </c>
      <c r="B40" s="499">
        <v>44134</v>
      </c>
      <c r="C40" s="502"/>
      <c r="D40" s="503" t="s">
        <v>3650</v>
      </c>
      <c r="E40" s="435" t="s">
        <v>600</v>
      </c>
      <c r="F40" s="435">
        <v>139.5</v>
      </c>
      <c r="G40" s="504">
        <v>134.9</v>
      </c>
      <c r="H40" s="504">
        <v>143</v>
      </c>
      <c r="I40" s="435" t="s">
        <v>3651</v>
      </c>
      <c r="J40" s="433" t="s">
        <v>3667</v>
      </c>
      <c r="K40" s="433">
        <f t="shared" si="31"/>
        <v>3.5</v>
      </c>
      <c r="L40" s="443">
        <f t="shared" si="32"/>
        <v>-0.97649999999999992</v>
      </c>
      <c r="M40" s="436">
        <f t="shared" si="33"/>
        <v>1.8089605734767027E-2</v>
      </c>
      <c r="N40" s="437" t="s">
        <v>599</v>
      </c>
      <c r="O40" s="463">
        <v>44138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  <c r="AB40" s="400"/>
    </row>
    <row r="41" spans="1:38" s="400" customFormat="1" ht="15" customHeight="1">
      <c r="A41" s="501">
        <v>4</v>
      </c>
      <c r="B41" s="499">
        <v>44134</v>
      </c>
      <c r="C41" s="502"/>
      <c r="D41" s="503" t="s">
        <v>3652</v>
      </c>
      <c r="E41" s="435" t="s">
        <v>600</v>
      </c>
      <c r="F41" s="435">
        <v>490.5</v>
      </c>
      <c r="G41" s="504">
        <v>477</v>
      </c>
      <c r="H41" s="504">
        <v>502</v>
      </c>
      <c r="I41" s="435">
        <v>520</v>
      </c>
      <c r="J41" s="433" t="s">
        <v>3666</v>
      </c>
      <c r="K41" s="433">
        <f t="shared" ref="K41" si="34">H41-F41</f>
        <v>11.5</v>
      </c>
      <c r="L41" s="443">
        <f t="shared" ref="L41" si="35">(F41*-0.7)/100</f>
        <v>-3.4334999999999996</v>
      </c>
      <c r="M41" s="436">
        <f t="shared" ref="M41" si="36">(K41+L41)/F41</f>
        <v>1.6445463812436292E-2</v>
      </c>
      <c r="N41" s="437" t="s">
        <v>599</v>
      </c>
      <c r="O41" s="463">
        <v>44138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0" customFormat="1" ht="15" customHeight="1">
      <c r="A42" s="517">
        <v>5</v>
      </c>
      <c r="B42" s="494">
        <v>44137</v>
      </c>
      <c r="C42" s="518"/>
      <c r="D42" s="464" t="s">
        <v>330</v>
      </c>
      <c r="E42" s="465" t="s">
        <v>600</v>
      </c>
      <c r="F42" s="465">
        <v>242</v>
      </c>
      <c r="G42" s="519">
        <v>235</v>
      </c>
      <c r="H42" s="519">
        <v>235</v>
      </c>
      <c r="I42" s="465" t="s">
        <v>3659</v>
      </c>
      <c r="J42" s="460" t="s">
        <v>3670</v>
      </c>
      <c r="K42" s="460">
        <f t="shared" ref="K42:K44" si="37">H42-F42</f>
        <v>-7</v>
      </c>
      <c r="L42" s="445">
        <f>(F42*-0.07)/100</f>
        <v>-0.16940000000000002</v>
      </c>
      <c r="M42" s="418">
        <f t="shared" ref="M42:M44" si="38">(K42+L42)/F42</f>
        <v>-2.9625619834710747E-2</v>
      </c>
      <c r="N42" s="431" t="s">
        <v>663</v>
      </c>
      <c r="O42" s="541">
        <v>44137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9" customFormat="1" ht="15" customHeight="1">
      <c r="A43" s="501">
        <v>6</v>
      </c>
      <c r="B43" s="499">
        <v>44137</v>
      </c>
      <c r="C43" s="502"/>
      <c r="D43" s="503" t="s">
        <v>47</v>
      </c>
      <c r="E43" s="435" t="s">
        <v>600</v>
      </c>
      <c r="F43" s="435">
        <v>2090</v>
      </c>
      <c r="G43" s="504">
        <v>2025</v>
      </c>
      <c r="H43" s="504">
        <v>2135</v>
      </c>
      <c r="I43" s="435">
        <v>2200</v>
      </c>
      <c r="J43" s="433" t="s">
        <v>3671</v>
      </c>
      <c r="K43" s="433">
        <f t="shared" si="37"/>
        <v>45</v>
      </c>
      <c r="L43" s="443">
        <f t="shared" ref="L43:L44" si="39">(F43*-0.7)/100</f>
        <v>-14.63</v>
      </c>
      <c r="M43" s="436">
        <f t="shared" si="38"/>
        <v>1.4531100478468898E-2</v>
      </c>
      <c r="N43" s="437" t="s">
        <v>599</v>
      </c>
      <c r="O43" s="463">
        <v>44138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  <c r="AB43" s="400"/>
    </row>
    <row r="44" spans="1:38" s="400" customFormat="1" ht="15" customHeight="1">
      <c r="A44" s="501">
        <v>7</v>
      </c>
      <c r="B44" s="499">
        <v>44137</v>
      </c>
      <c r="C44" s="502"/>
      <c r="D44" s="503" t="s">
        <v>338</v>
      </c>
      <c r="E44" s="435" t="s">
        <v>600</v>
      </c>
      <c r="F44" s="435">
        <v>467.5</v>
      </c>
      <c r="G44" s="504">
        <v>455</v>
      </c>
      <c r="H44" s="504">
        <v>478</v>
      </c>
      <c r="I44" s="435" t="s">
        <v>3135</v>
      </c>
      <c r="J44" s="433" t="s">
        <v>3661</v>
      </c>
      <c r="K44" s="433">
        <f t="shared" si="37"/>
        <v>10.5</v>
      </c>
      <c r="L44" s="443">
        <f t="shared" si="39"/>
        <v>-3.2725</v>
      </c>
      <c r="M44" s="436">
        <f t="shared" si="38"/>
        <v>1.5459893048128342E-2</v>
      </c>
      <c r="N44" s="437" t="s">
        <v>599</v>
      </c>
      <c r="O44" s="463">
        <v>44144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0" customFormat="1" ht="15" customHeight="1">
      <c r="A45" s="501">
        <v>8</v>
      </c>
      <c r="B45" s="499">
        <v>44138</v>
      </c>
      <c r="C45" s="502"/>
      <c r="D45" s="503" t="s">
        <v>190</v>
      </c>
      <c r="E45" s="435" t="s">
        <v>600</v>
      </c>
      <c r="F45" s="435">
        <v>2574</v>
      </c>
      <c r="G45" s="504">
        <v>2495</v>
      </c>
      <c r="H45" s="504">
        <v>2632.5</v>
      </c>
      <c r="I45" s="435">
        <v>2700</v>
      </c>
      <c r="J45" s="433" t="s">
        <v>3692</v>
      </c>
      <c r="K45" s="433">
        <f t="shared" ref="K45" si="40">H45-F45</f>
        <v>58.5</v>
      </c>
      <c r="L45" s="443">
        <f t="shared" ref="L45" si="41">(F45*-0.7)/100</f>
        <v>-18.018000000000001</v>
      </c>
      <c r="M45" s="436">
        <f t="shared" ref="M45" si="42">(K45+L45)/F45</f>
        <v>1.5727272727272729E-2</v>
      </c>
      <c r="N45" s="437" t="s">
        <v>599</v>
      </c>
      <c r="O45" s="463">
        <v>44140</v>
      </c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0" customFormat="1" ht="15" customHeight="1">
      <c r="A46" s="501">
        <v>9</v>
      </c>
      <c r="B46" s="499">
        <v>44138</v>
      </c>
      <c r="C46" s="502"/>
      <c r="D46" s="503" t="s">
        <v>3652</v>
      </c>
      <c r="E46" s="435" t="s">
        <v>600</v>
      </c>
      <c r="F46" s="435">
        <v>494</v>
      </c>
      <c r="G46" s="504">
        <v>479</v>
      </c>
      <c r="H46" s="504">
        <v>510</v>
      </c>
      <c r="I46" s="435">
        <v>520</v>
      </c>
      <c r="J46" s="433" t="s">
        <v>3703</v>
      </c>
      <c r="K46" s="433">
        <f t="shared" ref="K46" si="43">H46-F46</f>
        <v>16</v>
      </c>
      <c r="L46" s="443">
        <f t="shared" ref="L46" si="44">(F46*-0.7)/100</f>
        <v>-3.4579999999999997</v>
      </c>
      <c r="M46" s="436">
        <f t="shared" ref="M46" si="45">(K46+L46)/F46</f>
        <v>2.5388663967611337E-2</v>
      </c>
      <c r="N46" s="437" t="s">
        <v>599</v>
      </c>
      <c r="O46" s="463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0" customFormat="1" ht="15" customHeight="1">
      <c r="A47" s="517">
        <v>10</v>
      </c>
      <c r="B47" s="494">
        <v>44139</v>
      </c>
      <c r="C47" s="518"/>
      <c r="D47" s="464" t="s">
        <v>268</v>
      </c>
      <c r="E47" s="465" t="s">
        <v>600</v>
      </c>
      <c r="F47" s="465">
        <v>1380</v>
      </c>
      <c r="G47" s="519">
        <v>1335</v>
      </c>
      <c r="H47" s="519">
        <v>1335</v>
      </c>
      <c r="I47" s="465" t="s">
        <v>3679</v>
      </c>
      <c r="J47" s="460" t="s">
        <v>3704</v>
      </c>
      <c r="K47" s="460">
        <f t="shared" ref="K47" si="46">H47-F47</f>
        <v>-45</v>
      </c>
      <c r="L47" s="445">
        <f t="shared" ref="L47:L49" si="47">(F47*-0.7)/100</f>
        <v>-9.6599999999999984</v>
      </c>
      <c r="M47" s="418">
        <f t="shared" ref="M47:M49" si="48">(K47+L47)/F47</f>
        <v>-3.9608695652173911E-2</v>
      </c>
      <c r="N47" s="431" t="s">
        <v>663</v>
      </c>
      <c r="O47" s="419">
        <v>44141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0" customFormat="1" ht="15" customHeight="1">
      <c r="A48" s="517">
        <v>11</v>
      </c>
      <c r="B48" s="494">
        <v>44139</v>
      </c>
      <c r="C48" s="518"/>
      <c r="D48" s="464" t="s">
        <v>106</v>
      </c>
      <c r="E48" s="465" t="s">
        <v>3627</v>
      </c>
      <c r="F48" s="465">
        <v>798.5</v>
      </c>
      <c r="G48" s="519">
        <v>822</v>
      </c>
      <c r="H48" s="519">
        <v>822.5</v>
      </c>
      <c r="I48" s="465" t="s">
        <v>3688</v>
      </c>
      <c r="J48" s="460" t="s">
        <v>3726</v>
      </c>
      <c r="K48" s="460">
        <f>F48-H48</f>
        <v>-24</v>
      </c>
      <c r="L48" s="445">
        <f t="shared" si="47"/>
        <v>-5.5894999999999992</v>
      </c>
      <c r="M48" s="418">
        <f t="shared" si="48"/>
        <v>-3.7056355666875394E-2</v>
      </c>
      <c r="N48" s="431" t="s">
        <v>663</v>
      </c>
      <c r="O48" s="419">
        <v>44141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0" customFormat="1" ht="15" customHeight="1">
      <c r="A49" s="501">
        <v>12</v>
      </c>
      <c r="B49" s="499">
        <v>44140</v>
      </c>
      <c r="C49" s="502"/>
      <c r="D49" s="503" t="s">
        <v>85</v>
      </c>
      <c r="E49" s="435" t="s">
        <v>600</v>
      </c>
      <c r="F49" s="435">
        <v>1477.5</v>
      </c>
      <c r="G49" s="504">
        <v>1435</v>
      </c>
      <c r="H49" s="504">
        <v>1510</v>
      </c>
      <c r="I49" s="435" t="s">
        <v>3693</v>
      </c>
      <c r="J49" s="433" t="s">
        <v>740</v>
      </c>
      <c r="K49" s="433">
        <f t="shared" ref="K49" si="49">H49-F49</f>
        <v>32.5</v>
      </c>
      <c r="L49" s="443">
        <f t="shared" si="47"/>
        <v>-10.342499999999999</v>
      </c>
      <c r="M49" s="436">
        <f t="shared" si="48"/>
        <v>1.4996615905245345E-2</v>
      </c>
      <c r="N49" s="437" t="s">
        <v>599</v>
      </c>
      <c r="O49" s="463">
        <v>44141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0" customFormat="1" ht="15" customHeight="1">
      <c r="A50" s="501">
        <v>13</v>
      </c>
      <c r="B50" s="499">
        <v>44140</v>
      </c>
      <c r="C50" s="502"/>
      <c r="D50" s="503" t="s">
        <v>91</v>
      </c>
      <c r="E50" s="435" t="s">
        <v>600</v>
      </c>
      <c r="F50" s="435">
        <v>3190</v>
      </c>
      <c r="G50" s="504">
        <v>3090</v>
      </c>
      <c r="H50" s="504">
        <v>3420</v>
      </c>
      <c r="I50" s="435" t="s">
        <v>3696</v>
      </c>
      <c r="J50" s="433" t="s">
        <v>3714</v>
      </c>
      <c r="K50" s="433">
        <f t="shared" ref="K50" si="50">H50-F50</f>
        <v>230</v>
      </c>
      <c r="L50" s="443">
        <f t="shared" ref="L50" si="51">(F50*-0.7)/100</f>
        <v>-22.33</v>
      </c>
      <c r="M50" s="436">
        <f t="shared" ref="M50" si="52">(K50+L50)/F50</f>
        <v>6.5100313479623834E-2</v>
      </c>
      <c r="N50" s="437" t="s">
        <v>599</v>
      </c>
      <c r="O50" s="463">
        <v>44144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0" customFormat="1" ht="15" customHeight="1">
      <c r="A51" s="501">
        <v>14</v>
      </c>
      <c r="B51" s="499">
        <v>44140</v>
      </c>
      <c r="C51" s="502"/>
      <c r="D51" s="503" t="s">
        <v>75</v>
      </c>
      <c r="E51" s="435" t="s">
        <v>600</v>
      </c>
      <c r="F51" s="435">
        <v>3467.5</v>
      </c>
      <c r="G51" s="504">
        <v>3350</v>
      </c>
      <c r="H51" s="504">
        <v>3550</v>
      </c>
      <c r="I51" s="435" t="s">
        <v>3697</v>
      </c>
      <c r="J51" s="433" t="s">
        <v>3705</v>
      </c>
      <c r="K51" s="433">
        <f t="shared" ref="K51:K52" si="53">H51-F51</f>
        <v>82.5</v>
      </c>
      <c r="L51" s="443">
        <f t="shared" ref="L51:L52" si="54">(F51*-0.7)/100</f>
        <v>-24.272500000000001</v>
      </c>
      <c r="M51" s="436">
        <f t="shared" ref="M51:M52" si="55">(K51+L51)/F51</f>
        <v>1.6792357606344628E-2</v>
      </c>
      <c r="N51" s="437" t="s">
        <v>599</v>
      </c>
      <c r="O51" s="463">
        <v>44141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0" customFormat="1" ht="15" customHeight="1">
      <c r="A52" s="517">
        <v>15</v>
      </c>
      <c r="B52" s="494">
        <v>44141</v>
      </c>
      <c r="C52" s="518"/>
      <c r="D52" s="464" t="s">
        <v>412</v>
      </c>
      <c r="E52" s="465" t="s">
        <v>600</v>
      </c>
      <c r="F52" s="465">
        <v>124.5</v>
      </c>
      <c r="G52" s="519">
        <v>120.4</v>
      </c>
      <c r="H52" s="519">
        <v>120.4</v>
      </c>
      <c r="I52" s="465" t="s">
        <v>3712</v>
      </c>
      <c r="J52" s="460" t="s">
        <v>3727</v>
      </c>
      <c r="K52" s="460">
        <f t="shared" si="53"/>
        <v>-4.0999999999999943</v>
      </c>
      <c r="L52" s="445">
        <f t="shared" si="54"/>
        <v>-0.87149999999999994</v>
      </c>
      <c r="M52" s="418">
        <f t="shared" si="55"/>
        <v>-3.9931726907630478E-2</v>
      </c>
      <c r="N52" s="431" t="s">
        <v>663</v>
      </c>
      <c r="O52" s="419">
        <v>44144</v>
      </c>
      <c r="P52" s="7"/>
      <c r="Q52" s="7"/>
      <c r="R52" s="343" t="s">
        <v>602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0" customFormat="1" ht="15" customHeight="1">
      <c r="A53" s="517">
        <v>16</v>
      </c>
      <c r="B53" s="494">
        <v>44144</v>
      </c>
      <c r="C53" s="518"/>
      <c r="D53" s="464" t="s">
        <v>190</v>
      </c>
      <c r="E53" s="465" t="s">
        <v>600</v>
      </c>
      <c r="F53" s="465">
        <v>2560</v>
      </c>
      <c r="G53" s="519">
        <v>2485</v>
      </c>
      <c r="H53" s="519">
        <v>2485</v>
      </c>
      <c r="I53" s="465" t="s">
        <v>3719</v>
      </c>
      <c r="J53" s="460" t="s">
        <v>3729</v>
      </c>
      <c r="K53" s="460">
        <f t="shared" ref="K53" si="56">H53-F53</f>
        <v>-75</v>
      </c>
      <c r="L53" s="445">
        <f t="shared" ref="L53" si="57">(F53*-0.7)/100</f>
        <v>-17.920000000000002</v>
      </c>
      <c r="M53" s="418">
        <f t="shared" ref="M53" si="58">(K53+L53)/F53</f>
        <v>-3.6296874999999999E-2</v>
      </c>
      <c r="N53" s="431" t="s">
        <v>663</v>
      </c>
      <c r="O53" s="419">
        <v>44145</v>
      </c>
      <c r="P53" s="7"/>
      <c r="Q53" s="7"/>
      <c r="R53" s="343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400" customFormat="1" ht="15" customHeight="1">
      <c r="A54" s="501">
        <v>17</v>
      </c>
      <c r="B54" s="499">
        <v>44144</v>
      </c>
      <c r="C54" s="502"/>
      <c r="D54" s="503" t="s">
        <v>2931</v>
      </c>
      <c r="E54" s="435" t="s">
        <v>600</v>
      </c>
      <c r="F54" s="435">
        <v>1314</v>
      </c>
      <c r="G54" s="504">
        <v>1274</v>
      </c>
      <c r="H54" s="504">
        <v>1380</v>
      </c>
      <c r="I54" s="435" t="s">
        <v>3720</v>
      </c>
      <c r="J54" s="433" t="s">
        <v>3728</v>
      </c>
      <c r="K54" s="433">
        <f t="shared" ref="K54:K55" si="59">H54-F54</f>
        <v>66</v>
      </c>
      <c r="L54" s="443">
        <f t="shared" ref="L54:L55" si="60">(F54*-0.7)/100</f>
        <v>-9.1980000000000004</v>
      </c>
      <c r="M54" s="436">
        <f t="shared" ref="M54:M55" si="61">(K54+L54)/F54</f>
        <v>4.3228310502283103E-2</v>
      </c>
      <c r="N54" s="437" t="s">
        <v>599</v>
      </c>
      <c r="O54" s="463">
        <v>44145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400" customFormat="1" ht="15" customHeight="1">
      <c r="A55" s="517">
        <v>18</v>
      </c>
      <c r="B55" s="494">
        <v>44144</v>
      </c>
      <c r="C55" s="518"/>
      <c r="D55" s="464" t="s">
        <v>47</v>
      </c>
      <c r="E55" s="465" t="s">
        <v>600</v>
      </c>
      <c r="F55" s="465">
        <v>2060</v>
      </c>
      <c r="G55" s="519">
        <v>1995</v>
      </c>
      <c r="H55" s="519">
        <v>1995</v>
      </c>
      <c r="I55" s="465" t="s">
        <v>3725</v>
      </c>
      <c r="J55" s="460" t="s">
        <v>3730</v>
      </c>
      <c r="K55" s="460">
        <f t="shared" si="59"/>
        <v>-65</v>
      </c>
      <c r="L55" s="445">
        <f t="shared" si="60"/>
        <v>-14.42</v>
      </c>
      <c r="M55" s="418">
        <f t="shared" si="61"/>
        <v>-3.8553398058252426E-2</v>
      </c>
      <c r="N55" s="431" t="s">
        <v>663</v>
      </c>
      <c r="O55" s="419">
        <v>44145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400" customFormat="1" ht="15" customHeight="1">
      <c r="A56" s="501">
        <v>19</v>
      </c>
      <c r="B56" s="499">
        <v>44145</v>
      </c>
      <c r="C56" s="502"/>
      <c r="D56" s="503" t="s">
        <v>75</v>
      </c>
      <c r="E56" s="435" t="s">
        <v>600</v>
      </c>
      <c r="F56" s="435">
        <v>3457.5</v>
      </c>
      <c r="G56" s="504">
        <v>3350</v>
      </c>
      <c r="H56" s="504">
        <v>3512.5</v>
      </c>
      <c r="I56" s="435" t="s">
        <v>3697</v>
      </c>
      <c r="J56" s="433" t="s">
        <v>723</v>
      </c>
      <c r="K56" s="433">
        <f t="shared" ref="K56" si="62">H56-F56</f>
        <v>55</v>
      </c>
      <c r="L56" s="443">
        <f>(F56*-0.07)/100</f>
        <v>-2.4202500000000002</v>
      </c>
      <c r="M56" s="436">
        <f t="shared" ref="M56" si="63">(K56+L56)/F56</f>
        <v>1.5207447577729573E-2</v>
      </c>
      <c r="N56" s="437" t="s">
        <v>599</v>
      </c>
      <c r="O56" s="546">
        <v>44145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400" customFormat="1" ht="15" customHeight="1">
      <c r="A57" s="501">
        <v>20</v>
      </c>
      <c r="B57" s="499">
        <v>44146</v>
      </c>
      <c r="C57" s="502"/>
      <c r="D57" s="503" t="s">
        <v>475</v>
      </c>
      <c r="E57" s="435" t="s">
        <v>600</v>
      </c>
      <c r="F57" s="435">
        <v>334</v>
      </c>
      <c r="G57" s="504">
        <v>322</v>
      </c>
      <c r="H57" s="504">
        <v>346</v>
      </c>
      <c r="I57" s="435">
        <v>355</v>
      </c>
      <c r="J57" s="433" t="s">
        <v>3741</v>
      </c>
      <c r="K57" s="433">
        <f t="shared" ref="K57:K58" si="64">H57-F57</f>
        <v>12</v>
      </c>
      <c r="L57" s="443">
        <f>(F57*-0.07)/100</f>
        <v>-0.23380000000000004</v>
      </c>
      <c r="M57" s="436">
        <f t="shared" ref="M57:M58" si="65">(K57+L57)/F57</f>
        <v>3.522814371257485E-2</v>
      </c>
      <c r="N57" s="437" t="s">
        <v>599</v>
      </c>
      <c r="O57" s="546">
        <v>44146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400" customFormat="1" ht="15" customHeight="1">
      <c r="A58" s="501">
        <v>21</v>
      </c>
      <c r="B58" s="499">
        <v>44146</v>
      </c>
      <c r="C58" s="502"/>
      <c r="D58" s="503" t="s">
        <v>75</v>
      </c>
      <c r="E58" s="435" t="s">
        <v>600</v>
      </c>
      <c r="F58" s="435">
        <v>3465</v>
      </c>
      <c r="G58" s="504">
        <v>3450</v>
      </c>
      <c r="H58" s="504">
        <v>3545</v>
      </c>
      <c r="I58" s="435" t="s">
        <v>3697</v>
      </c>
      <c r="J58" s="433" t="s">
        <v>3776</v>
      </c>
      <c r="K58" s="433">
        <f t="shared" si="64"/>
        <v>80</v>
      </c>
      <c r="L58" s="443">
        <f t="shared" ref="L58" si="66">(F58*-0.7)/100</f>
        <v>-24.254999999999999</v>
      </c>
      <c r="M58" s="436">
        <f t="shared" si="65"/>
        <v>1.6088023088023089E-2</v>
      </c>
      <c r="N58" s="437" t="s">
        <v>599</v>
      </c>
      <c r="O58" s="463">
        <v>44152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400" customFormat="1" ht="15" customHeight="1">
      <c r="A59" s="501">
        <v>22</v>
      </c>
      <c r="B59" s="499">
        <v>44146</v>
      </c>
      <c r="C59" s="502"/>
      <c r="D59" s="503" t="s">
        <v>3743</v>
      </c>
      <c r="E59" s="435" t="s">
        <v>600</v>
      </c>
      <c r="F59" s="435">
        <v>2010</v>
      </c>
      <c r="G59" s="504">
        <v>1950</v>
      </c>
      <c r="H59" s="504">
        <v>2047.5</v>
      </c>
      <c r="I59" s="435">
        <v>2100</v>
      </c>
      <c r="J59" s="433" t="s">
        <v>3744</v>
      </c>
      <c r="K59" s="433">
        <f t="shared" ref="K59" si="67">H59-F59</f>
        <v>37.5</v>
      </c>
      <c r="L59" s="443">
        <f>(F59*-0.07)/100</f>
        <v>-1.4070000000000003</v>
      </c>
      <c r="M59" s="436">
        <f t="shared" ref="M59" si="68">(K59+L59)/F59</f>
        <v>1.7956716417910447E-2</v>
      </c>
      <c r="N59" s="437" t="s">
        <v>599</v>
      </c>
      <c r="O59" s="546">
        <v>44146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400" customFormat="1" ht="15" customHeight="1">
      <c r="A60" s="501">
        <v>23</v>
      </c>
      <c r="B60" s="499">
        <v>44146</v>
      </c>
      <c r="C60" s="502"/>
      <c r="D60" s="503" t="s">
        <v>266</v>
      </c>
      <c r="E60" s="435" t="s">
        <v>600</v>
      </c>
      <c r="F60" s="435">
        <v>2907.5</v>
      </c>
      <c r="G60" s="504">
        <v>2830</v>
      </c>
      <c r="H60" s="504">
        <v>2960</v>
      </c>
      <c r="I60" s="435" t="s">
        <v>3745</v>
      </c>
      <c r="J60" s="433" t="s">
        <v>3672</v>
      </c>
      <c r="K60" s="433">
        <f t="shared" ref="K60" si="69">H60-F60</f>
        <v>52.5</v>
      </c>
      <c r="L60" s="443">
        <f>(F60*-0.07)/100</f>
        <v>-2.03525</v>
      </c>
      <c r="M60" s="436">
        <f t="shared" ref="M60:M62" si="70">(K60+L60)/F60</f>
        <v>1.7356749785038695E-2</v>
      </c>
      <c r="N60" s="437" t="s">
        <v>599</v>
      </c>
      <c r="O60" s="546">
        <v>44146</v>
      </c>
      <c r="P60" s="7"/>
      <c r="Q60" s="7"/>
      <c r="R60" s="343" t="s">
        <v>602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400" customFormat="1" ht="15" customHeight="1">
      <c r="A61" s="501">
        <v>24</v>
      </c>
      <c r="B61" s="499">
        <v>44147</v>
      </c>
      <c r="C61" s="502"/>
      <c r="D61" s="503" t="s">
        <v>172</v>
      </c>
      <c r="E61" s="435" t="s">
        <v>3627</v>
      </c>
      <c r="F61" s="435">
        <v>231</v>
      </c>
      <c r="G61" s="504">
        <v>237</v>
      </c>
      <c r="H61" s="504">
        <v>227.4</v>
      </c>
      <c r="I61" s="435">
        <v>220</v>
      </c>
      <c r="J61" s="433" t="s">
        <v>3756</v>
      </c>
      <c r="K61" s="433">
        <f>F61-H61</f>
        <v>3.5999999999999943</v>
      </c>
      <c r="L61" s="443">
        <f>(F61*-0.07)/100</f>
        <v>-0.16170000000000001</v>
      </c>
      <c r="M61" s="436">
        <f t="shared" si="70"/>
        <v>1.4884415584415559E-2</v>
      </c>
      <c r="N61" s="437" t="s">
        <v>599</v>
      </c>
      <c r="O61" s="546">
        <v>44147</v>
      </c>
      <c r="P61" s="7"/>
      <c r="Q61" s="7"/>
      <c r="R61" s="343" t="s">
        <v>602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400" customFormat="1" ht="15" customHeight="1">
      <c r="A62" s="517">
        <v>25</v>
      </c>
      <c r="B62" s="494">
        <v>44147</v>
      </c>
      <c r="C62" s="518"/>
      <c r="D62" s="464" t="s">
        <v>189</v>
      </c>
      <c r="E62" s="465" t="s">
        <v>3627</v>
      </c>
      <c r="F62" s="465">
        <v>1285</v>
      </c>
      <c r="G62" s="519">
        <v>1325</v>
      </c>
      <c r="H62" s="519">
        <v>1325</v>
      </c>
      <c r="I62" s="465" t="s">
        <v>3755</v>
      </c>
      <c r="J62" s="460" t="s">
        <v>3792</v>
      </c>
      <c r="K62" s="460">
        <f>F62-H62</f>
        <v>-40</v>
      </c>
      <c r="L62" s="445">
        <f t="shared" ref="L62" si="71">(F62*-0.7)/100</f>
        <v>-8.9949999999999992</v>
      </c>
      <c r="M62" s="418">
        <f t="shared" si="70"/>
        <v>-3.81284046692607E-2</v>
      </c>
      <c r="N62" s="431" t="s">
        <v>663</v>
      </c>
      <c r="O62" s="419">
        <v>44154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400" customFormat="1" ht="15" customHeight="1">
      <c r="A63" s="501">
        <v>26</v>
      </c>
      <c r="B63" s="499">
        <v>44147</v>
      </c>
      <c r="C63" s="502"/>
      <c r="D63" s="503" t="s">
        <v>533</v>
      </c>
      <c r="E63" s="435" t="s">
        <v>600</v>
      </c>
      <c r="F63" s="435">
        <v>1405</v>
      </c>
      <c r="G63" s="504">
        <v>1360</v>
      </c>
      <c r="H63" s="504">
        <v>1438</v>
      </c>
      <c r="I63" s="435">
        <v>1490</v>
      </c>
      <c r="J63" s="433" t="s">
        <v>3777</v>
      </c>
      <c r="K63" s="433">
        <f t="shared" ref="K63" si="72">H63-F63</f>
        <v>33</v>
      </c>
      <c r="L63" s="443">
        <f t="shared" ref="L63" si="73">(F63*-0.7)/100</f>
        <v>-9.8349999999999991</v>
      </c>
      <c r="M63" s="436">
        <f t="shared" ref="M63" si="74">(K63+L63)/F63</f>
        <v>1.6487544483985764E-2</v>
      </c>
      <c r="N63" s="437" t="s">
        <v>599</v>
      </c>
      <c r="O63" s="463">
        <v>44152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400" customFormat="1" ht="15" customHeight="1">
      <c r="A64" s="501">
        <v>27</v>
      </c>
      <c r="B64" s="499">
        <v>44147</v>
      </c>
      <c r="C64" s="502"/>
      <c r="D64" s="503" t="s">
        <v>1220</v>
      </c>
      <c r="E64" s="435" t="s">
        <v>600</v>
      </c>
      <c r="F64" s="435">
        <v>702.5</v>
      </c>
      <c r="G64" s="504">
        <v>680</v>
      </c>
      <c r="H64" s="504">
        <v>719</v>
      </c>
      <c r="I64" s="435" t="s">
        <v>3757</v>
      </c>
      <c r="J64" s="433" t="s">
        <v>3848</v>
      </c>
      <c r="K64" s="433">
        <f t="shared" ref="K64" si="75">H64-F64</f>
        <v>16.5</v>
      </c>
      <c r="L64" s="443">
        <f t="shared" ref="L64" si="76">(F64*-0.7)/100</f>
        <v>-4.9174999999999995</v>
      </c>
      <c r="M64" s="436">
        <f t="shared" ref="M64" si="77">(K64+L64)/F64</f>
        <v>1.6487544483985764E-2</v>
      </c>
      <c r="N64" s="437" t="s">
        <v>599</v>
      </c>
      <c r="O64" s="463">
        <v>44161</v>
      </c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27" s="400" customFormat="1" ht="15" customHeight="1">
      <c r="A65" s="517">
        <v>28</v>
      </c>
      <c r="B65" s="494">
        <v>44152</v>
      </c>
      <c r="C65" s="518"/>
      <c r="D65" s="464" t="s">
        <v>55</v>
      </c>
      <c r="E65" s="465" t="s">
        <v>3627</v>
      </c>
      <c r="F65" s="465">
        <v>613.5</v>
      </c>
      <c r="G65" s="519">
        <v>632</v>
      </c>
      <c r="H65" s="519">
        <v>633</v>
      </c>
      <c r="I65" s="465" t="s">
        <v>3771</v>
      </c>
      <c r="J65" s="460" t="s">
        <v>3780</v>
      </c>
      <c r="K65" s="460">
        <f>F65-H65</f>
        <v>-19.5</v>
      </c>
      <c r="L65" s="445">
        <f t="shared" ref="L65:L66" si="78">(F65*-0.7)/100</f>
        <v>-4.2945000000000002</v>
      </c>
      <c r="M65" s="418">
        <f t="shared" ref="M65:M66" si="79">(K65+L65)/F65</f>
        <v>-3.8784841075794621E-2</v>
      </c>
      <c r="N65" s="431" t="s">
        <v>663</v>
      </c>
      <c r="O65" s="419">
        <v>44153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27" s="400" customFormat="1" ht="15" customHeight="1">
      <c r="A66" s="501">
        <v>29</v>
      </c>
      <c r="B66" s="499">
        <v>44152</v>
      </c>
      <c r="C66" s="502"/>
      <c r="D66" s="503" t="s">
        <v>285</v>
      </c>
      <c r="E66" s="435" t="s">
        <v>600</v>
      </c>
      <c r="F66" s="435">
        <v>305</v>
      </c>
      <c r="G66" s="504">
        <v>295</v>
      </c>
      <c r="H66" s="504">
        <v>314.5</v>
      </c>
      <c r="I66" s="435">
        <v>325</v>
      </c>
      <c r="J66" s="433" t="s">
        <v>3767</v>
      </c>
      <c r="K66" s="433">
        <f t="shared" ref="K66" si="80">H66-F66</f>
        <v>9.5</v>
      </c>
      <c r="L66" s="443">
        <f t="shared" si="78"/>
        <v>-2.1349999999999998</v>
      </c>
      <c r="M66" s="436">
        <f t="shared" si="79"/>
        <v>2.4147540983606559E-2</v>
      </c>
      <c r="N66" s="437" t="s">
        <v>599</v>
      </c>
      <c r="O66" s="463">
        <v>44154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27" s="400" customFormat="1" ht="15" customHeight="1">
      <c r="A67" s="458">
        <v>30</v>
      </c>
      <c r="B67" s="490">
        <v>44153</v>
      </c>
      <c r="C67" s="505"/>
      <c r="D67" s="439" t="s">
        <v>3781</v>
      </c>
      <c r="E67" s="442" t="s">
        <v>600</v>
      </c>
      <c r="F67" s="442" t="s">
        <v>3782</v>
      </c>
      <c r="G67" s="506">
        <v>367</v>
      </c>
      <c r="H67" s="506"/>
      <c r="I67" s="442">
        <v>396</v>
      </c>
      <c r="J67" s="376" t="s">
        <v>601</v>
      </c>
      <c r="K67" s="376"/>
      <c r="L67" s="474"/>
      <c r="M67" s="472"/>
      <c r="N67" s="412"/>
      <c r="O67" s="457"/>
      <c r="P67" s="7"/>
      <c r="Q67" s="7"/>
      <c r="R67" s="343" t="s">
        <v>602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27" s="400" customFormat="1" ht="15" customHeight="1">
      <c r="A68" s="501">
        <v>31</v>
      </c>
      <c r="B68" s="499">
        <v>44154</v>
      </c>
      <c r="C68" s="502"/>
      <c r="D68" s="503" t="s">
        <v>191</v>
      </c>
      <c r="E68" s="435" t="s">
        <v>600</v>
      </c>
      <c r="F68" s="435">
        <v>303.5</v>
      </c>
      <c r="G68" s="504">
        <v>293</v>
      </c>
      <c r="H68" s="504">
        <v>312.5</v>
      </c>
      <c r="I68" s="435">
        <v>325</v>
      </c>
      <c r="J68" s="433" t="s">
        <v>3405</v>
      </c>
      <c r="K68" s="433">
        <f t="shared" ref="K68" si="81">H68-F68</f>
        <v>9</v>
      </c>
      <c r="L68" s="443">
        <f t="shared" ref="L68" si="82">(F68*-0.7)/100</f>
        <v>-2.1244999999999998</v>
      </c>
      <c r="M68" s="436">
        <f t="shared" ref="M68" si="83">(K68+L68)/F68</f>
        <v>2.265403624382208E-2</v>
      </c>
      <c r="N68" s="437" t="s">
        <v>599</v>
      </c>
      <c r="O68" s="463">
        <v>44158</v>
      </c>
      <c r="P68" s="7"/>
      <c r="Q68" s="7"/>
      <c r="R68" s="343" t="s">
        <v>3186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27" s="400" customFormat="1" ht="15" customHeight="1">
      <c r="A69" s="517">
        <v>32</v>
      </c>
      <c r="B69" s="494">
        <v>44154</v>
      </c>
      <c r="C69" s="518"/>
      <c r="D69" s="464" t="s">
        <v>130</v>
      </c>
      <c r="E69" s="465" t="s">
        <v>600</v>
      </c>
      <c r="F69" s="465">
        <v>341</v>
      </c>
      <c r="G69" s="519">
        <v>330</v>
      </c>
      <c r="H69" s="519">
        <v>330.5</v>
      </c>
      <c r="I69" s="465">
        <v>360</v>
      </c>
      <c r="J69" s="460" t="s">
        <v>3794</v>
      </c>
      <c r="K69" s="460">
        <f t="shared" ref="K69:K71" si="84">H69-F69</f>
        <v>-10.5</v>
      </c>
      <c r="L69" s="445">
        <f>(F69*-0.07)/100</f>
        <v>-0.23870000000000002</v>
      </c>
      <c r="M69" s="418">
        <f t="shared" ref="M69:M71" si="85">(K69+L69)/F69</f>
        <v>-3.1491788856304985E-2</v>
      </c>
      <c r="N69" s="431" t="s">
        <v>663</v>
      </c>
      <c r="O69" s="541">
        <v>44154</v>
      </c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7" s="400" customFormat="1" ht="15" customHeight="1">
      <c r="A70" s="501">
        <v>33</v>
      </c>
      <c r="B70" s="499">
        <v>44154</v>
      </c>
      <c r="C70" s="502"/>
      <c r="D70" s="503" t="s">
        <v>271</v>
      </c>
      <c r="E70" s="435" t="s">
        <v>600</v>
      </c>
      <c r="F70" s="435">
        <v>457.5</v>
      </c>
      <c r="G70" s="504">
        <v>445</v>
      </c>
      <c r="H70" s="504">
        <v>469.5</v>
      </c>
      <c r="I70" s="435">
        <v>485</v>
      </c>
      <c r="J70" s="433" t="s">
        <v>3741</v>
      </c>
      <c r="K70" s="433">
        <f t="shared" si="84"/>
        <v>12</v>
      </c>
      <c r="L70" s="443">
        <f t="shared" ref="L70:L71" si="86">(F70*-0.7)/100</f>
        <v>-3.2025000000000001</v>
      </c>
      <c r="M70" s="436">
        <f t="shared" si="85"/>
        <v>1.9229508196721309E-2</v>
      </c>
      <c r="N70" s="437" t="s">
        <v>599</v>
      </c>
      <c r="O70" s="463">
        <v>44155</v>
      </c>
      <c r="P70" s="7"/>
      <c r="Q70" s="7"/>
      <c r="R70" s="343" t="s">
        <v>3186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7" s="400" customFormat="1" ht="15" customHeight="1">
      <c r="A71" s="501">
        <v>34</v>
      </c>
      <c r="B71" s="499">
        <v>44154</v>
      </c>
      <c r="C71" s="502"/>
      <c r="D71" s="503" t="s">
        <v>351</v>
      </c>
      <c r="E71" s="435" t="s">
        <v>600</v>
      </c>
      <c r="F71" s="435">
        <v>818.5</v>
      </c>
      <c r="G71" s="504">
        <v>790</v>
      </c>
      <c r="H71" s="504">
        <v>838</v>
      </c>
      <c r="I71" s="435">
        <v>875</v>
      </c>
      <c r="J71" s="433" t="s">
        <v>3866</v>
      </c>
      <c r="K71" s="433">
        <f t="shared" si="84"/>
        <v>19.5</v>
      </c>
      <c r="L71" s="443">
        <f t="shared" si="86"/>
        <v>-5.7294999999999989</v>
      </c>
      <c r="M71" s="436">
        <f t="shared" si="85"/>
        <v>1.6824068417837509E-2</v>
      </c>
      <c r="N71" s="437" t="s">
        <v>599</v>
      </c>
      <c r="O71" s="463">
        <v>44162</v>
      </c>
      <c r="P71" s="7"/>
      <c r="Q71" s="7"/>
      <c r="R71" s="343" t="s">
        <v>3186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7" s="400" customFormat="1" ht="15" customHeight="1">
      <c r="A72" s="517">
        <v>35</v>
      </c>
      <c r="B72" s="494">
        <v>44155</v>
      </c>
      <c r="C72" s="518"/>
      <c r="D72" s="464" t="s">
        <v>58</v>
      </c>
      <c r="E72" s="465" t="s">
        <v>3627</v>
      </c>
      <c r="F72" s="465">
        <v>8050</v>
      </c>
      <c r="G72" s="519">
        <v>8290</v>
      </c>
      <c r="H72" s="519">
        <v>8290</v>
      </c>
      <c r="I72" s="465">
        <v>7600</v>
      </c>
      <c r="J72" s="460" t="s">
        <v>3801</v>
      </c>
      <c r="K72" s="460">
        <f>F72-H72</f>
        <v>-240</v>
      </c>
      <c r="L72" s="445">
        <f>(F72*-0.07)/100</f>
        <v>-5.6349999999999998</v>
      </c>
      <c r="M72" s="418">
        <f t="shared" ref="M72:M73" si="87">(K72+L72)/F72</f>
        <v>-3.0513664596273291E-2</v>
      </c>
      <c r="N72" s="431" t="s">
        <v>663</v>
      </c>
      <c r="O72" s="541">
        <v>44155</v>
      </c>
      <c r="P72" s="7"/>
      <c r="Q72" s="7"/>
      <c r="R72" s="343" t="s">
        <v>602</v>
      </c>
      <c r="S72" s="40"/>
      <c r="T72" s="40"/>
      <c r="U72" s="40"/>
      <c r="V72" s="40"/>
      <c r="W72" s="40"/>
      <c r="X72" s="40"/>
      <c r="Y72" s="40"/>
      <c r="Z72" s="40"/>
      <c r="AA72" s="40"/>
    </row>
    <row r="73" spans="1:27" s="400" customFormat="1" ht="15" customHeight="1">
      <c r="A73" s="501">
        <v>36</v>
      </c>
      <c r="B73" s="499">
        <v>44155</v>
      </c>
      <c r="C73" s="502"/>
      <c r="D73" s="503" t="s">
        <v>69</v>
      </c>
      <c r="E73" s="435" t="s">
        <v>600</v>
      </c>
      <c r="F73" s="435">
        <v>468</v>
      </c>
      <c r="G73" s="504">
        <v>454</v>
      </c>
      <c r="H73" s="504">
        <v>476</v>
      </c>
      <c r="I73" s="435" t="s">
        <v>3135</v>
      </c>
      <c r="J73" s="433" t="s">
        <v>3691</v>
      </c>
      <c r="K73" s="433">
        <f t="shared" ref="K73" si="88">H73-F73</f>
        <v>8</v>
      </c>
      <c r="L73" s="443">
        <f>(F73*-0.07)/100</f>
        <v>-0.32760000000000006</v>
      </c>
      <c r="M73" s="436">
        <f t="shared" si="87"/>
        <v>1.6394017094017093E-2</v>
      </c>
      <c r="N73" s="437" t="s">
        <v>599</v>
      </c>
      <c r="O73" s="546">
        <v>44155</v>
      </c>
      <c r="P73" s="7"/>
      <c r="Q73" s="7"/>
      <c r="R73" s="343" t="s">
        <v>602</v>
      </c>
      <c r="S73" s="40"/>
      <c r="T73" s="40"/>
      <c r="U73" s="40"/>
      <c r="V73" s="40"/>
      <c r="W73" s="40"/>
      <c r="X73" s="40"/>
      <c r="Y73" s="40"/>
      <c r="Z73" s="40"/>
      <c r="AA73" s="40"/>
    </row>
    <row r="74" spans="1:27" s="400" customFormat="1" ht="15" customHeight="1">
      <c r="A74" s="517">
        <v>37</v>
      </c>
      <c r="B74" s="494">
        <v>44155</v>
      </c>
      <c r="C74" s="518"/>
      <c r="D74" s="464" t="s">
        <v>3807</v>
      </c>
      <c r="E74" s="465" t="s">
        <v>3627</v>
      </c>
      <c r="F74" s="465">
        <v>376</v>
      </c>
      <c r="G74" s="519">
        <v>387</v>
      </c>
      <c r="H74" s="519">
        <v>386</v>
      </c>
      <c r="I74" s="465" t="s">
        <v>3809</v>
      </c>
      <c r="J74" s="460" t="s">
        <v>3825</v>
      </c>
      <c r="K74" s="460">
        <f>F74-H74</f>
        <v>-10</v>
      </c>
      <c r="L74" s="445">
        <f>(F74*-0.07)/100</f>
        <v>-0.26320000000000005</v>
      </c>
      <c r="M74" s="418">
        <f t="shared" ref="M74" si="89">(K74+L74)/F74</f>
        <v>-2.7295744680851063E-2</v>
      </c>
      <c r="N74" s="431" t="s">
        <v>663</v>
      </c>
      <c r="O74" s="419">
        <v>44159</v>
      </c>
      <c r="P74" s="7"/>
      <c r="Q74" s="7"/>
      <c r="R74" s="343" t="s">
        <v>602</v>
      </c>
      <c r="S74" s="40"/>
      <c r="T74" s="40"/>
      <c r="U74" s="40"/>
      <c r="V74" s="40"/>
      <c r="W74" s="40"/>
      <c r="X74" s="40"/>
      <c r="Y74" s="40"/>
      <c r="Z74" s="40"/>
      <c r="AA74" s="40"/>
    </row>
    <row r="75" spans="1:27" s="400" customFormat="1" ht="15" customHeight="1">
      <c r="A75" s="517">
        <v>38</v>
      </c>
      <c r="B75" s="494">
        <v>44155</v>
      </c>
      <c r="C75" s="518"/>
      <c r="D75" s="464" t="s">
        <v>38</v>
      </c>
      <c r="E75" s="465" t="s">
        <v>3627</v>
      </c>
      <c r="F75" s="465">
        <v>1692.5</v>
      </c>
      <c r="G75" s="519">
        <v>1730</v>
      </c>
      <c r="H75" s="519">
        <v>1730</v>
      </c>
      <c r="I75" s="465" t="s">
        <v>3808</v>
      </c>
      <c r="J75" s="460" t="s">
        <v>3665</v>
      </c>
      <c r="K75" s="460">
        <f>F75-H75</f>
        <v>-37.5</v>
      </c>
      <c r="L75" s="445">
        <f>(F75*-0.7)/100</f>
        <v>-11.8475</v>
      </c>
      <c r="M75" s="418">
        <f t="shared" ref="M75:M77" si="90">(K75+L75)/F75</f>
        <v>-2.9156573116691283E-2</v>
      </c>
      <c r="N75" s="431" t="s">
        <v>663</v>
      </c>
      <c r="O75" s="419">
        <v>44158</v>
      </c>
      <c r="P75" s="7"/>
      <c r="Q75" s="7"/>
      <c r="R75" s="343" t="s">
        <v>602</v>
      </c>
      <c r="S75" s="40"/>
      <c r="T75" s="40"/>
      <c r="U75" s="40"/>
      <c r="V75" s="40"/>
      <c r="W75" s="40"/>
      <c r="X75" s="40"/>
      <c r="Y75" s="40"/>
      <c r="Z75" s="40"/>
      <c r="AA75" s="40"/>
    </row>
    <row r="76" spans="1:27" s="400" customFormat="1" ht="15" customHeight="1">
      <c r="A76" s="517">
        <v>39</v>
      </c>
      <c r="B76" s="494">
        <v>44158</v>
      </c>
      <c r="C76" s="518"/>
      <c r="D76" s="464" t="s">
        <v>86</v>
      </c>
      <c r="E76" s="465" t="s">
        <v>600</v>
      </c>
      <c r="F76" s="465">
        <v>412.5</v>
      </c>
      <c r="G76" s="519">
        <v>400</v>
      </c>
      <c r="H76" s="519">
        <v>400</v>
      </c>
      <c r="I76" s="465">
        <v>435</v>
      </c>
      <c r="J76" s="460" t="s">
        <v>3830</v>
      </c>
      <c r="K76" s="460">
        <f t="shared" ref="K76:K77" si="91">H76-F76</f>
        <v>-12.5</v>
      </c>
      <c r="L76" s="445">
        <f t="shared" ref="L76:L77" si="92">(F76*-0.7)/100</f>
        <v>-2.8875000000000002</v>
      </c>
      <c r="M76" s="418">
        <f t="shared" si="90"/>
        <v>-3.7303030303030303E-2</v>
      </c>
      <c r="N76" s="431" t="s">
        <v>663</v>
      </c>
      <c r="O76" s="419">
        <v>44160</v>
      </c>
      <c r="P76" s="7"/>
      <c r="Q76" s="7"/>
      <c r="R76" s="343" t="s">
        <v>3186</v>
      </c>
      <c r="S76" s="40"/>
      <c r="T76" s="40"/>
      <c r="U76" s="40"/>
      <c r="V76" s="40"/>
      <c r="W76" s="40"/>
      <c r="X76" s="40"/>
      <c r="Y76" s="40"/>
      <c r="Z76" s="40"/>
      <c r="AA76" s="40"/>
    </row>
    <row r="77" spans="1:27" s="400" customFormat="1" ht="15" customHeight="1">
      <c r="A77" s="517">
        <v>40</v>
      </c>
      <c r="B77" s="494">
        <v>44158</v>
      </c>
      <c r="C77" s="518"/>
      <c r="D77" s="464" t="s">
        <v>69</v>
      </c>
      <c r="E77" s="465" t="s">
        <v>600</v>
      </c>
      <c r="F77" s="465">
        <v>475.5</v>
      </c>
      <c r="G77" s="519">
        <v>461</v>
      </c>
      <c r="H77" s="519">
        <v>461</v>
      </c>
      <c r="I77" s="465" t="s">
        <v>3135</v>
      </c>
      <c r="J77" s="460" t="s">
        <v>3945</v>
      </c>
      <c r="K77" s="460">
        <f t="shared" si="91"/>
        <v>-14.5</v>
      </c>
      <c r="L77" s="445">
        <f t="shared" si="92"/>
        <v>-3.3284999999999996</v>
      </c>
      <c r="M77" s="418">
        <f t="shared" si="90"/>
        <v>-3.7494216614090428E-2</v>
      </c>
      <c r="N77" s="431" t="s">
        <v>663</v>
      </c>
      <c r="O77" s="419">
        <v>44160</v>
      </c>
      <c r="P77" s="7"/>
      <c r="Q77" s="7"/>
      <c r="R77" s="343" t="s">
        <v>602</v>
      </c>
      <c r="S77" s="40"/>
      <c r="T77" s="40"/>
      <c r="U77" s="40"/>
      <c r="V77" s="40"/>
      <c r="W77" s="40"/>
      <c r="X77" s="40"/>
      <c r="Y77" s="40"/>
      <c r="Z77" s="40"/>
      <c r="AA77" s="40"/>
    </row>
    <row r="78" spans="1:27" s="400" customFormat="1" ht="15" customHeight="1">
      <c r="A78" s="517">
        <v>41</v>
      </c>
      <c r="B78" s="494">
        <v>44160</v>
      </c>
      <c r="C78" s="518"/>
      <c r="D78" s="464" t="s">
        <v>271</v>
      </c>
      <c r="E78" s="465" t="s">
        <v>600</v>
      </c>
      <c r="F78" s="465">
        <v>454</v>
      </c>
      <c r="G78" s="519">
        <v>440</v>
      </c>
      <c r="H78" s="519">
        <v>440</v>
      </c>
      <c r="I78" s="465">
        <v>475</v>
      </c>
      <c r="J78" s="460" t="s">
        <v>3831</v>
      </c>
      <c r="K78" s="460">
        <f>H78-F78</f>
        <v>-14</v>
      </c>
      <c r="L78" s="445">
        <f t="shared" ref="L78" si="93">(F78*-0.7)/100</f>
        <v>-3.1779999999999995</v>
      </c>
      <c r="M78" s="418">
        <f t="shared" ref="M78" si="94">(K78+L78)/F78</f>
        <v>-3.7837004405286347E-2</v>
      </c>
      <c r="N78" s="431" t="s">
        <v>663</v>
      </c>
      <c r="O78" s="419">
        <v>44161</v>
      </c>
      <c r="P78" s="7"/>
      <c r="Q78" s="7"/>
      <c r="R78" s="343" t="s">
        <v>3186</v>
      </c>
      <c r="S78" s="40"/>
      <c r="T78" s="40"/>
      <c r="U78" s="40"/>
      <c r="V78" s="40"/>
      <c r="W78" s="40"/>
      <c r="X78" s="40"/>
      <c r="Y78" s="40"/>
      <c r="Z78" s="40"/>
      <c r="AA78" s="40"/>
    </row>
    <row r="79" spans="1:27" s="400" customFormat="1" ht="15" customHeight="1">
      <c r="A79" s="458">
        <v>42</v>
      </c>
      <c r="B79" s="490">
        <v>44161</v>
      </c>
      <c r="C79" s="505"/>
      <c r="D79" s="441" t="s">
        <v>133</v>
      </c>
      <c r="E79" s="442" t="s">
        <v>3627</v>
      </c>
      <c r="F79" s="442" t="s">
        <v>3854</v>
      </c>
      <c r="G79" s="506">
        <v>1925</v>
      </c>
      <c r="H79" s="506"/>
      <c r="I79" s="442">
        <v>1800</v>
      </c>
      <c r="J79" s="484" t="s">
        <v>601</v>
      </c>
      <c r="K79" s="484"/>
      <c r="L79" s="485"/>
      <c r="M79" s="472"/>
      <c r="N79" s="411"/>
      <c r="O79" s="479"/>
      <c r="P79" s="7"/>
      <c r="Q79" s="7"/>
      <c r="R79" s="343" t="s">
        <v>602</v>
      </c>
      <c r="S79" s="40"/>
      <c r="T79" s="40"/>
      <c r="U79" s="40"/>
      <c r="V79" s="40"/>
      <c r="W79" s="40"/>
      <c r="X79" s="40"/>
      <c r="Y79" s="40"/>
      <c r="Z79" s="40"/>
      <c r="AA79" s="40"/>
    </row>
    <row r="80" spans="1:27" s="400" customFormat="1" ht="15" customHeight="1">
      <c r="A80" s="458"/>
      <c r="B80" s="490"/>
      <c r="C80" s="505"/>
      <c r="D80" s="441"/>
      <c r="E80" s="442"/>
      <c r="F80" s="442"/>
      <c r="G80" s="506"/>
      <c r="H80" s="506"/>
      <c r="I80" s="442"/>
      <c r="J80" s="484"/>
      <c r="K80" s="484"/>
      <c r="L80" s="485"/>
      <c r="M80" s="472"/>
      <c r="N80" s="411"/>
      <c r="O80" s="479"/>
      <c r="P80" s="7"/>
      <c r="Q80" s="7"/>
      <c r="R80" s="343"/>
      <c r="S80" s="40"/>
      <c r="T80" s="40"/>
      <c r="U80" s="40"/>
      <c r="V80" s="40"/>
      <c r="W80" s="40"/>
      <c r="X80" s="40"/>
      <c r="Y80" s="40"/>
      <c r="Z80" s="40"/>
      <c r="AA80" s="40"/>
    </row>
    <row r="81" spans="1:34" s="400" customFormat="1" ht="15" customHeight="1">
      <c r="A81" s="458"/>
      <c r="B81" s="490"/>
      <c r="C81" s="505"/>
      <c r="D81" s="439"/>
      <c r="E81" s="442"/>
      <c r="F81" s="442"/>
      <c r="G81" s="506"/>
      <c r="H81" s="506"/>
      <c r="I81" s="442"/>
      <c r="J81" s="376"/>
      <c r="K81" s="376"/>
      <c r="L81" s="474"/>
      <c r="M81" s="472"/>
      <c r="N81" s="412"/>
      <c r="O81" s="457"/>
      <c r="P81" s="7"/>
      <c r="Q81" s="7"/>
      <c r="R81" s="343"/>
      <c r="S81" s="40"/>
      <c r="T81" s="40"/>
      <c r="U81" s="40"/>
      <c r="V81" s="40"/>
      <c r="W81" s="40"/>
      <c r="X81" s="40"/>
      <c r="Y81" s="40"/>
      <c r="Z81" s="40"/>
      <c r="AA81" s="40"/>
    </row>
    <row r="82" spans="1:34" ht="44.25" customHeight="1">
      <c r="A82" s="23" t="s">
        <v>603</v>
      </c>
      <c r="B82" s="39"/>
      <c r="C82" s="39"/>
      <c r="D82" s="40"/>
      <c r="E82" s="36"/>
      <c r="F82" s="36"/>
      <c r="G82" s="35"/>
      <c r="H82" s="35" t="s">
        <v>3632</v>
      </c>
      <c r="I82" s="36"/>
      <c r="J82" s="17"/>
      <c r="K82" s="79"/>
      <c r="L82" s="80"/>
      <c r="M82" s="79"/>
      <c r="N82" s="81"/>
      <c r="O82" s="79"/>
      <c r="P82" s="7"/>
      <c r="Q82" s="480"/>
      <c r="R82" s="507"/>
      <c r="S82" s="480"/>
      <c r="T82" s="480"/>
      <c r="U82" s="480"/>
      <c r="V82" s="480"/>
      <c r="W82" s="480"/>
      <c r="X82" s="480"/>
      <c r="Y82" s="480"/>
      <c r="Z82" s="40"/>
      <c r="AA82" s="40"/>
      <c r="AB82" s="40"/>
    </row>
    <row r="83" spans="1:34" s="6" customFormat="1">
      <c r="A83" s="29" t="s">
        <v>604</v>
      </c>
      <c r="B83" s="23"/>
      <c r="C83" s="23"/>
      <c r="D83" s="23"/>
      <c r="E83" s="5"/>
      <c r="F83" s="30" t="s">
        <v>605</v>
      </c>
      <c r="G83" s="41"/>
      <c r="H83" s="42"/>
      <c r="I83" s="82"/>
      <c r="J83" s="17"/>
      <c r="K83" s="83"/>
      <c r="L83" s="84"/>
      <c r="M83" s="85"/>
      <c r="N83" s="86"/>
      <c r="O83" s="87"/>
      <c r="P83" s="5"/>
      <c r="Q83" s="4"/>
      <c r="R83" s="12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9" customFormat="1" ht="14.25" customHeight="1">
      <c r="A84" s="29"/>
      <c r="B84" s="23"/>
      <c r="C84" s="23"/>
      <c r="D84" s="23"/>
      <c r="E84" s="32"/>
      <c r="F84" s="30" t="s">
        <v>607</v>
      </c>
      <c r="G84" s="41"/>
      <c r="H84" s="42"/>
      <c r="I84" s="82"/>
      <c r="J84" s="17"/>
      <c r="K84" s="83"/>
      <c r="L84" s="84"/>
      <c r="M84" s="85"/>
      <c r="N84" s="86"/>
      <c r="O84" s="87"/>
      <c r="P84" s="5"/>
      <c r="Q84" s="4"/>
      <c r="R84" s="12"/>
      <c r="S84" s="6"/>
      <c r="Y84" s="6"/>
      <c r="Z84" s="6"/>
    </row>
    <row r="85" spans="1:34" s="9" customFormat="1" ht="14.25" customHeight="1">
      <c r="A85" s="23"/>
      <c r="B85" s="23"/>
      <c r="C85" s="23"/>
      <c r="D85" s="23"/>
      <c r="E85" s="32"/>
      <c r="F85" s="17"/>
      <c r="G85" s="17"/>
      <c r="H85" s="31"/>
      <c r="I85" s="36"/>
      <c r="J85" s="71"/>
      <c r="K85" s="68"/>
      <c r="L85" s="69"/>
      <c r="M85" s="17"/>
      <c r="N85" s="72"/>
      <c r="O85" s="57"/>
      <c r="P85" s="8"/>
      <c r="Q85" s="4"/>
      <c r="R85" s="12"/>
      <c r="S85" s="6"/>
      <c r="Y85" s="6"/>
      <c r="Z85" s="6"/>
    </row>
    <row r="86" spans="1:34" s="9" customFormat="1" ht="15">
      <c r="A86" s="43" t="s">
        <v>614</v>
      </c>
      <c r="B86" s="43"/>
      <c r="C86" s="43"/>
      <c r="D86" s="43"/>
      <c r="E86" s="32"/>
      <c r="F86" s="17"/>
      <c r="G86" s="12"/>
      <c r="H86" s="17"/>
      <c r="I86" s="12"/>
      <c r="J86" s="88"/>
      <c r="K86" s="12"/>
      <c r="L86" s="12"/>
      <c r="M86" s="12"/>
      <c r="N86" s="12"/>
      <c r="O86" s="89"/>
      <c r="P86"/>
      <c r="Q86" s="4"/>
      <c r="R86" s="12"/>
      <c r="S86" s="6"/>
      <c r="Y86" s="6"/>
      <c r="Z86" s="6"/>
    </row>
    <row r="87" spans="1:34" s="9" customFormat="1" ht="38.25">
      <c r="A87" s="21" t="s">
        <v>16</v>
      </c>
      <c r="B87" s="21" t="s">
        <v>575</v>
      </c>
      <c r="C87" s="21"/>
      <c r="D87" s="22" t="s">
        <v>588</v>
      </c>
      <c r="E87" s="21" t="s">
        <v>589</v>
      </c>
      <c r="F87" s="21" t="s">
        <v>590</v>
      </c>
      <c r="G87" s="21" t="s">
        <v>609</v>
      </c>
      <c r="H87" s="21" t="s">
        <v>592</v>
      </c>
      <c r="I87" s="21" t="s">
        <v>593</v>
      </c>
      <c r="J87" s="20" t="s">
        <v>594</v>
      </c>
      <c r="K87" s="77" t="s">
        <v>615</v>
      </c>
      <c r="L87" s="63" t="s">
        <v>3630</v>
      </c>
      <c r="M87" s="77" t="s">
        <v>611</v>
      </c>
      <c r="N87" s="21" t="s">
        <v>612</v>
      </c>
      <c r="O87" s="20" t="s">
        <v>597</v>
      </c>
      <c r="P87" s="90" t="s">
        <v>598</v>
      </c>
      <c r="Q87" s="4"/>
      <c r="R87" s="17"/>
      <c r="S87" s="6"/>
      <c r="Y87" s="6"/>
      <c r="Z87" s="6"/>
    </row>
    <row r="88" spans="1:34" s="400" customFormat="1" ht="13.9" customHeight="1">
      <c r="A88" s="493">
        <v>1</v>
      </c>
      <c r="B88" s="494">
        <v>44134</v>
      </c>
      <c r="C88" s="495"/>
      <c r="D88" s="496" t="s">
        <v>3647</v>
      </c>
      <c r="E88" s="488" t="s">
        <v>600</v>
      </c>
      <c r="F88" s="465">
        <v>1076</v>
      </c>
      <c r="G88" s="465">
        <v>1052</v>
      </c>
      <c r="H88" s="465">
        <v>1056</v>
      </c>
      <c r="I88" s="460">
        <v>1120</v>
      </c>
      <c r="J88" s="460" t="s">
        <v>3658</v>
      </c>
      <c r="K88" s="460">
        <f t="shared" ref="K88:K89" si="95">H88-F88</f>
        <v>-20</v>
      </c>
      <c r="L88" s="445">
        <f t="shared" ref="L88:L89" si="96">(H88*N88)*0.035%</f>
        <v>221.76000000000002</v>
      </c>
      <c r="M88" s="497">
        <f t="shared" ref="M88:M89" si="97">(K88*N88)-L88</f>
        <v>-12221.76</v>
      </c>
      <c r="N88" s="460">
        <v>600</v>
      </c>
      <c r="O88" s="431" t="s">
        <v>663</v>
      </c>
      <c r="P88" s="419">
        <v>44137</v>
      </c>
      <c r="Q88" s="387"/>
      <c r="R88" s="343" t="s">
        <v>3186</v>
      </c>
      <c r="S88" s="40"/>
      <c r="Y88" s="40"/>
      <c r="Z88" s="40"/>
    </row>
    <row r="89" spans="1:34" s="400" customFormat="1" ht="13.9" customHeight="1">
      <c r="A89" s="498">
        <v>2</v>
      </c>
      <c r="B89" s="499">
        <v>44134</v>
      </c>
      <c r="C89" s="500"/>
      <c r="D89" s="466" t="s">
        <v>3649</v>
      </c>
      <c r="E89" s="456" t="s">
        <v>600</v>
      </c>
      <c r="F89" s="435">
        <v>436.5</v>
      </c>
      <c r="G89" s="435">
        <v>425</v>
      </c>
      <c r="H89" s="435">
        <v>442.5</v>
      </c>
      <c r="I89" s="433">
        <v>460</v>
      </c>
      <c r="J89" s="433" t="s">
        <v>3668</v>
      </c>
      <c r="K89" s="433">
        <f t="shared" si="95"/>
        <v>6</v>
      </c>
      <c r="L89" s="443">
        <f t="shared" si="96"/>
        <v>185.85000000000002</v>
      </c>
      <c r="M89" s="489">
        <f t="shared" si="97"/>
        <v>7014.15</v>
      </c>
      <c r="N89" s="433">
        <v>1200</v>
      </c>
      <c r="O89" s="437" t="s">
        <v>599</v>
      </c>
      <c r="P89" s="463">
        <v>44138</v>
      </c>
      <c r="Q89" s="387"/>
      <c r="R89" s="343" t="s">
        <v>3186</v>
      </c>
      <c r="S89" s="40"/>
      <c r="Y89" s="40"/>
      <c r="Z89" s="40"/>
    </row>
    <row r="90" spans="1:34" s="400" customFormat="1" ht="13.9" customHeight="1">
      <c r="A90" s="498">
        <v>3</v>
      </c>
      <c r="B90" s="499">
        <v>44134</v>
      </c>
      <c r="C90" s="500"/>
      <c r="D90" s="466" t="s">
        <v>3640</v>
      </c>
      <c r="E90" s="456" t="s">
        <v>600</v>
      </c>
      <c r="F90" s="435">
        <v>2202.5</v>
      </c>
      <c r="G90" s="435">
        <v>2160</v>
      </c>
      <c r="H90" s="435">
        <v>2225</v>
      </c>
      <c r="I90" s="433" t="s">
        <v>3655</v>
      </c>
      <c r="J90" s="433" t="s">
        <v>3638</v>
      </c>
      <c r="K90" s="433">
        <f t="shared" ref="K90" si="98">H90-F90</f>
        <v>22.5</v>
      </c>
      <c r="L90" s="443">
        <f t="shared" ref="L90:L91" si="99">(H90*N90)*0.035%</f>
        <v>233.62500000000003</v>
      </c>
      <c r="M90" s="489">
        <f t="shared" ref="M90:M91" si="100">(K90*N90)-L90</f>
        <v>6516.375</v>
      </c>
      <c r="N90" s="433">
        <v>300</v>
      </c>
      <c r="O90" s="437" t="s">
        <v>599</v>
      </c>
      <c r="P90" s="463">
        <v>44137</v>
      </c>
      <c r="Q90" s="387"/>
      <c r="R90" s="343" t="s">
        <v>3186</v>
      </c>
      <c r="S90" s="40"/>
      <c r="Y90" s="40"/>
      <c r="Z90" s="40"/>
    </row>
    <row r="91" spans="1:34" s="400" customFormat="1" ht="13.9" customHeight="1">
      <c r="A91" s="498">
        <v>4</v>
      </c>
      <c r="B91" s="499">
        <v>44137</v>
      </c>
      <c r="C91" s="500"/>
      <c r="D91" s="466" t="s">
        <v>3662</v>
      </c>
      <c r="E91" s="456" t="s">
        <v>3627</v>
      </c>
      <c r="F91" s="435">
        <v>25080</v>
      </c>
      <c r="G91" s="435">
        <v>25400</v>
      </c>
      <c r="H91" s="435">
        <v>24890</v>
      </c>
      <c r="I91" s="433">
        <v>24500</v>
      </c>
      <c r="J91" s="433" t="s">
        <v>3663</v>
      </c>
      <c r="K91" s="433">
        <f>F91-H91</f>
        <v>190</v>
      </c>
      <c r="L91" s="443">
        <f t="shared" si="99"/>
        <v>217.78750000000002</v>
      </c>
      <c r="M91" s="489">
        <f t="shared" si="100"/>
        <v>4532.2124999999996</v>
      </c>
      <c r="N91" s="433">
        <v>25</v>
      </c>
      <c r="O91" s="437" t="s">
        <v>599</v>
      </c>
      <c r="P91" s="546">
        <v>44137</v>
      </c>
      <c r="Q91" s="387"/>
      <c r="R91" s="343" t="s">
        <v>602</v>
      </c>
      <c r="S91" s="40"/>
      <c r="Y91" s="40"/>
      <c r="Z91" s="40"/>
    </row>
    <row r="92" spans="1:34" s="400" customFormat="1" ht="13.9" customHeight="1">
      <c r="A92" s="498">
        <v>5</v>
      </c>
      <c r="B92" s="499">
        <v>44138</v>
      </c>
      <c r="C92" s="500"/>
      <c r="D92" s="466" t="s">
        <v>3640</v>
      </c>
      <c r="E92" s="456" t="s">
        <v>600</v>
      </c>
      <c r="F92" s="435">
        <v>2190</v>
      </c>
      <c r="G92" s="435">
        <v>2150</v>
      </c>
      <c r="H92" s="435">
        <v>2214</v>
      </c>
      <c r="I92" s="433" t="s">
        <v>3655</v>
      </c>
      <c r="J92" s="433" t="s">
        <v>3677</v>
      </c>
      <c r="K92" s="433">
        <f t="shared" ref="K92" si="101">H92-F92</f>
        <v>24</v>
      </c>
      <c r="L92" s="443">
        <f t="shared" ref="L92" si="102">(H92*N92)*0.035%</f>
        <v>232.47000000000003</v>
      </c>
      <c r="M92" s="489">
        <f t="shared" ref="M92" si="103">(K92*N92)-L92</f>
        <v>6967.53</v>
      </c>
      <c r="N92" s="433">
        <v>300</v>
      </c>
      <c r="O92" s="437" t="s">
        <v>599</v>
      </c>
      <c r="P92" s="463">
        <v>44139</v>
      </c>
      <c r="Q92" s="387"/>
      <c r="R92" s="343" t="s">
        <v>3186</v>
      </c>
      <c r="S92" s="40"/>
      <c r="Y92" s="40"/>
      <c r="Z92" s="40"/>
    </row>
    <row r="93" spans="1:34" s="400" customFormat="1" ht="13.9" customHeight="1">
      <c r="A93" s="498">
        <v>6</v>
      </c>
      <c r="B93" s="499">
        <v>44139</v>
      </c>
      <c r="C93" s="500"/>
      <c r="D93" s="466" t="s">
        <v>3675</v>
      </c>
      <c r="E93" s="456" t="s">
        <v>600</v>
      </c>
      <c r="F93" s="435">
        <v>1303</v>
      </c>
      <c r="G93" s="435">
        <v>1279</v>
      </c>
      <c r="H93" s="435">
        <v>1315.5</v>
      </c>
      <c r="I93" s="433" t="s">
        <v>3676</v>
      </c>
      <c r="J93" s="433" t="s">
        <v>3678</v>
      </c>
      <c r="K93" s="433">
        <f t="shared" ref="K93" si="104">H93-F93</f>
        <v>12.5</v>
      </c>
      <c r="L93" s="443">
        <f t="shared" ref="L93" si="105">(H93*N93)*0.035%</f>
        <v>253.23375000000004</v>
      </c>
      <c r="M93" s="489">
        <f t="shared" ref="M93" si="106">(K93*N93)-L93</f>
        <v>6621.7662499999997</v>
      </c>
      <c r="N93" s="433">
        <v>550</v>
      </c>
      <c r="O93" s="437" t="s">
        <v>599</v>
      </c>
      <c r="P93" s="546">
        <v>44139</v>
      </c>
      <c r="Q93" s="387"/>
      <c r="R93" s="343" t="s">
        <v>602</v>
      </c>
      <c r="S93" s="40"/>
      <c r="Y93" s="40"/>
      <c r="Z93" s="40"/>
    </row>
    <row r="94" spans="1:34" s="400" customFormat="1" ht="13.9" customHeight="1">
      <c r="A94" s="498">
        <v>7</v>
      </c>
      <c r="B94" s="499">
        <v>44139</v>
      </c>
      <c r="C94" s="500"/>
      <c r="D94" s="466" t="s">
        <v>3681</v>
      </c>
      <c r="E94" s="456" t="s">
        <v>600</v>
      </c>
      <c r="F94" s="435">
        <v>468</v>
      </c>
      <c r="G94" s="435">
        <v>459</v>
      </c>
      <c r="H94" s="435">
        <v>473.25</v>
      </c>
      <c r="I94" s="433">
        <v>487</v>
      </c>
      <c r="J94" s="433" t="s">
        <v>3682</v>
      </c>
      <c r="K94" s="433">
        <f t="shared" ref="K94" si="107">H94-F94</f>
        <v>5.25</v>
      </c>
      <c r="L94" s="443">
        <f t="shared" ref="L94:L96" si="108">(H94*N94)*0.035%</f>
        <v>248.45625000000004</v>
      </c>
      <c r="M94" s="489">
        <f t="shared" ref="M94:M96" si="109">(K94*N94)-L94</f>
        <v>7626.5437499999998</v>
      </c>
      <c r="N94" s="433">
        <v>1500</v>
      </c>
      <c r="O94" s="437" t="s">
        <v>599</v>
      </c>
      <c r="P94" s="546">
        <v>44139</v>
      </c>
      <c r="Q94" s="387"/>
      <c r="R94" s="343" t="s">
        <v>3186</v>
      </c>
      <c r="S94" s="40"/>
      <c r="Y94" s="40"/>
      <c r="Z94" s="40"/>
    </row>
    <row r="95" spans="1:34" s="400" customFormat="1" ht="13.9" customHeight="1">
      <c r="A95" s="498">
        <v>8</v>
      </c>
      <c r="B95" s="499">
        <v>44139</v>
      </c>
      <c r="C95" s="500"/>
      <c r="D95" s="466" t="s">
        <v>3683</v>
      </c>
      <c r="E95" s="456" t="s">
        <v>3627</v>
      </c>
      <c r="F95" s="435">
        <v>11910</v>
      </c>
      <c r="G95" s="435">
        <v>12040</v>
      </c>
      <c r="H95" s="435">
        <v>11835</v>
      </c>
      <c r="I95" s="433">
        <v>11700</v>
      </c>
      <c r="J95" s="433" t="s">
        <v>3685</v>
      </c>
      <c r="K95" s="433">
        <f>F95-H95</f>
        <v>75</v>
      </c>
      <c r="L95" s="443">
        <f t="shared" si="108"/>
        <v>310.66875000000005</v>
      </c>
      <c r="M95" s="489">
        <f t="shared" si="109"/>
        <v>5314.3312500000002</v>
      </c>
      <c r="N95" s="433">
        <v>75</v>
      </c>
      <c r="O95" s="437" t="s">
        <v>599</v>
      </c>
      <c r="P95" s="546">
        <v>44139</v>
      </c>
      <c r="Q95" s="387"/>
      <c r="R95" s="343" t="s">
        <v>602</v>
      </c>
      <c r="S95" s="40"/>
      <c r="Y95" s="40"/>
      <c r="Z95" s="40"/>
    </row>
    <row r="96" spans="1:34" s="400" customFormat="1" ht="13.9" customHeight="1">
      <c r="A96" s="498">
        <v>9</v>
      </c>
      <c r="B96" s="499">
        <v>44139</v>
      </c>
      <c r="C96" s="500"/>
      <c r="D96" s="466" t="s">
        <v>3684</v>
      </c>
      <c r="E96" s="456" t="s">
        <v>600</v>
      </c>
      <c r="F96" s="435">
        <v>464.5</v>
      </c>
      <c r="G96" s="435">
        <v>456</v>
      </c>
      <c r="H96" s="435">
        <v>472.5</v>
      </c>
      <c r="I96" s="433">
        <v>480</v>
      </c>
      <c r="J96" s="433" t="s">
        <v>3691</v>
      </c>
      <c r="K96" s="433">
        <f t="shared" ref="K96" si="110">H96-F96</f>
        <v>8</v>
      </c>
      <c r="L96" s="443">
        <f t="shared" si="108"/>
        <v>248.06250000000003</v>
      </c>
      <c r="M96" s="489">
        <f t="shared" si="109"/>
        <v>11751.9375</v>
      </c>
      <c r="N96" s="433">
        <v>1500</v>
      </c>
      <c r="O96" s="437" t="s">
        <v>599</v>
      </c>
      <c r="P96" s="463">
        <v>44140</v>
      </c>
      <c r="Q96" s="387"/>
      <c r="R96" s="343" t="s">
        <v>3186</v>
      </c>
      <c r="S96" s="40"/>
      <c r="Y96" s="40"/>
      <c r="Z96" s="40"/>
    </row>
    <row r="97" spans="1:26" s="400" customFormat="1" ht="13.9" customHeight="1">
      <c r="A97" s="498">
        <v>10</v>
      </c>
      <c r="B97" s="499">
        <v>44139</v>
      </c>
      <c r="C97" s="500"/>
      <c r="D97" s="466" t="s">
        <v>3683</v>
      </c>
      <c r="E97" s="456" t="s">
        <v>3627</v>
      </c>
      <c r="F97" s="435">
        <v>11900</v>
      </c>
      <c r="G97" s="435">
        <v>12030</v>
      </c>
      <c r="H97" s="435">
        <v>11835</v>
      </c>
      <c r="I97" s="433">
        <v>11700</v>
      </c>
      <c r="J97" s="433" t="s">
        <v>3686</v>
      </c>
      <c r="K97" s="433">
        <f>F97-H97</f>
        <v>65</v>
      </c>
      <c r="L97" s="443">
        <f t="shared" ref="L97:L98" si="111">(H97*N97)*0.035%</f>
        <v>310.66875000000005</v>
      </c>
      <c r="M97" s="489">
        <f t="shared" ref="M97:M98" si="112">(K97*N97)-L97</f>
        <v>4564.3312500000002</v>
      </c>
      <c r="N97" s="433">
        <v>75</v>
      </c>
      <c r="O97" s="437" t="s">
        <v>599</v>
      </c>
      <c r="P97" s="546">
        <v>44139</v>
      </c>
      <c r="Q97" s="387"/>
      <c r="R97" s="343" t="s">
        <v>602</v>
      </c>
      <c r="S97" s="40"/>
      <c r="Y97" s="40"/>
      <c r="Z97" s="40"/>
    </row>
    <row r="98" spans="1:26" s="400" customFormat="1" ht="13.9" customHeight="1">
      <c r="A98" s="498">
        <v>11</v>
      </c>
      <c r="B98" s="499">
        <v>44139</v>
      </c>
      <c r="C98" s="500"/>
      <c r="D98" s="466" t="s">
        <v>3640</v>
      </c>
      <c r="E98" s="456" t="s">
        <v>600</v>
      </c>
      <c r="F98" s="435">
        <v>2172</v>
      </c>
      <c r="G98" s="435">
        <v>2210</v>
      </c>
      <c r="H98" s="435">
        <v>2196.5</v>
      </c>
      <c r="I98" s="433" t="s">
        <v>3655</v>
      </c>
      <c r="J98" s="433" t="s">
        <v>3690</v>
      </c>
      <c r="K98" s="433">
        <f t="shared" ref="K98" si="113">H98-F98</f>
        <v>24.5</v>
      </c>
      <c r="L98" s="443">
        <f t="shared" si="111"/>
        <v>230.63250000000002</v>
      </c>
      <c r="M98" s="489">
        <f t="shared" si="112"/>
        <v>7119.3675000000003</v>
      </c>
      <c r="N98" s="433">
        <v>300</v>
      </c>
      <c r="O98" s="437" t="s">
        <v>599</v>
      </c>
      <c r="P98" s="463">
        <v>44140</v>
      </c>
      <c r="Q98" s="387"/>
      <c r="R98" s="343" t="s">
        <v>3186</v>
      </c>
      <c r="S98" s="40"/>
      <c r="Y98" s="40"/>
      <c r="Z98" s="40"/>
    </row>
    <row r="99" spans="1:26" s="400" customFormat="1" ht="13.9" customHeight="1">
      <c r="A99" s="498">
        <v>12</v>
      </c>
      <c r="B99" s="499">
        <v>44139</v>
      </c>
      <c r="C99" s="500"/>
      <c r="D99" s="466" t="s">
        <v>3687</v>
      </c>
      <c r="E99" s="456" t="s">
        <v>600</v>
      </c>
      <c r="F99" s="435">
        <v>2064</v>
      </c>
      <c r="G99" s="435">
        <v>2024</v>
      </c>
      <c r="H99" s="435">
        <v>2090</v>
      </c>
      <c r="I99" s="433">
        <v>2140</v>
      </c>
      <c r="J99" s="433" t="s">
        <v>3689</v>
      </c>
      <c r="K99" s="433">
        <f t="shared" ref="K99" si="114">H99-F99</f>
        <v>26</v>
      </c>
      <c r="L99" s="443">
        <f t="shared" ref="L99:L100" si="115">(H99*N99)*0.035%</f>
        <v>219.45000000000005</v>
      </c>
      <c r="M99" s="489">
        <f t="shared" ref="M99:M100" si="116">(K99*N99)-L99</f>
        <v>7580.55</v>
      </c>
      <c r="N99" s="433">
        <v>300</v>
      </c>
      <c r="O99" s="437" t="s">
        <v>599</v>
      </c>
      <c r="P99" s="463">
        <v>44140</v>
      </c>
      <c r="Q99" s="387"/>
      <c r="R99" s="343" t="s">
        <v>602</v>
      </c>
      <c r="S99" s="40"/>
      <c r="Y99" s="40"/>
      <c r="Z99" s="40"/>
    </row>
    <row r="100" spans="1:26" s="400" customFormat="1" ht="13.9" customHeight="1">
      <c r="A100" s="493">
        <v>13</v>
      </c>
      <c r="B100" s="494">
        <v>44140</v>
      </c>
      <c r="C100" s="495"/>
      <c r="D100" s="496" t="s">
        <v>3683</v>
      </c>
      <c r="E100" s="488" t="s">
        <v>3627</v>
      </c>
      <c r="F100" s="465">
        <v>12070</v>
      </c>
      <c r="G100" s="465">
        <v>12200</v>
      </c>
      <c r="H100" s="465">
        <v>12200</v>
      </c>
      <c r="I100" s="544">
        <v>11800</v>
      </c>
      <c r="J100" s="460" t="s">
        <v>3706</v>
      </c>
      <c r="K100" s="460">
        <f t="shared" ref="K100:K106" si="117">F100-H100</f>
        <v>-130</v>
      </c>
      <c r="L100" s="445">
        <f t="shared" si="115"/>
        <v>320.25000000000006</v>
      </c>
      <c r="M100" s="497">
        <f t="shared" si="116"/>
        <v>-10070.25</v>
      </c>
      <c r="N100" s="460">
        <v>75</v>
      </c>
      <c r="O100" s="431" t="s">
        <v>663</v>
      </c>
      <c r="P100" s="419">
        <v>44141</v>
      </c>
      <c r="Q100" s="387"/>
      <c r="R100" s="343" t="s">
        <v>602</v>
      </c>
      <c r="S100" s="40"/>
      <c r="Y100" s="40"/>
      <c r="Z100" s="40"/>
    </row>
    <row r="101" spans="1:26" s="400" customFormat="1" ht="13.9" customHeight="1">
      <c r="A101" s="493">
        <v>14</v>
      </c>
      <c r="B101" s="494">
        <v>44141</v>
      </c>
      <c r="C101" s="495"/>
      <c r="D101" s="496" t="s">
        <v>3707</v>
      </c>
      <c r="E101" s="488" t="s">
        <v>3627</v>
      </c>
      <c r="F101" s="465">
        <v>2003.5</v>
      </c>
      <c r="G101" s="465">
        <v>2024</v>
      </c>
      <c r="H101" s="465">
        <v>2020</v>
      </c>
      <c r="I101" s="544">
        <v>1960</v>
      </c>
      <c r="J101" s="460" t="s">
        <v>3708</v>
      </c>
      <c r="K101" s="460">
        <f t="shared" si="117"/>
        <v>-16.5</v>
      </c>
      <c r="L101" s="445">
        <f t="shared" ref="L101:L102" si="118">(H101*N101)*0.035%</f>
        <v>357.03500000000003</v>
      </c>
      <c r="M101" s="497">
        <f t="shared" ref="M101:M102" si="119">(K101*N101)-L101</f>
        <v>-8689.5349999999999</v>
      </c>
      <c r="N101" s="460">
        <v>505</v>
      </c>
      <c r="O101" s="431" t="s">
        <v>663</v>
      </c>
      <c r="P101" s="419">
        <v>44141</v>
      </c>
      <c r="Q101" s="387"/>
      <c r="R101" s="343" t="s">
        <v>602</v>
      </c>
      <c r="S101" s="40"/>
      <c r="Y101" s="40"/>
      <c r="Z101" s="40"/>
    </row>
    <row r="102" spans="1:26" s="400" customFormat="1" ht="13.9" customHeight="1">
      <c r="A102" s="493">
        <v>15</v>
      </c>
      <c r="B102" s="494">
        <v>44144</v>
      </c>
      <c r="C102" s="495"/>
      <c r="D102" s="496" t="s">
        <v>3683</v>
      </c>
      <c r="E102" s="488" t="s">
        <v>3627</v>
      </c>
      <c r="F102" s="465">
        <v>12440</v>
      </c>
      <c r="G102" s="465">
        <v>12550</v>
      </c>
      <c r="H102" s="465">
        <v>12610</v>
      </c>
      <c r="I102" s="544">
        <v>12200</v>
      </c>
      <c r="J102" s="460" t="s">
        <v>3732</v>
      </c>
      <c r="K102" s="460">
        <f t="shared" si="117"/>
        <v>-170</v>
      </c>
      <c r="L102" s="445">
        <f t="shared" si="118"/>
        <v>331.01250000000005</v>
      </c>
      <c r="M102" s="497">
        <f t="shared" si="119"/>
        <v>-13081.012500000001</v>
      </c>
      <c r="N102" s="460">
        <v>75</v>
      </c>
      <c r="O102" s="431" t="s">
        <v>663</v>
      </c>
      <c r="P102" s="419">
        <v>44145</v>
      </c>
      <c r="Q102" s="387"/>
      <c r="R102" s="343" t="s">
        <v>602</v>
      </c>
      <c r="S102" s="40"/>
      <c r="Y102" s="40"/>
      <c r="Z102" s="40"/>
    </row>
    <row r="103" spans="1:26" s="400" customFormat="1" ht="13.9" customHeight="1">
      <c r="A103" s="493">
        <v>16</v>
      </c>
      <c r="B103" s="494">
        <v>44144</v>
      </c>
      <c r="C103" s="495"/>
      <c r="D103" s="496" t="s">
        <v>3724</v>
      </c>
      <c r="E103" s="488" t="s">
        <v>3627</v>
      </c>
      <c r="F103" s="465">
        <v>220.5</v>
      </c>
      <c r="G103" s="465">
        <v>224.5</v>
      </c>
      <c r="H103" s="465">
        <v>224.25</v>
      </c>
      <c r="I103" s="544">
        <v>210</v>
      </c>
      <c r="J103" s="460" t="s">
        <v>3736</v>
      </c>
      <c r="K103" s="460">
        <f t="shared" si="117"/>
        <v>-3.75</v>
      </c>
      <c r="L103" s="445">
        <f t="shared" ref="L103:L105" si="120">(H103*N103)*0.035%</f>
        <v>235.46250000000003</v>
      </c>
      <c r="M103" s="497">
        <f t="shared" ref="M103:M104" si="121">(K103*N103)-L103</f>
        <v>-11485.4625</v>
      </c>
      <c r="N103" s="460">
        <v>3000</v>
      </c>
      <c r="O103" s="431" t="s">
        <v>663</v>
      </c>
      <c r="P103" s="419">
        <v>44145</v>
      </c>
      <c r="Q103" s="387"/>
      <c r="R103" s="343" t="s">
        <v>602</v>
      </c>
      <c r="S103" s="40"/>
      <c r="Y103" s="40"/>
      <c r="Z103" s="40"/>
    </row>
    <row r="104" spans="1:26" s="400" customFormat="1" ht="13.9" customHeight="1">
      <c r="A104" s="498">
        <v>17</v>
      </c>
      <c r="B104" s="499">
        <v>44146</v>
      </c>
      <c r="C104" s="500"/>
      <c r="D104" s="466" t="s">
        <v>3683</v>
      </c>
      <c r="E104" s="456" t="s">
        <v>3627</v>
      </c>
      <c r="F104" s="435">
        <v>11755</v>
      </c>
      <c r="G104" s="435">
        <v>11860</v>
      </c>
      <c r="H104" s="435">
        <v>11695</v>
      </c>
      <c r="I104" s="433">
        <v>11500</v>
      </c>
      <c r="J104" s="433" t="s">
        <v>3147</v>
      </c>
      <c r="K104" s="433">
        <f t="shared" si="117"/>
        <v>60</v>
      </c>
      <c r="L104" s="443">
        <f t="shared" si="120"/>
        <v>306.99375000000003</v>
      </c>
      <c r="M104" s="489">
        <f t="shared" si="121"/>
        <v>4193.0062500000004</v>
      </c>
      <c r="N104" s="433">
        <v>75</v>
      </c>
      <c r="O104" s="437" t="s">
        <v>599</v>
      </c>
      <c r="P104" s="546">
        <v>44146</v>
      </c>
      <c r="Q104" s="387"/>
      <c r="R104" s="343" t="s">
        <v>602</v>
      </c>
      <c r="S104" s="40"/>
      <c r="Y104" s="40"/>
      <c r="Z104" s="40"/>
    </row>
    <row r="105" spans="1:26" s="400" customFormat="1" ht="13.9" customHeight="1">
      <c r="A105" s="609">
        <v>18</v>
      </c>
      <c r="B105" s="607">
        <v>44146</v>
      </c>
      <c r="C105" s="500"/>
      <c r="D105" s="466" t="s">
        <v>3746</v>
      </c>
      <c r="E105" s="456" t="s">
        <v>3627</v>
      </c>
      <c r="F105" s="435">
        <v>1376</v>
      </c>
      <c r="G105" s="435">
        <v>1410</v>
      </c>
      <c r="H105" s="435">
        <v>1352</v>
      </c>
      <c r="I105" s="522">
        <v>1330</v>
      </c>
      <c r="J105" s="606" t="s">
        <v>3751</v>
      </c>
      <c r="K105" s="522">
        <f t="shared" si="117"/>
        <v>24</v>
      </c>
      <c r="L105" s="443">
        <f t="shared" si="120"/>
        <v>260.26000000000005</v>
      </c>
      <c r="M105" s="606">
        <v>12290</v>
      </c>
      <c r="N105" s="606">
        <v>550</v>
      </c>
      <c r="O105" s="606" t="s">
        <v>599</v>
      </c>
      <c r="P105" s="604">
        <v>44148</v>
      </c>
      <c r="Q105" s="387"/>
      <c r="R105" s="343" t="s">
        <v>602</v>
      </c>
      <c r="S105" s="40"/>
      <c r="Y105" s="40"/>
      <c r="Z105" s="40"/>
    </row>
    <row r="106" spans="1:26" s="400" customFormat="1" ht="13.9" customHeight="1">
      <c r="A106" s="610"/>
      <c r="B106" s="608"/>
      <c r="C106" s="500"/>
      <c r="D106" s="466" t="s">
        <v>3747</v>
      </c>
      <c r="E106" s="456" t="s">
        <v>3627</v>
      </c>
      <c r="F106" s="435">
        <v>22.5</v>
      </c>
      <c r="G106" s="435"/>
      <c r="H106" s="435">
        <v>23.5</v>
      </c>
      <c r="I106" s="522"/>
      <c r="J106" s="605"/>
      <c r="K106" s="522">
        <f t="shared" si="117"/>
        <v>-1</v>
      </c>
      <c r="L106" s="522">
        <v>100</v>
      </c>
      <c r="M106" s="605"/>
      <c r="N106" s="605"/>
      <c r="O106" s="605"/>
      <c r="P106" s="605"/>
      <c r="Q106" s="387"/>
      <c r="R106" s="343" t="s">
        <v>602</v>
      </c>
      <c r="S106" s="40"/>
      <c r="Y106" s="40"/>
      <c r="Z106" s="40"/>
    </row>
    <row r="107" spans="1:26" s="400" customFormat="1" ht="13.9" customHeight="1">
      <c r="A107" s="498">
        <v>19</v>
      </c>
      <c r="B107" s="553">
        <v>44146</v>
      </c>
      <c r="C107" s="554"/>
      <c r="D107" s="555" t="s">
        <v>3640</v>
      </c>
      <c r="E107" s="556" t="s">
        <v>600</v>
      </c>
      <c r="F107" s="557">
        <v>2171</v>
      </c>
      <c r="G107" s="557">
        <v>2130</v>
      </c>
      <c r="H107" s="557">
        <v>2194</v>
      </c>
      <c r="I107" s="558">
        <v>2250</v>
      </c>
      <c r="J107" s="558" t="s">
        <v>3751</v>
      </c>
      <c r="K107" s="558">
        <f t="shared" ref="K107:K108" si="122">H107-F107</f>
        <v>23</v>
      </c>
      <c r="L107" s="559">
        <f t="shared" ref="L107:L108" si="123">(H107*N107)*0.035%</f>
        <v>230.37000000000003</v>
      </c>
      <c r="M107" s="489">
        <f t="shared" ref="M107:M108" si="124">(K107*N107)-L107</f>
        <v>6669.63</v>
      </c>
      <c r="N107" s="433">
        <v>300</v>
      </c>
      <c r="O107" s="437" t="s">
        <v>599</v>
      </c>
      <c r="P107" s="546">
        <v>44146</v>
      </c>
      <c r="Q107" s="387"/>
      <c r="R107" s="343" t="s">
        <v>3186</v>
      </c>
      <c r="S107" s="40"/>
      <c r="Y107" s="40"/>
      <c r="Z107" s="40"/>
    </row>
    <row r="108" spans="1:26" s="400" customFormat="1" ht="13.9" customHeight="1">
      <c r="A108" s="498">
        <v>20</v>
      </c>
      <c r="B108" s="561">
        <v>44148</v>
      </c>
      <c r="C108" s="554"/>
      <c r="D108" s="555" t="s">
        <v>3760</v>
      </c>
      <c r="E108" s="556" t="s">
        <v>600</v>
      </c>
      <c r="F108" s="557">
        <v>474.5</v>
      </c>
      <c r="G108" s="557">
        <v>468</v>
      </c>
      <c r="H108" s="557">
        <v>484</v>
      </c>
      <c r="I108" s="560">
        <v>486</v>
      </c>
      <c r="J108" s="560" t="s">
        <v>3767</v>
      </c>
      <c r="K108" s="560">
        <f t="shared" si="122"/>
        <v>9.5</v>
      </c>
      <c r="L108" s="559">
        <f t="shared" si="123"/>
        <v>313.39000000000004</v>
      </c>
      <c r="M108" s="489">
        <f t="shared" si="124"/>
        <v>17261.61</v>
      </c>
      <c r="N108" s="433">
        <v>1850</v>
      </c>
      <c r="O108" s="437" t="s">
        <v>599</v>
      </c>
      <c r="P108" s="463">
        <v>44149</v>
      </c>
      <c r="Q108" s="387"/>
      <c r="R108" s="343" t="s">
        <v>602</v>
      </c>
      <c r="S108" s="40"/>
      <c r="Y108" s="40"/>
      <c r="Z108" s="40"/>
    </row>
    <row r="109" spans="1:26" s="400" customFormat="1" ht="13.9" customHeight="1">
      <c r="A109" s="498">
        <v>21</v>
      </c>
      <c r="B109" s="499">
        <v>44148</v>
      </c>
      <c r="C109" s="500"/>
      <c r="D109" s="466" t="s">
        <v>3761</v>
      </c>
      <c r="E109" s="456" t="s">
        <v>600</v>
      </c>
      <c r="F109" s="435">
        <v>168.75</v>
      </c>
      <c r="G109" s="435">
        <v>165.5</v>
      </c>
      <c r="H109" s="435">
        <v>171.25</v>
      </c>
      <c r="I109" s="433">
        <v>175</v>
      </c>
      <c r="J109" s="558" t="s">
        <v>3759</v>
      </c>
      <c r="K109" s="558">
        <f t="shared" ref="K109" si="125">H109-F109</f>
        <v>2.5</v>
      </c>
      <c r="L109" s="559">
        <f t="shared" ref="L109" si="126">(H109*N109)*0.035%</f>
        <v>215.77500000000003</v>
      </c>
      <c r="M109" s="489">
        <f t="shared" ref="M109" si="127">(K109*N109)-L109</f>
        <v>8784.2250000000004</v>
      </c>
      <c r="N109" s="433">
        <v>3600</v>
      </c>
      <c r="O109" s="437" t="s">
        <v>599</v>
      </c>
      <c r="P109" s="546">
        <v>44148</v>
      </c>
      <c r="Q109" s="387"/>
      <c r="R109" s="343" t="s">
        <v>602</v>
      </c>
      <c r="S109" s="40"/>
      <c r="Y109" s="40"/>
      <c r="Z109" s="40"/>
    </row>
    <row r="110" spans="1:26" s="400" customFormat="1" ht="13.9" customHeight="1">
      <c r="A110" s="498">
        <v>22</v>
      </c>
      <c r="B110" s="499">
        <v>44148</v>
      </c>
      <c r="C110" s="500"/>
      <c r="D110" s="466" t="s">
        <v>3649</v>
      </c>
      <c r="E110" s="456" t="s">
        <v>600</v>
      </c>
      <c r="F110" s="435">
        <v>473</v>
      </c>
      <c r="G110" s="435">
        <v>463</v>
      </c>
      <c r="H110" s="435">
        <v>482.5</v>
      </c>
      <c r="I110" s="433">
        <v>493</v>
      </c>
      <c r="J110" s="558" t="s">
        <v>3767</v>
      </c>
      <c r="K110" s="558">
        <f t="shared" ref="K110" si="128">H110-F110</f>
        <v>9.5</v>
      </c>
      <c r="L110" s="559">
        <f t="shared" ref="L110" si="129">(H110*N110)*0.035%</f>
        <v>202.65000000000003</v>
      </c>
      <c r="M110" s="489">
        <f t="shared" ref="M110" si="130">(K110*N110)-L110</f>
        <v>11197.35</v>
      </c>
      <c r="N110" s="433">
        <v>1200</v>
      </c>
      <c r="O110" s="437" t="s">
        <v>599</v>
      </c>
      <c r="P110" s="546">
        <v>44148</v>
      </c>
      <c r="Q110" s="387"/>
      <c r="R110" s="343" t="s">
        <v>3186</v>
      </c>
      <c r="S110" s="40"/>
      <c r="Y110" s="40"/>
      <c r="Z110" s="40"/>
    </row>
    <row r="111" spans="1:26" s="400" customFormat="1" ht="13.9" customHeight="1">
      <c r="A111" s="498">
        <v>23</v>
      </c>
      <c r="B111" s="499">
        <v>44148</v>
      </c>
      <c r="C111" s="500"/>
      <c r="D111" s="466" t="s">
        <v>3761</v>
      </c>
      <c r="E111" s="456" t="s">
        <v>600</v>
      </c>
      <c r="F111" s="435">
        <v>167.75</v>
      </c>
      <c r="G111" s="435">
        <v>165</v>
      </c>
      <c r="H111" s="435">
        <v>169.75</v>
      </c>
      <c r="I111" s="433">
        <v>175</v>
      </c>
      <c r="J111" s="558" t="s">
        <v>3766</v>
      </c>
      <c r="K111" s="558">
        <f t="shared" ref="K111" si="131">H111-F111</f>
        <v>2</v>
      </c>
      <c r="L111" s="559">
        <f t="shared" ref="L111:L112" si="132">(H111*N111)*0.035%</f>
        <v>213.88500000000002</v>
      </c>
      <c r="M111" s="489">
        <f t="shared" ref="M111:M112" si="133">(K111*N111)-L111</f>
        <v>6986.1149999999998</v>
      </c>
      <c r="N111" s="433">
        <v>3600</v>
      </c>
      <c r="O111" s="437" t="s">
        <v>599</v>
      </c>
      <c r="P111" s="546">
        <v>44148</v>
      </c>
      <c r="Q111" s="387"/>
      <c r="R111" s="343" t="s">
        <v>602</v>
      </c>
      <c r="S111" s="40"/>
      <c r="Y111" s="40"/>
      <c r="Z111" s="40"/>
    </row>
    <row r="112" spans="1:26" s="400" customFormat="1" ht="13.9" customHeight="1">
      <c r="A112" s="493">
        <v>24</v>
      </c>
      <c r="B112" s="494">
        <v>44152</v>
      </c>
      <c r="C112" s="495"/>
      <c r="D112" s="496" t="s">
        <v>3724</v>
      </c>
      <c r="E112" s="488" t="s">
        <v>3627</v>
      </c>
      <c r="F112" s="465">
        <v>237</v>
      </c>
      <c r="G112" s="465">
        <v>241</v>
      </c>
      <c r="H112" s="465">
        <v>240.5</v>
      </c>
      <c r="I112" s="544" t="s">
        <v>3772</v>
      </c>
      <c r="J112" s="460" t="s">
        <v>3773</v>
      </c>
      <c r="K112" s="460">
        <f t="shared" ref="K112" si="134">F112-H112</f>
        <v>-3.5</v>
      </c>
      <c r="L112" s="445">
        <f t="shared" si="132"/>
        <v>252.52500000000003</v>
      </c>
      <c r="M112" s="497">
        <f t="shared" si="133"/>
        <v>-10752.525</v>
      </c>
      <c r="N112" s="460">
        <v>3000</v>
      </c>
      <c r="O112" s="431" t="s">
        <v>663</v>
      </c>
      <c r="P112" s="541">
        <v>44152</v>
      </c>
      <c r="Q112" s="387"/>
      <c r="R112" s="343" t="s">
        <v>602</v>
      </c>
      <c r="S112" s="40"/>
      <c r="Y112" s="40"/>
      <c r="Z112" s="40"/>
    </row>
    <row r="113" spans="1:26" s="400" customFormat="1" ht="13.9" customHeight="1">
      <c r="A113" s="498">
        <v>25</v>
      </c>
      <c r="B113" s="563">
        <v>44152</v>
      </c>
      <c r="C113" s="554"/>
      <c r="D113" s="555" t="s">
        <v>3774</v>
      </c>
      <c r="E113" s="556" t="s">
        <v>600</v>
      </c>
      <c r="F113" s="557">
        <v>764</v>
      </c>
      <c r="G113" s="557">
        <v>752</v>
      </c>
      <c r="H113" s="557">
        <v>771.5</v>
      </c>
      <c r="I113" s="562">
        <v>790</v>
      </c>
      <c r="J113" s="562" t="s">
        <v>3715</v>
      </c>
      <c r="K113" s="562">
        <f t="shared" ref="K113" si="135">H113-F113</f>
        <v>7.5</v>
      </c>
      <c r="L113" s="559">
        <f t="shared" ref="L113:L114" si="136">(H113*N113)*0.035%</f>
        <v>270.02500000000003</v>
      </c>
      <c r="M113" s="489">
        <f t="shared" ref="M113:M114" si="137">(K113*N113)-L113</f>
        <v>7229.9750000000004</v>
      </c>
      <c r="N113" s="433">
        <v>1000</v>
      </c>
      <c r="O113" s="437" t="s">
        <v>599</v>
      </c>
      <c r="P113" s="546">
        <v>44152</v>
      </c>
      <c r="Q113" s="387"/>
      <c r="R113" s="343" t="s">
        <v>602</v>
      </c>
      <c r="S113" s="40"/>
      <c r="Y113" s="40"/>
      <c r="Z113" s="40"/>
    </row>
    <row r="114" spans="1:26" s="400" customFormat="1" ht="13.9" customHeight="1">
      <c r="A114" s="498">
        <v>26</v>
      </c>
      <c r="B114" s="565">
        <v>44153</v>
      </c>
      <c r="C114" s="554"/>
      <c r="D114" s="555" t="s">
        <v>3683</v>
      </c>
      <c r="E114" s="556" t="s">
        <v>3627</v>
      </c>
      <c r="F114" s="557">
        <v>12900</v>
      </c>
      <c r="G114" s="557">
        <v>13020</v>
      </c>
      <c r="H114" s="557">
        <v>12850</v>
      </c>
      <c r="I114" s="564">
        <v>12700</v>
      </c>
      <c r="J114" s="433" t="s">
        <v>3790</v>
      </c>
      <c r="K114" s="433">
        <f t="shared" ref="K114" si="138">F114-H114</f>
        <v>50</v>
      </c>
      <c r="L114" s="443">
        <f t="shared" si="136"/>
        <v>337.31250000000006</v>
      </c>
      <c r="M114" s="489">
        <f t="shared" si="137"/>
        <v>3412.6875</v>
      </c>
      <c r="N114" s="433">
        <v>75</v>
      </c>
      <c r="O114" s="437" t="s">
        <v>599</v>
      </c>
      <c r="P114" s="546">
        <v>44153</v>
      </c>
      <c r="Q114" s="387"/>
      <c r="R114" s="343" t="s">
        <v>602</v>
      </c>
      <c r="S114" s="40"/>
      <c r="Y114" s="40"/>
      <c r="Z114" s="40"/>
    </row>
    <row r="115" spans="1:26" s="400" customFormat="1" ht="13.9" customHeight="1">
      <c r="A115" s="498">
        <v>27</v>
      </c>
      <c r="B115" s="567">
        <v>44154</v>
      </c>
      <c r="C115" s="554"/>
      <c r="D115" s="555" t="s">
        <v>3683</v>
      </c>
      <c r="E115" s="556" t="s">
        <v>3627</v>
      </c>
      <c r="F115" s="557">
        <v>12905</v>
      </c>
      <c r="G115" s="557">
        <v>13020</v>
      </c>
      <c r="H115" s="557">
        <v>12850</v>
      </c>
      <c r="I115" s="566">
        <v>12700</v>
      </c>
      <c r="J115" s="433" t="s">
        <v>723</v>
      </c>
      <c r="K115" s="433">
        <f t="shared" ref="K115" si="139">F115-H115</f>
        <v>55</v>
      </c>
      <c r="L115" s="443">
        <f t="shared" ref="L115:L117" si="140">(H115*N115)*0.035%</f>
        <v>337.31250000000006</v>
      </c>
      <c r="M115" s="489">
        <f t="shared" ref="M115:M117" si="141">(K115*N115)-L115</f>
        <v>3787.6875</v>
      </c>
      <c r="N115" s="433">
        <v>75</v>
      </c>
      <c r="O115" s="437" t="s">
        <v>599</v>
      </c>
      <c r="P115" s="546">
        <v>44154</v>
      </c>
      <c r="Q115" s="387"/>
      <c r="R115" s="343" t="s">
        <v>602</v>
      </c>
      <c r="S115" s="40"/>
      <c r="Y115" s="40"/>
      <c r="Z115" s="40"/>
    </row>
    <row r="116" spans="1:26" s="400" customFormat="1" ht="13.9" customHeight="1">
      <c r="A116" s="498">
        <v>28</v>
      </c>
      <c r="B116" s="569">
        <v>44154</v>
      </c>
      <c r="C116" s="554"/>
      <c r="D116" s="555" t="s">
        <v>3793</v>
      </c>
      <c r="E116" s="456" t="s">
        <v>600</v>
      </c>
      <c r="F116" s="557">
        <v>507</v>
      </c>
      <c r="G116" s="557">
        <v>497</v>
      </c>
      <c r="H116" s="557">
        <v>512.5</v>
      </c>
      <c r="I116" s="568">
        <v>530</v>
      </c>
      <c r="J116" s="568" t="s">
        <v>3758</v>
      </c>
      <c r="K116" s="568">
        <f t="shared" ref="K116" si="142">H116-F116</f>
        <v>5.5</v>
      </c>
      <c r="L116" s="559">
        <f t="shared" si="140"/>
        <v>215.25000000000003</v>
      </c>
      <c r="M116" s="489">
        <f t="shared" si="141"/>
        <v>6384.75</v>
      </c>
      <c r="N116" s="433">
        <v>1200</v>
      </c>
      <c r="O116" s="437" t="s">
        <v>599</v>
      </c>
      <c r="P116" s="463">
        <v>44155</v>
      </c>
      <c r="Q116" s="387"/>
      <c r="R116" s="343" t="s">
        <v>602</v>
      </c>
      <c r="S116" s="40"/>
      <c r="Y116" s="40"/>
      <c r="Z116" s="40"/>
    </row>
    <row r="117" spans="1:26" s="400" customFormat="1" ht="13.9" customHeight="1">
      <c r="A117" s="498">
        <v>29</v>
      </c>
      <c r="B117" s="569">
        <v>44155</v>
      </c>
      <c r="C117" s="554"/>
      <c r="D117" s="555" t="s">
        <v>3683</v>
      </c>
      <c r="E117" s="556" t="s">
        <v>3627</v>
      </c>
      <c r="F117" s="557">
        <v>12840</v>
      </c>
      <c r="G117" s="557">
        <v>12950</v>
      </c>
      <c r="H117" s="557">
        <v>12785</v>
      </c>
      <c r="I117" s="568">
        <v>12650</v>
      </c>
      <c r="J117" s="433" t="s">
        <v>723</v>
      </c>
      <c r="K117" s="433">
        <f t="shared" ref="K117" si="143">F117-H117</f>
        <v>55</v>
      </c>
      <c r="L117" s="443">
        <f t="shared" si="140"/>
        <v>335.60625000000005</v>
      </c>
      <c r="M117" s="489">
        <f t="shared" si="141"/>
        <v>3789.3937500000002</v>
      </c>
      <c r="N117" s="433">
        <v>75</v>
      </c>
      <c r="O117" s="437" t="s">
        <v>599</v>
      </c>
      <c r="P117" s="546">
        <v>44155</v>
      </c>
      <c r="Q117" s="387"/>
      <c r="R117" s="343" t="s">
        <v>602</v>
      </c>
      <c r="S117" s="40"/>
      <c r="Y117" s="40"/>
      <c r="Z117" s="40"/>
    </row>
    <row r="118" spans="1:26" s="400" customFormat="1" ht="13.9" customHeight="1">
      <c r="A118" s="570">
        <v>30</v>
      </c>
      <c r="B118" s="580">
        <v>44155</v>
      </c>
      <c r="C118" s="571"/>
      <c r="D118" s="572" t="s">
        <v>3683</v>
      </c>
      <c r="E118" s="573" t="s">
        <v>3627</v>
      </c>
      <c r="F118" s="574">
        <v>12870</v>
      </c>
      <c r="G118" s="574">
        <v>12950</v>
      </c>
      <c r="H118" s="574">
        <v>12870</v>
      </c>
      <c r="I118" s="575">
        <v>12650</v>
      </c>
      <c r="J118" s="576" t="s">
        <v>708</v>
      </c>
      <c r="K118" s="576">
        <f t="shared" ref="K118:K119" si="144">F118-H118</f>
        <v>0</v>
      </c>
      <c r="L118" s="577">
        <f t="shared" ref="L118:L122" si="145">(H118*N118)*0.035%</f>
        <v>337.83750000000003</v>
      </c>
      <c r="M118" s="578">
        <f t="shared" ref="M118:M122" si="146">(K118*N118)-L118</f>
        <v>-337.83750000000003</v>
      </c>
      <c r="N118" s="576">
        <v>75</v>
      </c>
      <c r="O118" s="576" t="s">
        <v>708</v>
      </c>
      <c r="P118" s="579">
        <v>44155</v>
      </c>
      <c r="Q118" s="387"/>
      <c r="R118" s="343" t="s">
        <v>602</v>
      </c>
      <c r="S118" s="40"/>
      <c r="Y118" s="40"/>
      <c r="Z118" s="40"/>
    </row>
    <row r="119" spans="1:26" s="400" customFormat="1" ht="13.9" customHeight="1">
      <c r="A119" s="498">
        <v>31</v>
      </c>
      <c r="B119" s="582">
        <v>44158</v>
      </c>
      <c r="C119" s="554"/>
      <c r="D119" s="555" t="s">
        <v>3683</v>
      </c>
      <c r="E119" s="556" t="s">
        <v>3627</v>
      </c>
      <c r="F119" s="557">
        <v>12950</v>
      </c>
      <c r="G119" s="557">
        <v>13050</v>
      </c>
      <c r="H119" s="557">
        <v>12890</v>
      </c>
      <c r="I119" s="581">
        <v>12700</v>
      </c>
      <c r="J119" s="433" t="s">
        <v>3147</v>
      </c>
      <c r="K119" s="433">
        <f t="shared" si="144"/>
        <v>60</v>
      </c>
      <c r="L119" s="443">
        <f t="shared" si="145"/>
        <v>338.36250000000007</v>
      </c>
      <c r="M119" s="489">
        <f t="shared" si="146"/>
        <v>4161.6374999999998</v>
      </c>
      <c r="N119" s="433">
        <v>75</v>
      </c>
      <c r="O119" s="437" t="s">
        <v>599</v>
      </c>
      <c r="P119" s="546">
        <v>44158</v>
      </c>
      <c r="Q119" s="387"/>
      <c r="R119" s="343" t="s">
        <v>602</v>
      </c>
      <c r="S119" s="40"/>
      <c r="Y119" s="40"/>
      <c r="Z119" s="40"/>
    </row>
    <row r="120" spans="1:26" s="400" customFormat="1" ht="13.9" customHeight="1">
      <c r="A120" s="498">
        <v>32</v>
      </c>
      <c r="B120" s="582">
        <v>23</v>
      </c>
      <c r="C120" s="554"/>
      <c r="D120" s="555" t="s">
        <v>3815</v>
      </c>
      <c r="E120" s="556" t="s">
        <v>600</v>
      </c>
      <c r="F120" s="557">
        <v>189.25</v>
      </c>
      <c r="G120" s="557">
        <v>185</v>
      </c>
      <c r="H120" s="557">
        <v>191.4</v>
      </c>
      <c r="I120" s="581" t="s">
        <v>3816</v>
      </c>
      <c r="J120" s="581" t="s">
        <v>3817</v>
      </c>
      <c r="K120" s="581">
        <f t="shared" ref="K120" si="147">H120-F120</f>
        <v>2.1500000000000057</v>
      </c>
      <c r="L120" s="559">
        <f t="shared" si="145"/>
        <v>214.36800000000002</v>
      </c>
      <c r="M120" s="489">
        <f t="shared" si="146"/>
        <v>6665.6320000000178</v>
      </c>
      <c r="N120" s="433">
        <v>3200</v>
      </c>
      <c r="O120" s="437" t="s">
        <v>599</v>
      </c>
      <c r="P120" s="546">
        <v>44158</v>
      </c>
      <c r="Q120" s="387"/>
      <c r="R120" s="343" t="s">
        <v>602</v>
      </c>
      <c r="S120" s="40"/>
      <c r="Y120" s="40"/>
      <c r="Z120" s="40"/>
    </row>
    <row r="121" spans="1:26" s="400" customFormat="1" ht="13.9" customHeight="1">
      <c r="A121" s="493">
        <v>33</v>
      </c>
      <c r="B121" s="494">
        <v>44159</v>
      </c>
      <c r="C121" s="495"/>
      <c r="D121" s="496" t="s">
        <v>3683</v>
      </c>
      <c r="E121" s="488" t="s">
        <v>3627</v>
      </c>
      <c r="F121" s="465">
        <v>13025</v>
      </c>
      <c r="G121" s="465">
        <v>13110</v>
      </c>
      <c r="H121" s="465">
        <v>13125</v>
      </c>
      <c r="I121" s="544">
        <v>12800</v>
      </c>
      <c r="J121" s="460" t="s">
        <v>3832</v>
      </c>
      <c r="K121" s="460">
        <f t="shared" ref="K121" si="148">F121-H121</f>
        <v>-100</v>
      </c>
      <c r="L121" s="445">
        <f t="shared" si="145"/>
        <v>344.53125000000006</v>
      </c>
      <c r="M121" s="497">
        <f t="shared" si="146"/>
        <v>-7844.53125</v>
      </c>
      <c r="N121" s="460">
        <v>75</v>
      </c>
      <c r="O121" s="431" t="s">
        <v>663</v>
      </c>
      <c r="P121" s="419">
        <v>44160</v>
      </c>
      <c r="Q121" s="387"/>
      <c r="R121" s="343" t="s">
        <v>602</v>
      </c>
      <c r="S121" s="40"/>
      <c r="Y121" s="40"/>
      <c r="Z121" s="40"/>
    </row>
    <row r="122" spans="1:26" s="400" customFormat="1" ht="13.9" customHeight="1">
      <c r="A122" s="493">
        <v>34</v>
      </c>
      <c r="B122" s="494">
        <v>44160</v>
      </c>
      <c r="C122" s="495"/>
      <c r="D122" s="496" t="s">
        <v>3833</v>
      </c>
      <c r="E122" s="488" t="s">
        <v>600</v>
      </c>
      <c r="F122" s="465">
        <v>521</v>
      </c>
      <c r="G122" s="465">
        <v>512</v>
      </c>
      <c r="H122" s="465">
        <v>512.5</v>
      </c>
      <c r="I122" s="544">
        <v>540</v>
      </c>
      <c r="J122" s="460" t="s">
        <v>3834</v>
      </c>
      <c r="K122" s="460">
        <f t="shared" ref="K122" si="149">H122-F122</f>
        <v>-8.5</v>
      </c>
      <c r="L122" s="445">
        <f t="shared" si="145"/>
        <v>251.12500000000003</v>
      </c>
      <c r="M122" s="497">
        <f t="shared" si="146"/>
        <v>-12151.125</v>
      </c>
      <c r="N122" s="460">
        <v>1400</v>
      </c>
      <c r="O122" s="431" t="s">
        <v>663</v>
      </c>
      <c r="P122" s="419">
        <v>44160</v>
      </c>
      <c r="Q122" s="387"/>
      <c r="R122" s="343" t="s">
        <v>602</v>
      </c>
      <c r="S122" s="40"/>
      <c r="Y122" s="40"/>
      <c r="Z122" s="40"/>
    </row>
    <row r="123" spans="1:26" s="400" customFormat="1" ht="13.9" customHeight="1">
      <c r="A123" s="493">
        <v>35</v>
      </c>
      <c r="B123" s="494">
        <v>44160</v>
      </c>
      <c r="C123" s="495"/>
      <c r="D123" s="496" t="s">
        <v>3835</v>
      </c>
      <c r="E123" s="488" t="s">
        <v>600</v>
      </c>
      <c r="F123" s="465">
        <v>507.5</v>
      </c>
      <c r="G123" s="465">
        <v>497</v>
      </c>
      <c r="H123" s="465">
        <v>497</v>
      </c>
      <c r="I123" s="544" t="s">
        <v>3836</v>
      </c>
      <c r="J123" s="460" t="s">
        <v>3794</v>
      </c>
      <c r="K123" s="460">
        <f t="shared" ref="K123" si="150">H123-F123</f>
        <v>-10.5</v>
      </c>
      <c r="L123" s="445">
        <f t="shared" ref="L123" si="151">(H123*N123)*0.035%</f>
        <v>217.43750000000003</v>
      </c>
      <c r="M123" s="497">
        <f t="shared" ref="M123" si="152">(K123*N123)-L123</f>
        <v>-13342.4375</v>
      </c>
      <c r="N123" s="460">
        <v>1250</v>
      </c>
      <c r="O123" s="431" t="s">
        <v>663</v>
      </c>
      <c r="P123" s="419">
        <v>44161</v>
      </c>
      <c r="Q123" s="387"/>
      <c r="R123" s="343" t="s">
        <v>602</v>
      </c>
      <c r="S123" s="40"/>
      <c r="Y123" s="40"/>
      <c r="Z123" s="40"/>
    </row>
    <row r="124" spans="1:26" s="400" customFormat="1" ht="13.9" customHeight="1">
      <c r="A124" s="614">
        <v>36</v>
      </c>
      <c r="B124" s="616">
        <v>44161</v>
      </c>
      <c r="C124" s="491"/>
      <c r="D124" s="482" t="s">
        <v>3852</v>
      </c>
      <c r="E124" s="483" t="s">
        <v>3627</v>
      </c>
      <c r="F124" s="442" t="s">
        <v>3872</v>
      </c>
      <c r="G124" s="442">
        <v>1452</v>
      </c>
      <c r="H124" s="442"/>
      <c r="I124" s="376">
        <v>1350</v>
      </c>
      <c r="J124" s="611" t="s">
        <v>601</v>
      </c>
      <c r="K124" s="376"/>
      <c r="L124" s="485"/>
      <c r="M124" s="611"/>
      <c r="N124" s="611"/>
      <c r="O124" s="611"/>
      <c r="P124" s="613"/>
      <c r="Q124" s="387"/>
      <c r="R124" s="343" t="s">
        <v>602</v>
      </c>
      <c r="S124" s="40"/>
      <c r="Y124" s="40"/>
      <c r="Z124" s="40"/>
    </row>
    <row r="125" spans="1:26" s="400" customFormat="1" ht="13.9" customHeight="1">
      <c r="A125" s="615"/>
      <c r="B125" s="617"/>
      <c r="C125" s="491"/>
      <c r="D125" s="482" t="s">
        <v>3853</v>
      </c>
      <c r="E125" s="483" t="s">
        <v>3627</v>
      </c>
      <c r="F125" s="442" t="s">
        <v>3871</v>
      </c>
      <c r="G125" s="442"/>
      <c r="H125" s="442"/>
      <c r="I125" s="376"/>
      <c r="J125" s="612"/>
      <c r="K125" s="376"/>
      <c r="L125" s="376"/>
      <c r="M125" s="612"/>
      <c r="N125" s="612"/>
      <c r="O125" s="612"/>
      <c r="P125" s="612"/>
      <c r="Q125" s="387"/>
      <c r="R125" s="343" t="s">
        <v>602</v>
      </c>
      <c r="S125" s="40"/>
      <c r="Y125" s="40"/>
      <c r="Z125" s="40"/>
    </row>
    <row r="126" spans="1:26" s="400" customFormat="1" ht="13.9" customHeight="1">
      <c r="A126" s="498">
        <v>37</v>
      </c>
      <c r="B126" s="585">
        <v>44162</v>
      </c>
      <c r="C126" s="554"/>
      <c r="D126" s="555" t="s">
        <v>3864</v>
      </c>
      <c r="E126" s="556" t="s">
        <v>3627</v>
      </c>
      <c r="F126" s="557">
        <v>13030</v>
      </c>
      <c r="G126" s="557">
        <v>13200</v>
      </c>
      <c r="H126" s="557">
        <v>12970</v>
      </c>
      <c r="I126" s="584">
        <v>12700</v>
      </c>
      <c r="J126" s="522" t="s">
        <v>3147</v>
      </c>
      <c r="K126" s="433">
        <f t="shared" ref="K126" si="153">F126-H126</f>
        <v>60</v>
      </c>
      <c r="L126" s="443">
        <f t="shared" ref="L126" si="154">(H126*N126)*0.035%</f>
        <v>340.46250000000003</v>
      </c>
      <c r="M126" s="589">
        <f t="shared" ref="M126" si="155">(K126*N126)-L126</f>
        <v>4159.5375000000004</v>
      </c>
      <c r="N126" s="522">
        <v>75</v>
      </c>
      <c r="O126" s="524" t="s">
        <v>599</v>
      </c>
      <c r="P126" s="546">
        <v>44162</v>
      </c>
      <c r="Q126" s="387"/>
      <c r="R126" s="343" t="s">
        <v>602</v>
      </c>
      <c r="S126" s="40"/>
      <c r="Y126" s="40"/>
      <c r="Z126" s="40"/>
    </row>
    <row r="127" spans="1:26" s="400" customFormat="1" ht="13.9" customHeight="1">
      <c r="A127" s="587">
        <v>38</v>
      </c>
      <c r="B127" s="588">
        <v>44162</v>
      </c>
      <c r="C127" s="491"/>
      <c r="D127" s="482" t="s">
        <v>3864</v>
      </c>
      <c r="E127" s="483" t="s">
        <v>3627</v>
      </c>
      <c r="F127" s="442" t="s">
        <v>3865</v>
      </c>
      <c r="G127" s="442">
        <v>13200</v>
      </c>
      <c r="H127" s="442"/>
      <c r="I127" s="376">
        <v>12700</v>
      </c>
      <c r="J127" s="376"/>
      <c r="K127" s="376"/>
      <c r="L127" s="376"/>
      <c r="M127" s="376"/>
      <c r="N127" s="376"/>
      <c r="O127" s="376"/>
      <c r="P127" s="586"/>
      <c r="Q127" s="387"/>
      <c r="R127" s="343" t="s">
        <v>602</v>
      </c>
      <c r="S127" s="40"/>
      <c r="Y127" s="40"/>
      <c r="Z127" s="40"/>
    </row>
    <row r="128" spans="1:26" s="400" customFormat="1" ht="13.9" customHeight="1">
      <c r="A128" s="498">
        <v>39</v>
      </c>
      <c r="B128" s="585">
        <v>44162</v>
      </c>
      <c r="C128" s="554"/>
      <c r="D128" s="555" t="s">
        <v>3868</v>
      </c>
      <c r="E128" s="456" t="s">
        <v>600</v>
      </c>
      <c r="F128" s="557">
        <v>517</v>
      </c>
      <c r="G128" s="557">
        <v>508</v>
      </c>
      <c r="H128" s="557">
        <v>522.5</v>
      </c>
      <c r="I128" s="584" t="s">
        <v>3869</v>
      </c>
      <c r="J128" s="522" t="s">
        <v>3758</v>
      </c>
      <c r="K128" s="584">
        <f t="shared" ref="K128" si="156">H128-F128</f>
        <v>5.5</v>
      </c>
      <c r="L128" s="559">
        <f t="shared" ref="L128" si="157">(H128*N128)*0.035%</f>
        <v>274.31250000000006</v>
      </c>
      <c r="M128" s="589">
        <f t="shared" ref="M128" si="158">(K128*N128)-L128</f>
        <v>7975.6875</v>
      </c>
      <c r="N128" s="522">
        <v>1500</v>
      </c>
      <c r="O128" s="524" t="s">
        <v>599</v>
      </c>
      <c r="P128" s="546">
        <v>44162</v>
      </c>
      <c r="Q128" s="387"/>
      <c r="R128" s="343" t="s">
        <v>3186</v>
      </c>
      <c r="S128" s="40"/>
      <c r="Y128" s="40"/>
      <c r="Z128" s="40"/>
    </row>
    <row r="129" spans="1:34" s="400" customFormat="1" ht="13.9" customHeight="1">
      <c r="A129" s="587">
        <v>40</v>
      </c>
      <c r="B129" s="588">
        <v>44162</v>
      </c>
      <c r="C129" s="491"/>
      <c r="D129" s="482" t="s">
        <v>3868</v>
      </c>
      <c r="E129" s="483" t="s">
        <v>600</v>
      </c>
      <c r="F129" s="442" t="s">
        <v>3870</v>
      </c>
      <c r="G129" s="442">
        <v>502</v>
      </c>
      <c r="H129" s="442"/>
      <c r="I129" s="376">
        <v>530</v>
      </c>
      <c r="J129" s="376"/>
      <c r="K129" s="376"/>
      <c r="L129" s="376"/>
      <c r="M129" s="586"/>
      <c r="N129" s="586"/>
      <c r="O129" s="586"/>
      <c r="P129" s="586"/>
      <c r="Q129" s="387"/>
      <c r="R129" s="343" t="s">
        <v>3186</v>
      </c>
      <c r="S129" s="40"/>
      <c r="Y129" s="40"/>
      <c r="Z129" s="40"/>
    </row>
    <row r="130" spans="1:34" s="400" customFormat="1" ht="13.9" customHeight="1">
      <c r="A130" s="587"/>
      <c r="B130" s="588"/>
      <c r="C130" s="491"/>
      <c r="D130" s="482"/>
      <c r="E130" s="483"/>
      <c r="F130" s="442"/>
      <c r="G130" s="442"/>
      <c r="H130" s="442"/>
      <c r="I130" s="376"/>
      <c r="J130" s="586"/>
      <c r="K130" s="376"/>
      <c r="L130" s="376"/>
      <c r="M130" s="586"/>
      <c r="N130" s="586"/>
      <c r="O130" s="586"/>
      <c r="P130" s="586"/>
      <c r="Q130" s="387"/>
      <c r="R130" s="343"/>
      <c r="S130" s="40"/>
      <c r="Y130" s="40"/>
      <c r="Z130" s="40"/>
    </row>
    <row r="131" spans="1:34" s="400" customFormat="1" ht="13.9" customHeight="1">
      <c r="A131" s="492"/>
      <c r="B131" s="490"/>
      <c r="C131" s="491"/>
      <c r="D131" s="482"/>
      <c r="E131" s="483"/>
      <c r="F131" s="442"/>
      <c r="G131" s="442"/>
      <c r="H131" s="442"/>
      <c r="I131" s="376"/>
      <c r="J131" s="376"/>
      <c r="K131" s="376"/>
      <c r="L131" s="376"/>
      <c r="M131" s="376"/>
      <c r="N131" s="376"/>
      <c r="O131" s="376"/>
      <c r="P131" s="376"/>
      <c r="Q131" s="387"/>
      <c r="R131" s="343"/>
      <c r="S131" s="40"/>
      <c r="Y131" s="40"/>
      <c r="Z131" s="40"/>
    </row>
    <row r="132" spans="1:34" s="400" customFormat="1" ht="13.9" customHeight="1">
      <c r="A132" s="514"/>
      <c r="B132" s="508"/>
      <c r="C132" s="515"/>
      <c r="D132" s="516"/>
      <c r="E132" s="377"/>
      <c r="F132" s="469"/>
      <c r="G132" s="469"/>
      <c r="H132" s="469"/>
      <c r="I132" s="459"/>
      <c r="J132" s="459"/>
      <c r="K132" s="459"/>
      <c r="L132" s="459"/>
      <c r="M132" s="459"/>
      <c r="N132" s="459"/>
      <c r="O132" s="459"/>
      <c r="P132" s="459"/>
      <c r="Q132" s="387"/>
      <c r="R132" s="343"/>
      <c r="S132" s="40"/>
      <c r="Y132" s="40"/>
      <c r="Z132" s="40"/>
    </row>
    <row r="133" spans="1:34" s="6" customFormat="1">
      <c r="A133" s="44"/>
      <c r="B133" s="45"/>
      <c r="C133" s="46"/>
      <c r="D133" s="47"/>
      <c r="E133" s="48"/>
      <c r="F133" s="49"/>
      <c r="G133" s="49"/>
      <c r="H133" s="49"/>
      <c r="I133" s="49"/>
      <c r="J133" s="17"/>
      <c r="K133" s="91"/>
      <c r="L133" s="91"/>
      <c r="M133" s="17"/>
      <c r="N133" s="16"/>
      <c r="O133" s="92"/>
      <c r="P133" s="5"/>
      <c r="Q133" s="4"/>
      <c r="R133" s="17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6" customFormat="1" ht="15">
      <c r="A134" s="50" t="s">
        <v>616</v>
      </c>
      <c r="B134" s="50"/>
      <c r="C134" s="50"/>
      <c r="D134" s="50"/>
      <c r="E134" s="51"/>
      <c r="F134" s="49"/>
      <c r="G134" s="49"/>
      <c r="H134" s="49"/>
      <c r="I134" s="49"/>
      <c r="J134" s="53"/>
      <c r="K134" s="12"/>
      <c r="L134" s="12"/>
      <c r="M134" s="12"/>
      <c r="N134" s="11"/>
      <c r="O134" s="53"/>
      <c r="P134" s="5"/>
      <c r="Q134" s="4"/>
      <c r="R134" s="17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6" customFormat="1" ht="38.25">
      <c r="A135" s="21" t="s">
        <v>16</v>
      </c>
      <c r="B135" s="21" t="s">
        <v>575</v>
      </c>
      <c r="C135" s="21"/>
      <c r="D135" s="22" t="s">
        <v>588</v>
      </c>
      <c r="E135" s="21" t="s">
        <v>589</v>
      </c>
      <c r="F135" s="21" t="s">
        <v>590</v>
      </c>
      <c r="G135" s="52" t="s">
        <v>609</v>
      </c>
      <c r="H135" s="21" t="s">
        <v>592</v>
      </c>
      <c r="I135" s="21" t="s">
        <v>593</v>
      </c>
      <c r="J135" s="20" t="s">
        <v>594</v>
      </c>
      <c r="K135" s="20" t="s">
        <v>617</v>
      </c>
      <c r="L135" s="63" t="s">
        <v>3630</v>
      </c>
      <c r="M135" s="77" t="s">
        <v>611</v>
      </c>
      <c r="N135" s="21" t="s">
        <v>612</v>
      </c>
      <c r="O135" s="21" t="s">
        <v>597</v>
      </c>
      <c r="P135" s="22" t="s">
        <v>598</v>
      </c>
      <c r="Q135" s="4"/>
      <c r="R135" s="17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40" customFormat="1" ht="14.25">
      <c r="A136" s="520">
        <v>1</v>
      </c>
      <c r="B136" s="521">
        <v>44134</v>
      </c>
      <c r="C136" s="521"/>
      <c r="D136" s="503" t="s">
        <v>3646</v>
      </c>
      <c r="E136" s="435" t="s">
        <v>600</v>
      </c>
      <c r="F136" s="435">
        <v>13.2</v>
      </c>
      <c r="G136" s="455">
        <v>8</v>
      </c>
      <c r="H136" s="455">
        <v>17</v>
      </c>
      <c r="I136" s="455">
        <v>22</v>
      </c>
      <c r="J136" s="522" t="s">
        <v>3656</v>
      </c>
      <c r="K136" s="522">
        <f t="shared" ref="K136" si="159">H136-F136</f>
        <v>3.8000000000000007</v>
      </c>
      <c r="L136" s="523">
        <v>100</v>
      </c>
      <c r="M136" s="522">
        <f t="shared" ref="M136" si="160">(K136*N136)-100</f>
        <v>5125.0000000000009</v>
      </c>
      <c r="N136" s="522">
        <v>1375</v>
      </c>
      <c r="O136" s="524" t="s">
        <v>599</v>
      </c>
      <c r="P136" s="463">
        <v>44137</v>
      </c>
      <c r="Q136" s="387"/>
      <c r="R136" s="343" t="s">
        <v>602</v>
      </c>
      <c r="Z136" s="400"/>
      <c r="AA136" s="400"/>
      <c r="AB136" s="400"/>
      <c r="AC136" s="400"/>
      <c r="AD136" s="400"/>
      <c r="AE136" s="400"/>
      <c r="AF136" s="400"/>
      <c r="AG136" s="400"/>
      <c r="AH136" s="400"/>
    </row>
    <row r="137" spans="1:34" s="40" customFormat="1" ht="14.25">
      <c r="A137" s="520">
        <v>2</v>
      </c>
      <c r="B137" s="521">
        <v>44137</v>
      </c>
      <c r="C137" s="521"/>
      <c r="D137" s="503" t="s">
        <v>3657</v>
      </c>
      <c r="E137" s="435" t="s">
        <v>600</v>
      </c>
      <c r="F137" s="435">
        <v>12.5</v>
      </c>
      <c r="G137" s="455">
        <v>8</v>
      </c>
      <c r="H137" s="455">
        <v>15.25</v>
      </c>
      <c r="I137" s="455">
        <v>20</v>
      </c>
      <c r="J137" s="522" t="s">
        <v>3673</v>
      </c>
      <c r="K137" s="522">
        <f t="shared" ref="K137" si="161">H137-F137</f>
        <v>2.75</v>
      </c>
      <c r="L137" s="523">
        <v>100</v>
      </c>
      <c r="M137" s="522">
        <f t="shared" ref="M137" si="162">(K137*N137)-100</f>
        <v>3612.5</v>
      </c>
      <c r="N137" s="522">
        <v>1350</v>
      </c>
      <c r="O137" s="524" t="s">
        <v>599</v>
      </c>
      <c r="P137" s="463">
        <v>44138</v>
      </c>
      <c r="Q137" s="387"/>
      <c r="R137" s="343" t="s">
        <v>602</v>
      </c>
      <c r="Z137" s="400"/>
      <c r="AA137" s="400"/>
      <c r="AB137" s="400"/>
      <c r="AC137" s="400"/>
      <c r="AD137" s="400"/>
      <c r="AE137" s="400"/>
      <c r="AF137" s="400"/>
      <c r="AG137" s="400"/>
      <c r="AH137" s="400"/>
    </row>
    <row r="138" spans="1:34" s="40" customFormat="1" ht="14.25">
      <c r="A138" s="520">
        <v>3</v>
      </c>
      <c r="B138" s="521">
        <v>44137</v>
      </c>
      <c r="C138" s="521"/>
      <c r="D138" s="503" t="s">
        <v>3660</v>
      </c>
      <c r="E138" s="435" t="s">
        <v>600</v>
      </c>
      <c r="F138" s="435">
        <v>72</v>
      </c>
      <c r="G138" s="455">
        <v>30</v>
      </c>
      <c r="H138" s="455">
        <v>82.5</v>
      </c>
      <c r="I138" s="455">
        <v>130</v>
      </c>
      <c r="J138" s="522" t="s">
        <v>3661</v>
      </c>
      <c r="K138" s="522">
        <f t="shared" ref="K138" si="163">H138-F138</f>
        <v>10.5</v>
      </c>
      <c r="L138" s="523">
        <v>100</v>
      </c>
      <c r="M138" s="522">
        <f t="shared" ref="M138" si="164">(K138*N138)-100</f>
        <v>687.5</v>
      </c>
      <c r="N138" s="522">
        <v>75</v>
      </c>
      <c r="O138" s="524" t="s">
        <v>599</v>
      </c>
      <c r="P138" s="463">
        <v>44137</v>
      </c>
      <c r="Q138" s="387"/>
      <c r="R138" s="343" t="s">
        <v>3186</v>
      </c>
      <c r="Z138" s="400"/>
      <c r="AA138" s="400"/>
      <c r="AB138" s="400"/>
      <c r="AC138" s="400"/>
      <c r="AD138" s="400"/>
      <c r="AE138" s="400"/>
      <c r="AF138" s="400"/>
      <c r="AG138" s="400"/>
      <c r="AH138" s="400"/>
    </row>
    <row r="139" spans="1:34" s="40" customFormat="1" ht="14.25">
      <c r="A139" s="542">
        <v>4</v>
      </c>
      <c r="B139" s="543">
        <v>44138</v>
      </c>
      <c r="C139" s="543"/>
      <c r="D139" s="464" t="s">
        <v>3669</v>
      </c>
      <c r="E139" s="465" t="s">
        <v>600</v>
      </c>
      <c r="F139" s="465">
        <v>105</v>
      </c>
      <c r="G139" s="539">
        <v>60</v>
      </c>
      <c r="H139" s="539">
        <v>60</v>
      </c>
      <c r="I139" s="539">
        <v>180</v>
      </c>
      <c r="J139" s="544" t="s">
        <v>3674</v>
      </c>
      <c r="K139" s="544">
        <f t="shared" ref="K139:K142" si="165">H139-F139</f>
        <v>-45</v>
      </c>
      <c r="L139" s="545">
        <v>100</v>
      </c>
      <c r="M139" s="544">
        <f t="shared" ref="M139:M142" si="166">(K139*N139)-100</f>
        <v>-3475</v>
      </c>
      <c r="N139" s="544">
        <v>75</v>
      </c>
      <c r="O139" s="431" t="s">
        <v>663</v>
      </c>
      <c r="P139" s="419">
        <v>44139</v>
      </c>
      <c r="Q139" s="387"/>
      <c r="R139" s="343" t="s">
        <v>3186</v>
      </c>
      <c r="Z139" s="400"/>
      <c r="AA139" s="400"/>
      <c r="AB139" s="400"/>
      <c r="AC139" s="400"/>
      <c r="AD139" s="400"/>
      <c r="AE139" s="400"/>
      <c r="AF139" s="400"/>
      <c r="AG139" s="400"/>
      <c r="AH139" s="400"/>
    </row>
    <row r="140" spans="1:34" s="40" customFormat="1" ht="14.25">
      <c r="A140" s="520">
        <v>5</v>
      </c>
      <c r="B140" s="521">
        <v>44140</v>
      </c>
      <c r="C140" s="521"/>
      <c r="D140" s="503" t="s">
        <v>3698</v>
      </c>
      <c r="E140" s="435" t="s">
        <v>600</v>
      </c>
      <c r="F140" s="435">
        <v>15</v>
      </c>
      <c r="G140" s="455">
        <v>10</v>
      </c>
      <c r="H140" s="455">
        <v>17.2</v>
      </c>
      <c r="I140" s="455">
        <v>23</v>
      </c>
      <c r="J140" s="522" t="s">
        <v>3699</v>
      </c>
      <c r="K140" s="522">
        <f t="shared" si="165"/>
        <v>2.1999999999999993</v>
      </c>
      <c r="L140" s="523">
        <v>100</v>
      </c>
      <c r="M140" s="522">
        <f t="shared" si="166"/>
        <v>2869.9999999999991</v>
      </c>
      <c r="N140" s="522">
        <v>1350</v>
      </c>
      <c r="O140" s="524" t="s">
        <v>599</v>
      </c>
      <c r="P140" s="546">
        <v>44140</v>
      </c>
      <c r="Q140" s="387"/>
      <c r="R140" s="343" t="s">
        <v>602</v>
      </c>
      <c r="Z140" s="400"/>
      <c r="AA140" s="400"/>
      <c r="AB140" s="400"/>
      <c r="AC140" s="400"/>
      <c r="AD140" s="400"/>
      <c r="AE140" s="400"/>
      <c r="AF140" s="400"/>
      <c r="AG140" s="400"/>
      <c r="AH140" s="400"/>
    </row>
    <row r="141" spans="1:34" s="40" customFormat="1" ht="14.25">
      <c r="A141" s="520">
        <v>6</v>
      </c>
      <c r="B141" s="521">
        <v>44140</v>
      </c>
      <c r="C141" s="521"/>
      <c r="D141" s="503" t="s">
        <v>3701</v>
      </c>
      <c r="E141" s="435" t="s">
        <v>600</v>
      </c>
      <c r="F141" s="435">
        <v>45</v>
      </c>
      <c r="G141" s="455">
        <v>29</v>
      </c>
      <c r="H141" s="455">
        <v>52</v>
      </c>
      <c r="I141" s="455">
        <v>70</v>
      </c>
      <c r="J141" s="522" t="s">
        <v>3710</v>
      </c>
      <c r="K141" s="522">
        <f t="shared" si="165"/>
        <v>7</v>
      </c>
      <c r="L141" s="523">
        <v>100</v>
      </c>
      <c r="M141" s="522">
        <f t="shared" si="166"/>
        <v>2000</v>
      </c>
      <c r="N141" s="522">
        <v>300</v>
      </c>
      <c r="O141" s="524" t="s">
        <v>599</v>
      </c>
      <c r="P141" s="463">
        <v>44141</v>
      </c>
      <c r="Q141" s="387"/>
      <c r="R141" s="343" t="s">
        <v>602</v>
      </c>
      <c r="Z141" s="400"/>
      <c r="AA141" s="400"/>
      <c r="AB141" s="400"/>
      <c r="AC141" s="400"/>
      <c r="AD141" s="400"/>
      <c r="AE141" s="400"/>
      <c r="AF141" s="400"/>
      <c r="AG141" s="400"/>
      <c r="AH141" s="400"/>
    </row>
    <row r="142" spans="1:34" s="40" customFormat="1" ht="14.25">
      <c r="A142" s="520">
        <v>7</v>
      </c>
      <c r="B142" s="521">
        <v>44141</v>
      </c>
      <c r="C142" s="521"/>
      <c r="D142" s="503" t="s">
        <v>3698</v>
      </c>
      <c r="E142" s="435" t="s">
        <v>600</v>
      </c>
      <c r="F142" s="435">
        <v>16.5</v>
      </c>
      <c r="G142" s="455">
        <v>11.5</v>
      </c>
      <c r="H142" s="455">
        <v>18.25</v>
      </c>
      <c r="I142" s="455">
        <v>25</v>
      </c>
      <c r="J142" s="522" t="s">
        <v>3716</v>
      </c>
      <c r="K142" s="522">
        <f t="shared" si="165"/>
        <v>1.75</v>
      </c>
      <c r="L142" s="523">
        <v>100</v>
      </c>
      <c r="M142" s="522">
        <f t="shared" si="166"/>
        <v>2262.5</v>
      </c>
      <c r="N142" s="522">
        <v>1350</v>
      </c>
      <c r="O142" s="524" t="s">
        <v>599</v>
      </c>
      <c r="P142" s="463">
        <v>44144</v>
      </c>
      <c r="Q142" s="387"/>
      <c r="R142" s="343" t="s">
        <v>602</v>
      </c>
      <c r="Z142" s="400"/>
      <c r="AA142" s="400"/>
      <c r="AB142" s="400"/>
      <c r="AC142" s="400"/>
      <c r="AD142" s="400"/>
      <c r="AE142" s="400"/>
      <c r="AF142" s="400"/>
      <c r="AG142" s="400"/>
      <c r="AH142" s="400"/>
    </row>
    <row r="143" spans="1:34" s="40" customFormat="1" ht="14.25">
      <c r="A143" s="520">
        <v>8</v>
      </c>
      <c r="B143" s="521">
        <v>44141</v>
      </c>
      <c r="C143" s="521"/>
      <c r="D143" s="503" t="s">
        <v>3709</v>
      </c>
      <c r="E143" s="435" t="s">
        <v>600</v>
      </c>
      <c r="F143" s="435">
        <v>46</v>
      </c>
      <c r="G143" s="455">
        <v>30</v>
      </c>
      <c r="H143" s="455">
        <v>53</v>
      </c>
      <c r="I143" s="455">
        <v>70</v>
      </c>
      <c r="J143" s="522" t="s">
        <v>3710</v>
      </c>
      <c r="K143" s="522">
        <f t="shared" ref="K143:K144" si="167">H143-F143</f>
        <v>7</v>
      </c>
      <c r="L143" s="523">
        <v>100</v>
      </c>
      <c r="M143" s="522">
        <f t="shared" ref="M143:M144" si="168">(K143*N143)-100</f>
        <v>2000</v>
      </c>
      <c r="N143" s="522">
        <v>300</v>
      </c>
      <c r="O143" s="524" t="s">
        <v>599</v>
      </c>
      <c r="P143" s="546">
        <v>44141</v>
      </c>
      <c r="Q143" s="387"/>
      <c r="R143" s="343" t="s">
        <v>3186</v>
      </c>
      <c r="Z143" s="400"/>
      <c r="AA143" s="400"/>
      <c r="AB143" s="400"/>
      <c r="AC143" s="400"/>
      <c r="AD143" s="400"/>
      <c r="AE143" s="400"/>
      <c r="AF143" s="400"/>
      <c r="AG143" s="400"/>
      <c r="AH143" s="400"/>
    </row>
    <row r="144" spans="1:34" s="6" customFormat="1" ht="14.25">
      <c r="A144" s="520">
        <v>9</v>
      </c>
      <c r="B144" s="521">
        <v>44141</v>
      </c>
      <c r="C144" s="521"/>
      <c r="D144" s="503" t="s">
        <v>3713</v>
      </c>
      <c r="E144" s="435" t="s">
        <v>600</v>
      </c>
      <c r="F144" s="435">
        <v>44.5</v>
      </c>
      <c r="G144" s="455">
        <v>29</v>
      </c>
      <c r="H144" s="455">
        <v>52</v>
      </c>
      <c r="I144" s="455">
        <v>70</v>
      </c>
      <c r="J144" s="522" t="s">
        <v>3715</v>
      </c>
      <c r="K144" s="522">
        <f t="shared" si="167"/>
        <v>7.5</v>
      </c>
      <c r="L144" s="523">
        <v>100</v>
      </c>
      <c r="M144" s="522">
        <f t="shared" si="168"/>
        <v>2150</v>
      </c>
      <c r="N144" s="522">
        <v>300</v>
      </c>
      <c r="O144" s="524" t="s">
        <v>599</v>
      </c>
      <c r="P144" s="463">
        <v>44144</v>
      </c>
      <c r="Q144" s="4"/>
      <c r="R144" s="408" t="s">
        <v>602</v>
      </c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s="549" customFormat="1" ht="14.25">
      <c r="A145" s="520">
        <v>10</v>
      </c>
      <c r="B145" s="521">
        <v>44144</v>
      </c>
      <c r="C145" s="521"/>
      <c r="D145" s="503" t="s">
        <v>3717</v>
      </c>
      <c r="E145" s="435" t="s">
        <v>600</v>
      </c>
      <c r="F145" s="435">
        <v>2.4</v>
      </c>
      <c r="G145" s="455">
        <v>1</v>
      </c>
      <c r="H145" s="455">
        <v>2.95</v>
      </c>
      <c r="I145" s="455" t="s">
        <v>3718</v>
      </c>
      <c r="J145" s="522" t="s">
        <v>3731</v>
      </c>
      <c r="K145" s="522">
        <f t="shared" ref="K145:K147" si="169">H145-F145</f>
        <v>0.55000000000000027</v>
      </c>
      <c r="L145" s="523">
        <v>100</v>
      </c>
      <c r="M145" s="522">
        <f t="shared" ref="M145:M147" si="170">(K145*N145)-100</f>
        <v>1935.0000000000009</v>
      </c>
      <c r="N145" s="522">
        <v>3700</v>
      </c>
      <c r="O145" s="524" t="s">
        <v>599</v>
      </c>
      <c r="P145" s="463">
        <v>44145</v>
      </c>
      <c r="Q145" s="547"/>
      <c r="R145" s="548" t="s">
        <v>602</v>
      </c>
      <c r="Z145" s="550"/>
      <c r="AA145" s="550"/>
      <c r="AB145" s="550"/>
      <c r="AC145" s="550"/>
      <c r="AD145" s="550"/>
      <c r="AE145" s="550"/>
      <c r="AF145" s="550"/>
      <c r="AG145" s="550"/>
      <c r="AH145" s="550"/>
    </row>
    <row r="146" spans="1:34" s="549" customFormat="1" ht="14.25">
      <c r="A146" s="542">
        <v>11</v>
      </c>
      <c r="B146" s="543">
        <v>44144</v>
      </c>
      <c r="C146" s="543"/>
      <c r="D146" s="464" t="s">
        <v>3722</v>
      </c>
      <c r="E146" s="465" t="s">
        <v>600</v>
      </c>
      <c r="F146" s="465">
        <v>320</v>
      </c>
      <c r="G146" s="539">
        <v>140</v>
      </c>
      <c r="H146" s="539">
        <v>95</v>
      </c>
      <c r="I146" s="539" t="s">
        <v>3723</v>
      </c>
      <c r="J146" s="544" t="s">
        <v>3737</v>
      </c>
      <c r="K146" s="544">
        <f t="shared" si="169"/>
        <v>-225</v>
      </c>
      <c r="L146" s="545">
        <v>100</v>
      </c>
      <c r="M146" s="544">
        <f t="shared" si="170"/>
        <v>-5725</v>
      </c>
      <c r="N146" s="544">
        <v>25</v>
      </c>
      <c r="O146" s="431" t="s">
        <v>663</v>
      </c>
      <c r="P146" s="419">
        <v>44145</v>
      </c>
      <c r="Q146" s="547"/>
      <c r="R146" s="548" t="s">
        <v>602</v>
      </c>
      <c r="Z146" s="550"/>
      <c r="AA146" s="550"/>
      <c r="AB146" s="550"/>
      <c r="AC146" s="550"/>
      <c r="AD146" s="550"/>
      <c r="AE146" s="550"/>
      <c r="AF146" s="550"/>
      <c r="AG146" s="550"/>
      <c r="AH146" s="550"/>
    </row>
    <row r="147" spans="1:34" s="549" customFormat="1" ht="14.25">
      <c r="A147" s="520">
        <v>12</v>
      </c>
      <c r="B147" s="521">
        <v>44145</v>
      </c>
      <c r="C147" s="521"/>
      <c r="D147" s="503" t="s">
        <v>3657</v>
      </c>
      <c r="E147" s="435" t="s">
        <v>600</v>
      </c>
      <c r="F147" s="435">
        <v>11.5</v>
      </c>
      <c r="G147" s="455">
        <v>6.5</v>
      </c>
      <c r="H147" s="455">
        <v>13.35</v>
      </c>
      <c r="I147" s="455">
        <v>20</v>
      </c>
      <c r="J147" s="522" t="s">
        <v>3752</v>
      </c>
      <c r="K147" s="522">
        <f t="shared" si="169"/>
        <v>1.8499999999999996</v>
      </c>
      <c r="L147" s="523">
        <v>100</v>
      </c>
      <c r="M147" s="522">
        <f t="shared" si="170"/>
        <v>2397.4999999999995</v>
      </c>
      <c r="N147" s="522">
        <v>1350</v>
      </c>
      <c r="O147" s="524" t="s">
        <v>599</v>
      </c>
      <c r="P147" s="463">
        <v>44147</v>
      </c>
      <c r="Q147" s="547"/>
      <c r="R147" s="548" t="s">
        <v>602</v>
      </c>
      <c r="Z147" s="550"/>
      <c r="AA147" s="550"/>
      <c r="AB147" s="550"/>
      <c r="AC147" s="550"/>
      <c r="AD147" s="550"/>
      <c r="AE147" s="550"/>
      <c r="AF147" s="550"/>
      <c r="AG147" s="550"/>
      <c r="AH147" s="550"/>
    </row>
    <row r="148" spans="1:34" s="549" customFormat="1" ht="14.25">
      <c r="A148" s="542">
        <v>13</v>
      </c>
      <c r="B148" s="543">
        <v>44145</v>
      </c>
      <c r="C148" s="543"/>
      <c r="D148" s="464" t="s">
        <v>3722</v>
      </c>
      <c r="E148" s="465" t="s">
        <v>600</v>
      </c>
      <c r="F148" s="465">
        <v>320</v>
      </c>
      <c r="G148" s="539">
        <v>140</v>
      </c>
      <c r="H148" s="539">
        <v>140</v>
      </c>
      <c r="I148" s="539" t="s">
        <v>3723</v>
      </c>
      <c r="J148" s="544" t="s">
        <v>3733</v>
      </c>
      <c r="K148" s="544">
        <f t="shared" ref="K148:K150" si="171">H148-F148</f>
        <v>-180</v>
      </c>
      <c r="L148" s="545">
        <v>100</v>
      </c>
      <c r="M148" s="544">
        <f t="shared" ref="M148:M150" si="172">(K148*N148)-100</f>
        <v>-4600</v>
      </c>
      <c r="N148" s="544">
        <v>25</v>
      </c>
      <c r="O148" s="431" t="s">
        <v>663</v>
      </c>
      <c r="P148" s="419">
        <v>44145</v>
      </c>
      <c r="Q148" s="547"/>
      <c r="R148" s="548" t="s">
        <v>602</v>
      </c>
      <c r="Z148" s="550"/>
      <c r="AA148" s="550"/>
      <c r="AB148" s="550"/>
      <c r="AC148" s="550"/>
      <c r="AD148" s="550"/>
      <c r="AE148" s="550"/>
      <c r="AF148" s="550"/>
      <c r="AG148" s="550"/>
      <c r="AH148" s="550"/>
    </row>
    <row r="149" spans="1:34" s="549" customFormat="1" ht="14.25">
      <c r="A149" s="520">
        <v>14</v>
      </c>
      <c r="B149" s="521">
        <v>44145</v>
      </c>
      <c r="C149" s="521"/>
      <c r="D149" s="503" t="s">
        <v>3734</v>
      </c>
      <c r="E149" s="435" t="s">
        <v>600</v>
      </c>
      <c r="F149" s="435">
        <v>39.5</v>
      </c>
      <c r="G149" s="455"/>
      <c r="H149" s="455">
        <v>54</v>
      </c>
      <c r="I149" s="455">
        <v>95</v>
      </c>
      <c r="J149" s="522" t="s">
        <v>3735</v>
      </c>
      <c r="K149" s="522">
        <f t="shared" si="171"/>
        <v>14.5</v>
      </c>
      <c r="L149" s="523">
        <v>100</v>
      </c>
      <c r="M149" s="522">
        <f t="shared" si="172"/>
        <v>987.5</v>
      </c>
      <c r="N149" s="522">
        <v>75</v>
      </c>
      <c r="O149" s="524" t="s">
        <v>599</v>
      </c>
      <c r="P149" s="546">
        <v>44145</v>
      </c>
      <c r="Q149" s="547"/>
      <c r="R149" s="548" t="s">
        <v>3186</v>
      </c>
      <c r="Z149" s="550"/>
      <c r="AA149" s="550"/>
      <c r="AB149" s="550"/>
      <c r="AC149" s="550"/>
      <c r="AD149" s="550"/>
      <c r="AE149" s="550"/>
      <c r="AF149" s="550"/>
      <c r="AG149" s="550"/>
      <c r="AH149" s="550"/>
    </row>
    <row r="150" spans="1:34" s="549" customFormat="1" ht="14.25">
      <c r="A150" s="520">
        <v>15</v>
      </c>
      <c r="B150" s="521">
        <v>44146</v>
      </c>
      <c r="C150" s="521"/>
      <c r="D150" s="503" t="s">
        <v>3739</v>
      </c>
      <c r="E150" s="435" t="s">
        <v>600</v>
      </c>
      <c r="F150" s="435">
        <v>44</v>
      </c>
      <c r="G150" s="455">
        <v>29</v>
      </c>
      <c r="H150" s="455">
        <v>56.5</v>
      </c>
      <c r="I150" s="455">
        <v>70</v>
      </c>
      <c r="J150" s="522" t="s">
        <v>3678</v>
      </c>
      <c r="K150" s="522">
        <f t="shared" si="171"/>
        <v>12.5</v>
      </c>
      <c r="L150" s="523">
        <v>100</v>
      </c>
      <c r="M150" s="522">
        <f t="shared" si="172"/>
        <v>3650</v>
      </c>
      <c r="N150" s="522">
        <v>300</v>
      </c>
      <c r="O150" s="524" t="s">
        <v>599</v>
      </c>
      <c r="P150" s="463">
        <v>44147</v>
      </c>
      <c r="Q150" s="547"/>
      <c r="R150" s="548" t="s">
        <v>3186</v>
      </c>
      <c r="Z150" s="550"/>
      <c r="AA150" s="550"/>
      <c r="AB150" s="550"/>
      <c r="AC150" s="550"/>
      <c r="AD150" s="550"/>
      <c r="AE150" s="550"/>
      <c r="AF150" s="550"/>
      <c r="AG150" s="550"/>
      <c r="AH150" s="550"/>
    </row>
    <row r="151" spans="1:34" s="549" customFormat="1" ht="14.25">
      <c r="A151" s="520">
        <v>16</v>
      </c>
      <c r="B151" s="521">
        <v>44146</v>
      </c>
      <c r="C151" s="521"/>
      <c r="D151" s="503" t="s">
        <v>3740</v>
      </c>
      <c r="E151" s="435" t="s">
        <v>600</v>
      </c>
      <c r="F151" s="435">
        <v>45.5</v>
      </c>
      <c r="G151" s="455"/>
      <c r="H151" s="455">
        <v>59</v>
      </c>
      <c r="I151" s="455">
        <v>95</v>
      </c>
      <c r="J151" s="522" t="s">
        <v>3742</v>
      </c>
      <c r="K151" s="522">
        <f t="shared" ref="K151" si="173">H151-F151</f>
        <v>13.5</v>
      </c>
      <c r="L151" s="523">
        <v>100</v>
      </c>
      <c r="M151" s="522">
        <f t="shared" ref="M151" si="174">(K151*N151)-100</f>
        <v>912.5</v>
      </c>
      <c r="N151" s="522">
        <v>75</v>
      </c>
      <c r="O151" s="524" t="s">
        <v>599</v>
      </c>
      <c r="P151" s="546">
        <v>44146</v>
      </c>
      <c r="Q151" s="547"/>
      <c r="R151" s="548" t="s">
        <v>3186</v>
      </c>
      <c r="Z151" s="550"/>
      <c r="AA151" s="550"/>
      <c r="AB151" s="550"/>
      <c r="AC151" s="550"/>
      <c r="AD151" s="550"/>
      <c r="AE151" s="550"/>
      <c r="AF151" s="550"/>
      <c r="AG151" s="550"/>
      <c r="AH151" s="550"/>
    </row>
    <row r="152" spans="1:34" s="549" customFormat="1" ht="14.25">
      <c r="A152" s="520">
        <v>17</v>
      </c>
      <c r="B152" s="521">
        <v>44146</v>
      </c>
      <c r="C152" s="521"/>
      <c r="D152" s="503" t="s">
        <v>3748</v>
      </c>
      <c r="E152" s="435" t="s">
        <v>3627</v>
      </c>
      <c r="F152" s="435">
        <v>88</v>
      </c>
      <c r="G152" s="455">
        <v>140</v>
      </c>
      <c r="H152" s="455">
        <v>65</v>
      </c>
      <c r="I152" s="455">
        <v>1</v>
      </c>
      <c r="J152" s="522" t="s">
        <v>3751</v>
      </c>
      <c r="K152" s="522">
        <f>F152-H152</f>
        <v>23</v>
      </c>
      <c r="L152" s="523">
        <v>100</v>
      </c>
      <c r="M152" s="522">
        <f t="shared" ref="M152" si="175">(K152*N152)-100</f>
        <v>1625</v>
      </c>
      <c r="N152" s="522">
        <v>75</v>
      </c>
      <c r="O152" s="524" t="s">
        <v>599</v>
      </c>
      <c r="P152" s="463">
        <v>44147</v>
      </c>
      <c r="Q152" s="547"/>
      <c r="R152" s="548" t="s">
        <v>602</v>
      </c>
      <c r="Z152" s="550"/>
      <c r="AA152" s="550"/>
      <c r="AB152" s="550"/>
      <c r="AC152" s="550"/>
      <c r="AD152" s="550"/>
      <c r="AE152" s="550"/>
      <c r="AF152" s="550"/>
      <c r="AG152" s="550"/>
      <c r="AH152" s="550"/>
    </row>
    <row r="153" spans="1:34" s="549" customFormat="1" ht="14.25">
      <c r="A153" s="520">
        <v>18</v>
      </c>
      <c r="B153" s="521">
        <v>44146</v>
      </c>
      <c r="C153" s="521"/>
      <c r="D153" s="503" t="s">
        <v>3749</v>
      </c>
      <c r="E153" s="435" t="s">
        <v>600</v>
      </c>
      <c r="F153" s="435">
        <v>29</v>
      </c>
      <c r="G153" s="455"/>
      <c r="H153" s="455">
        <v>41</v>
      </c>
      <c r="I153" s="455" t="s">
        <v>3750</v>
      </c>
      <c r="J153" s="522" t="s">
        <v>3741</v>
      </c>
      <c r="K153" s="522">
        <f t="shared" ref="K153:K155" si="176">H153-F153</f>
        <v>12</v>
      </c>
      <c r="L153" s="523">
        <v>100</v>
      </c>
      <c r="M153" s="522">
        <f t="shared" ref="M153:M155" si="177">(K153*N153)-100</f>
        <v>800</v>
      </c>
      <c r="N153" s="522">
        <v>75</v>
      </c>
      <c r="O153" s="524" t="s">
        <v>599</v>
      </c>
      <c r="P153" s="546">
        <v>44146</v>
      </c>
      <c r="Q153" s="547"/>
      <c r="R153" s="548" t="s">
        <v>3186</v>
      </c>
      <c r="Z153" s="550"/>
      <c r="AA153" s="550"/>
      <c r="AB153" s="550"/>
      <c r="AC153" s="550"/>
      <c r="AD153" s="550"/>
      <c r="AE153" s="550"/>
      <c r="AF153" s="550"/>
      <c r="AG153" s="550"/>
      <c r="AH153" s="550"/>
    </row>
    <row r="154" spans="1:34" s="549" customFormat="1" ht="14.25">
      <c r="A154" s="520">
        <v>19</v>
      </c>
      <c r="B154" s="521">
        <v>44147</v>
      </c>
      <c r="C154" s="521"/>
      <c r="D154" s="503" t="s">
        <v>3753</v>
      </c>
      <c r="E154" s="435" t="s">
        <v>600</v>
      </c>
      <c r="F154" s="435">
        <v>25</v>
      </c>
      <c r="G154" s="455">
        <v>16</v>
      </c>
      <c r="H154" s="455">
        <v>30.5</v>
      </c>
      <c r="I154" s="455" t="s">
        <v>3754</v>
      </c>
      <c r="J154" s="522" t="s">
        <v>3758</v>
      </c>
      <c r="K154" s="522">
        <f t="shared" si="176"/>
        <v>5.5</v>
      </c>
      <c r="L154" s="523">
        <v>100</v>
      </c>
      <c r="M154" s="522">
        <f t="shared" si="177"/>
        <v>2925</v>
      </c>
      <c r="N154" s="522">
        <v>550</v>
      </c>
      <c r="O154" s="524" t="s">
        <v>599</v>
      </c>
      <c r="P154" s="546">
        <v>44147</v>
      </c>
      <c r="Q154" s="547"/>
      <c r="R154" s="548" t="s">
        <v>602</v>
      </c>
      <c r="Z154" s="550"/>
      <c r="AA154" s="550"/>
      <c r="AB154" s="550"/>
      <c r="AC154" s="550"/>
      <c r="AD154" s="550"/>
      <c r="AE154" s="550"/>
      <c r="AF154" s="550"/>
      <c r="AG154" s="550"/>
      <c r="AH154" s="550"/>
    </row>
    <row r="155" spans="1:34" s="549" customFormat="1" ht="14.25">
      <c r="A155" s="520">
        <v>20</v>
      </c>
      <c r="B155" s="521">
        <v>44147</v>
      </c>
      <c r="C155" s="521"/>
      <c r="D155" s="503" t="s">
        <v>3698</v>
      </c>
      <c r="E155" s="435" t="s">
        <v>600</v>
      </c>
      <c r="F155" s="435">
        <v>11.75</v>
      </c>
      <c r="G155" s="455">
        <v>6.5</v>
      </c>
      <c r="H155" s="455">
        <v>13.5</v>
      </c>
      <c r="I155" s="455">
        <v>20</v>
      </c>
      <c r="J155" s="522" t="s">
        <v>3716</v>
      </c>
      <c r="K155" s="522">
        <f t="shared" si="176"/>
        <v>1.75</v>
      </c>
      <c r="L155" s="523">
        <v>100</v>
      </c>
      <c r="M155" s="522">
        <f t="shared" si="177"/>
        <v>2262.5</v>
      </c>
      <c r="N155" s="522">
        <v>1350</v>
      </c>
      <c r="O155" s="524" t="s">
        <v>599</v>
      </c>
      <c r="P155" s="463">
        <v>44148</v>
      </c>
      <c r="Q155" s="547"/>
      <c r="R155" s="548" t="s">
        <v>602</v>
      </c>
      <c r="Z155" s="550"/>
      <c r="AA155" s="550"/>
      <c r="AB155" s="550"/>
      <c r="AC155" s="550"/>
      <c r="AD155" s="550"/>
      <c r="AE155" s="550"/>
      <c r="AF155" s="550"/>
      <c r="AG155" s="550"/>
      <c r="AH155" s="550"/>
    </row>
    <row r="156" spans="1:34" s="549" customFormat="1" ht="14.25">
      <c r="A156" s="520">
        <v>21</v>
      </c>
      <c r="B156" s="521">
        <v>44147</v>
      </c>
      <c r="C156" s="521"/>
      <c r="D156" s="503" t="s">
        <v>3753</v>
      </c>
      <c r="E156" s="435" t="s">
        <v>600</v>
      </c>
      <c r="F156" s="435">
        <v>25</v>
      </c>
      <c r="G156" s="455">
        <v>16</v>
      </c>
      <c r="H156" s="455">
        <v>27.5</v>
      </c>
      <c r="I156" s="455" t="s">
        <v>3754</v>
      </c>
      <c r="J156" s="522" t="s">
        <v>3759</v>
      </c>
      <c r="K156" s="522">
        <f t="shared" ref="K156:K157" si="178">H156-F156</f>
        <v>2.5</v>
      </c>
      <c r="L156" s="523">
        <v>100</v>
      </c>
      <c r="M156" s="522">
        <f t="shared" ref="M156:M157" si="179">(K156*N156)-100</f>
        <v>1275</v>
      </c>
      <c r="N156" s="522">
        <v>550</v>
      </c>
      <c r="O156" s="524" t="s">
        <v>599</v>
      </c>
      <c r="P156" s="463">
        <v>44148</v>
      </c>
      <c r="Q156" s="547"/>
      <c r="R156" s="548" t="s">
        <v>602</v>
      </c>
      <c r="Z156" s="550"/>
      <c r="AA156" s="550"/>
      <c r="AB156" s="550"/>
      <c r="AC156" s="550"/>
      <c r="AD156" s="550"/>
      <c r="AE156" s="550"/>
      <c r="AF156" s="550"/>
      <c r="AG156" s="550"/>
      <c r="AH156" s="550"/>
    </row>
    <row r="157" spans="1:34" s="549" customFormat="1" ht="14.25">
      <c r="A157" s="520">
        <v>22</v>
      </c>
      <c r="B157" s="521">
        <v>44148</v>
      </c>
      <c r="C157" s="521"/>
      <c r="D157" s="503" t="s">
        <v>3762</v>
      </c>
      <c r="E157" s="435" t="s">
        <v>600</v>
      </c>
      <c r="F157" s="435">
        <v>44.5</v>
      </c>
      <c r="G157" s="455">
        <v>29</v>
      </c>
      <c r="H157" s="455">
        <v>52.5</v>
      </c>
      <c r="I157" s="455">
        <v>70</v>
      </c>
      <c r="J157" s="522" t="s">
        <v>3691</v>
      </c>
      <c r="K157" s="522">
        <f t="shared" si="178"/>
        <v>8</v>
      </c>
      <c r="L157" s="523">
        <v>100</v>
      </c>
      <c r="M157" s="522">
        <f t="shared" si="179"/>
        <v>2300</v>
      </c>
      <c r="N157" s="522">
        <v>300</v>
      </c>
      <c r="O157" s="524" t="s">
        <v>599</v>
      </c>
      <c r="P157" s="546">
        <v>44148</v>
      </c>
      <c r="Q157" s="547"/>
      <c r="R157" s="548" t="s">
        <v>602</v>
      </c>
      <c r="Z157" s="550"/>
      <c r="AA157" s="550"/>
      <c r="AB157" s="550"/>
      <c r="AC157" s="550"/>
      <c r="AD157" s="550"/>
      <c r="AE157" s="550"/>
      <c r="AF157" s="550"/>
      <c r="AG157" s="550"/>
      <c r="AH157" s="550"/>
    </row>
    <row r="158" spans="1:34" s="549" customFormat="1" ht="14.25">
      <c r="A158" s="520">
        <v>23</v>
      </c>
      <c r="B158" s="499">
        <v>44148</v>
      </c>
      <c r="C158" s="500"/>
      <c r="D158" s="466" t="s">
        <v>3763</v>
      </c>
      <c r="E158" s="456" t="s">
        <v>600</v>
      </c>
      <c r="F158" s="435">
        <v>29.5</v>
      </c>
      <c r="G158" s="435">
        <v>20</v>
      </c>
      <c r="H158" s="435">
        <v>33.5</v>
      </c>
      <c r="I158" s="522">
        <v>50</v>
      </c>
      <c r="J158" s="522" t="s">
        <v>3768</v>
      </c>
      <c r="K158" s="522">
        <f t="shared" ref="K158:K159" si="180">H158-F158</f>
        <v>4</v>
      </c>
      <c r="L158" s="523">
        <v>100</v>
      </c>
      <c r="M158" s="522">
        <f t="shared" ref="M158:M162" si="181">(K158*N158)-100</f>
        <v>2100</v>
      </c>
      <c r="N158" s="522">
        <v>550</v>
      </c>
      <c r="O158" s="524" t="s">
        <v>599</v>
      </c>
      <c r="P158" s="463">
        <v>44149</v>
      </c>
      <c r="Q158" s="547"/>
      <c r="R158" s="548" t="s">
        <v>3186</v>
      </c>
      <c r="Z158" s="550"/>
      <c r="AA158" s="550"/>
      <c r="AB158" s="550"/>
      <c r="AC158" s="550"/>
      <c r="AD158" s="550"/>
      <c r="AE158" s="550"/>
      <c r="AF158" s="550"/>
      <c r="AG158" s="550"/>
      <c r="AH158" s="550"/>
    </row>
    <row r="159" spans="1:34" s="549" customFormat="1" ht="14.25">
      <c r="A159" s="542">
        <v>24</v>
      </c>
      <c r="B159" s="494">
        <v>44148</v>
      </c>
      <c r="C159" s="495"/>
      <c r="D159" s="496" t="s">
        <v>3764</v>
      </c>
      <c r="E159" s="488" t="s">
        <v>600</v>
      </c>
      <c r="F159" s="465">
        <v>44</v>
      </c>
      <c r="G159" s="465">
        <v>29</v>
      </c>
      <c r="H159" s="465">
        <v>31</v>
      </c>
      <c r="I159" s="544">
        <v>70</v>
      </c>
      <c r="J159" s="544" t="s">
        <v>3769</v>
      </c>
      <c r="K159" s="544">
        <f t="shared" si="180"/>
        <v>-13</v>
      </c>
      <c r="L159" s="545">
        <v>100</v>
      </c>
      <c r="M159" s="544">
        <f t="shared" si="181"/>
        <v>-4000</v>
      </c>
      <c r="N159" s="544">
        <v>300</v>
      </c>
      <c r="O159" s="431" t="s">
        <v>663</v>
      </c>
      <c r="P159" s="419">
        <v>44152</v>
      </c>
      <c r="Q159" s="547"/>
      <c r="R159" s="548" t="s">
        <v>602</v>
      </c>
      <c r="Z159" s="550"/>
      <c r="AA159" s="550"/>
      <c r="AB159" s="550"/>
      <c r="AC159" s="550"/>
      <c r="AD159" s="550"/>
      <c r="AE159" s="550"/>
      <c r="AF159" s="550"/>
      <c r="AG159" s="550"/>
      <c r="AH159" s="550"/>
    </row>
    <row r="160" spans="1:34" s="549" customFormat="1" ht="14.25">
      <c r="A160" s="542">
        <v>25</v>
      </c>
      <c r="B160" s="494">
        <v>44148</v>
      </c>
      <c r="C160" s="495"/>
      <c r="D160" s="496" t="s">
        <v>3765</v>
      </c>
      <c r="E160" s="488" t="s">
        <v>3627</v>
      </c>
      <c r="F160" s="465">
        <v>15</v>
      </c>
      <c r="G160" s="465">
        <v>22.5</v>
      </c>
      <c r="H160" s="465">
        <v>22</v>
      </c>
      <c r="I160" s="544">
        <v>4</v>
      </c>
      <c r="J160" s="544" t="s">
        <v>3770</v>
      </c>
      <c r="K160" s="544">
        <f>F160-H160</f>
        <v>-7</v>
      </c>
      <c r="L160" s="545">
        <v>100</v>
      </c>
      <c r="M160" s="544">
        <f t="shared" si="181"/>
        <v>-8500</v>
      </c>
      <c r="N160" s="544">
        <v>1200</v>
      </c>
      <c r="O160" s="431" t="s">
        <v>663</v>
      </c>
      <c r="P160" s="419">
        <v>44152</v>
      </c>
      <c r="Q160" s="547"/>
      <c r="R160" s="548" t="s">
        <v>602</v>
      </c>
      <c r="Z160" s="550"/>
      <c r="AA160" s="550"/>
      <c r="AB160" s="550"/>
      <c r="AC160" s="550"/>
      <c r="AD160" s="550"/>
      <c r="AE160" s="550"/>
      <c r="AF160" s="550"/>
      <c r="AG160" s="550"/>
      <c r="AH160" s="550"/>
    </row>
    <row r="161" spans="1:34" s="549" customFormat="1" ht="14.25">
      <c r="A161" s="520">
        <v>26</v>
      </c>
      <c r="B161" s="499" t="s">
        <v>3784</v>
      </c>
      <c r="C161" s="500"/>
      <c r="D161" s="466" t="s">
        <v>3657</v>
      </c>
      <c r="E161" s="456" t="s">
        <v>600</v>
      </c>
      <c r="F161" s="435">
        <v>14.5</v>
      </c>
      <c r="G161" s="435">
        <v>9.5</v>
      </c>
      <c r="H161" s="435">
        <v>15</v>
      </c>
      <c r="I161" s="522">
        <v>23</v>
      </c>
      <c r="J161" s="522" t="s">
        <v>3783</v>
      </c>
      <c r="K161" s="522">
        <f t="shared" ref="K161" si="182">H161-F161</f>
        <v>0.5</v>
      </c>
      <c r="L161" s="523">
        <v>100</v>
      </c>
      <c r="M161" s="522">
        <f t="shared" si="181"/>
        <v>575</v>
      </c>
      <c r="N161" s="522">
        <v>1350</v>
      </c>
      <c r="O161" s="524" t="s">
        <v>599</v>
      </c>
      <c r="P161" s="463">
        <v>44153</v>
      </c>
      <c r="Q161" s="547"/>
      <c r="R161" s="548" t="s">
        <v>602</v>
      </c>
      <c r="Z161" s="550"/>
      <c r="AA161" s="550"/>
      <c r="AB161" s="550"/>
      <c r="AC161" s="550"/>
      <c r="AD161" s="550"/>
      <c r="AE161" s="550"/>
      <c r="AF161" s="550"/>
      <c r="AG161" s="550"/>
      <c r="AH161" s="550"/>
    </row>
    <row r="162" spans="1:34" s="549" customFormat="1" ht="14.25">
      <c r="A162" s="520">
        <v>27</v>
      </c>
      <c r="B162" s="499">
        <v>44149</v>
      </c>
      <c r="C162" s="500"/>
      <c r="D162" s="466" t="s">
        <v>3748</v>
      </c>
      <c r="E162" s="456" t="s">
        <v>3627</v>
      </c>
      <c r="F162" s="435">
        <v>65</v>
      </c>
      <c r="G162" s="435">
        <v>105</v>
      </c>
      <c r="H162" s="435">
        <v>49</v>
      </c>
      <c r="I162" s="522">
        <v>1</v>
      </c>
      <c r="J162" s="522" t="s">
        <v>3703</v>
      </c>
      <c r="K162" s="522">
        <f>F162-H162</f>
        <v>16</v>
      </c>
      <c r="L162" s="523">
        <v>100</v>
      </c>
      <c r="M162" s="522">
        <f t="shared" si="181"/>
        <v>1100</v>
      </c>
      <c r="N162" s="522">
        <v>75</v>
      </c>
      <c r="O162" s="524" t="s">
        <v>599</v>
      </c>
      <c r="P162" s="463">
        <v>44154</v>
      </c>
      <c r="Q162" s="547"/>
      <c r="R162" s="548" t="s">
        <v>602</v>
      </c>
      <c r="Z162" s="550"/>
      <c r="AA162" s="550"/>
      <c r="AB162" s="550"/>
      <c r="AC162" s="550"/>
      <c r="AD162" s="550"/>
      <c r="AE162" s="550"/>
      <c r="AF162" s="550"/>
      <c r="AG162" s="550"/>
      <c r="AH162" s="550"/>
    </row>
    <row r="163" spans="1:34" s="549" customFormat="1" ht="14.25">
      <c r="A163" s="520">
        <v>28</v>
      </c>
      <c r="B163" s="499">
        <v>44152</v>
      </c>
      <c r="C163" s="500"/>
      <c r="D163" s="466" t="s">
        <v>3778</v>
      </c>
      <c r="E163" s="456" t="s">
        <v>600</v>
      </c>
      <c r="F163" s="435">
        <v>49.5</v>
      </c>
      <c r="G163" s="435">
        <v>10</v>
      </c>
      <c r="H163" s="435">
        <v>61</v>
      </c>
      <c r="I163" s="522">
        <v>120</v>
      </c>
      <c r="J163" s="522" t="s">
        <v>3666</v>
      </c>
      <c r="K163" s="522">
        <f t="shared" ref="K163:K164" si="183">H163-F163</f>
        <v>11.5</v>
      </c>
      <c r="L163" s="523">
        <v>100</v>
      </c>
      <c r="M163" s="522">
        <f t="shared" ref="M163:M164" si="184">(K163*N163)-100</f>
        <v>762.5</v>
      </c>
      <c r="N163" s="522">
        <v>75</v>
      </c>
      <c r="O163" s="524" t="s">
        <v>599</v>
      </c>
      <c r="P163" s="546">
        <v>44152</v>
      </c>
      <c r="Q163" s="547"/>
      <c r="R163" s="548" t="s">
        <v>602</v>
      </c>
      <c r="Z163" s="550"/>
      <c r="AA163" s="550"/>
      <c r="AB163" s="550"/>
      <c r="AC163" s="550"/>
      <c r="AD163" s="550"/>
      <c r="AE163" s="550"/>
      <c r="AF163" s="550"/>
      <c r="AG163" s="550"/>
      <c r="AH163" s="550"/>
    </row>
    <row r="164" spans="1:34" s="549" customFormat="1" ht="14.25">
      <c r="A164" s="542">
        <v>29</v>
      </c>
      <c r="B164" s="494">
        <v>44152</v>
      </c>
      <c r="C164" s="495"/>
      <c r="D164" s="496" t="s">
        <v>3778</v>
      </c>
      <c r="E164" s="488" t="s">
        <v>600</v>
      </c>
      <c r="F164" s="465">
        <v>43.5</v>
      </c>
      <c r="G164" s="465">
        <v>10</v>
      </c>
      <c r="H164" s="465">
        <v>11.5</v>
      </c>
      <c r="I164" s="544">
        <v>120</v>
      </c>
      <c r="J164" s="544" t="s">
        <v>3785</v>
      </c>
      <c r="K164" s="544">
        <f t="shared" si="183"/>
        <v>-32</v>
      </c>
      <c r="L164" s="545">
        <v>100</v>
      </c>
      <c r="M164" s="544">
        <f t="shared" si="184"/>
        <v>-2500</v>
      </c>
      <c r="N164" s="544">
        <v>75</v>
      </c>
      <c r="O164" s="431" t="s">
        <v>663</v>
      </c>
      <c r="P164" s="419">
        <v>44153</v>
      </c>
      <c r="Q164" s="547"/>
      <c r="R164" s="548" t="s">
        <v>602</v>
      </c>
      <c r="Z164" s="550"/>
      <c r="AA164" s="550"/>
      <c r="AB164" s="550"/>
      <c r="AC164" s="550"/>
      <c r="AD164" s="550"/>
      <c r="AE164" s="550"/>
      <c r="AF164" s="550"/>
      <c r="AG164" s="550"/>
      <c r="AH164" s="550"/>
    </row>
    <row r="165" spans="1:34" s="549" customFormat="1" ht="14.25">
      <c r="A165" s="520">
        <v>30</v>
      </c>
      <c r="B165" s="499">
        <v>44152</v>
      </c>
      <c r="C165" s="500"/>
      <c r="D165" s="466" t="s">
        <v>3763</v>
      </c>
      <c r="E165" s="456" t="s">
        <v>600</v>
      </c>
      <c r="F165" s="435">
        <v>26</v>
      </c>
      <c r="G165" s="435">
        <v>16</v>
      </c>
      <c r="H165" s="435">
        <v>31.5</v>
      </c>
      <c r="I165" s="522" t="s">
        <v>3775</v>
      </c>
      <c r="J165" s="522" t="s">
        <v>3758</v>
      </c>
      <c r="K165" s="522">
        <f t="shared" ref="K165:K167" si="185">H165-F165</f>
        <v>5.5</v>
      </c>
      <c r="L165" s="523">
        <v>100</v>
      </c>
      <c r="M165" s="522">
        <f t="shared" ref="M165:M167" si="186">(K165*N165)-100</f>
        <v>2925</v>
      </c>
      <c r="N165" s="522">
        <v>550</v>
      </c>
      <c r="O165" s="524" t="s">
        <v>599</v>
      </c>
      <c r="P165" s="546">
        <v>44152</v>
      </c>
      <c r="Q165" s="547"/>
      <c r="R165" s="548" t="s">
        <v>602</v>
      </c>
      <c r="Z165" s="550"/>
      <c r="AA165" s="550"/>
      <c r="AB165" s="550"/>
      <c r="AC165" s="550"/>
      <c r="AD165" s="550"/>
      <c r="AE165" s="550"/>
      <c r="AF165" s="550"/>
      <c r="AG165" s="550"/>
      <c r="AH165" s="550"/>
    </row>
    <row r="166" spans="1:34" s="549" customFormat="1" ht="14.25">
      <c r="A166" s="542">
        <v>31</v>
      </c>
      <c r="B166" s="494">
        <v>44152</v>
      </c>
      <c r="C166" s="495"/>
      <c r="D166" s="496" t="s">
        <v>3753</v>
      </c>
      <c r="E166" s="488" t="s">
        <v>600</v>
      </c>
      <c r="F166" s="465">
        <v>18.5</v>
      </c>
      <c r="G166" s="465">
        <v>9</v>
      </c>
      <c r="H166" s="465">
        <v>9</v>
      </c>
      <c r="I166" s="544" t="s">
        <v>3788</v>
      </c>
      <c r="J166" s="544" t="s">
        <v>3789</v>
      </c>
      <c r="K166" s="544">
        <f t="shared" si="185"/>
        <v>-9.5</v>
      </c>
      <c r="L166" s="545">
        <v>100</v>
      </c>
      <c r="M166" s="544">
        <f t="shared" si="186"/>
        <v>-5325</v>
      </c>
      <c r="N166" s="544">
        <v>550</v>
      </c>
      <c r="O166" s="431" t="s">
        <v>663</v>
      </c>
      <c r="P166" s="419">
        <v>44153</v>
      </c>
      <c r="Q166" s="547"/>
      <c r="R166" s="548" t="s">
        <v>602</v>
      </c>
      <c r="Z166" s="550"/>
      <c r="AA166" s="550"/>
      <c r="AB166" s="550"/>
      <c r="AC166" s="550"/>
      <c r="AD166" s="550"/>
      <c r="AE166" s="550"/>
      <c r="AF166" s="550"/>
      <c r="AG166" s="550"/>
      <c r="AH166" s="550"/>
    </row>
    <row r="167" spans="1:34" s="549" customFormat="1" ht="14.25">
      <c r="A167" s="520">
        <v>32</v>
      </c>
      <c r="B167" s="499">
        <v>44154</v>
      </c>
      <c r="C167" s="500"/>
      <c r="D167" s="466" t="s">
        <v>3791</v>
      </c>
      <c r="E167" s="456" t="s">
        <v>600</v>
      </c>
      <c r="F167" s="435">
        <v>36</v>
      </c>
      <c r="G167" s="435"/>
      <c r="H167" s="435">
        <v>45.5</v>
      </c>
      <c r="I167" s="522">
        <v>80</v>
      </c>
      <c r="J167" s="522" t="s">
        <v>3767</v>
      </c>
      <c r="K167" s="522">
        <f t="shared" si="185"/>
        <v>9.5</v>
      </c>
      <c r="L167" s="523">
        <v>100</v>
      </c>
      <c r="M167" s="522">
        <f t="shared" si="186"/>
        <v>612.5</v>
      </c>
      <c r="N167" s="522">
        <v>75</v>
      </c>
      <c r="O167" s="524" t="s">
        <v>599</v>
      </c>
      <c r="P167" s="546">
        <v>44154</v>
      </c>
      <c r="Q167" s="547"/>
      <c r="R167" s="548" t="s">
        <v>602</v>
      </c>
      <c r="Z167" s="550"/>
      <c r="AA167" s="550"/>
      <c r="AB167" s="550"/>
      <c r="AC167" s="550"/>
      <c r="AD167" s="550"/>
      <c r="AE167" s="550"/>
      <c r="AF167" s="550"/>
      <c r="AG167" s="550"/>
      <c r="AH167" s="550"/>
    </row>
    <row r="168" spans="1:34" s="549" customFormat="1" ht="14.25">
      <c r="A168" s="520">
        <v>33</v>
      </c>
      <c r="B168" s="499">
        <v>44155</v>
      </c>
      <c r="C168" s="500"/>
      <c r="D168" s="466" t="s">
        <v>3802</v>
      </c>
      <c r="E168" s="456" t="s">
        <v>600</v>
      </c>
      <c r="F168" s="435">
        <v>32</v>
      </c>
      <c r="G168" s="435">
        <v>14</v>
      </c>
      <c r="H168" s="435">
        <v>40</v>
      </c>
      <c r="I168" s="522">
        <v>60</v>
      </c>
      <c r="J168" s="522" t="s">
        <v>3691</v>
      </c>
      <c r="K168" s="522">
        <f t="shared" ref="K168:K169" si="187">H168-F168</f>
        <v>8</v>
      </c>
      <c r="L168" s="523">
        <v>100</v>
      </c>
      <c r="M168" s="522">
        <f t="shared" ref="M168:M169" si="188">(K168*N168)-100</f>
        <v>2300</v>
      </c>
      <c r="N168" s="522">
        <v>300</v>
      </c>
      <c r="O168" s="524" t="s">
        <v>599</v>
      </c>
      <c r="P168" s="546">
        <v>44155</v>
      </c>
      <c r="Q168" s="547"/>
      <c r="R168" s="548" t="s">
        <v>602</v>
      </c>
      <c r="Z168" s="550"/>
      <c r="AA168" s="550"/>
      <c r="AB168" s="550"/>
      <c r="AC168" s="550"/>
      <c r="AD168" s="550"/>
      <c r="AE168" s="550"/>
      <c r="AF168" s="550"/>
      <c r="AG168" s="550"/>
      <c r="AH168" s="550"/>
    </row>
    <row r="169" spans="1:34" s="549" customFormat="1" ht="14.25">
      <c r="A169" s="520">
        <v>34</v>
      </c>
      <c r="B169" s="499">
        <v>44155</v>
      </c>
      <c r="C169" s="500"/>
      <c r="D169" s="466" t="s">
        <v>3803</v>
      </c>
      <c r="E169" s="456" t="s">
        <v>600</v>
      </c>
      <c r="F169" s="435">
        <v>5.3</v>
      </c>
      <c r="G169" s="435">
        <v>2</v>
      </c>
      <c r="H169" s="435">
        <v>6.45</v>
      </c>
      <c r="I169" s="522" t="s">
        <v>3804</v>
      </c>
      <c r="J169" s="522" t="s">
        <v>3812</v>
      </c>
      <c r="K169" s="522">
        <f t="shared" si="187"/>
        <v>1.1500000000000004</v>
      </c>
      <c r="L169" s="523">
        <v>100</v>
      </c>
      <c r="M169" s="522">
        <f t="shared" si="188"/>
        <v>2028.6500000000005</v>
      </c>
      <c r="N169" s="522">
        <v>1851</v>
      </c>
      <c r="O169" s="524" t="s">
        <v>599</v>
      </c>
      <c r="P169" s="546">
        <v>44155</v>
      </c>
      <c r="Q169" s="547"/>
      <c r="R169" s="548" t="s">
        <v>602</v>
      </c>
      <c r="Z169" s="550"/>
      <c r="AA169" s="550"/>
      <c r="AB169" s="550"/>
      <c r="AC169" s="550"/>
      <c r="AD169" s="550"/>
      <c r="AE169" s="550"/>
      <c r="AF169" s="550"/>
      <c r="AG169" s="550"/>
      <c r="AH169" s="550"/>
    </row>
    <row r="170" spans="1:34" s="549" customFormat="1" ht="14.25">
      <c r="A170" s="520">
        <v>35</v>
      </c>
      <c r="B170" s="499">
        <v>44155</v>
      </c>
      <c r="C170" s="500"/>
      <c r="D170" s="466" t="s">
        <v>3805</v>
      </c>
      <c r="E170" s="456" t="s">
        <v>600</v>
      </c>
      <c r="F170" s="435">
        <v>61</v>
      </c>
      <c r="G170" s="435">
        <v>20</v>
      </c>
      <c r="H170" s="435">
        <v>74</v>
      </c>
      <c r="I170" s="522">
        <v>140</v>
      </c>
      <c r="J170" s="522" t="s">
        <v>3806</v>
      </c>
      <c r="K170" s="522">
        <f t="shared" ref="K170:K172" si="189">H170-F170</f>
        <v>13</v>
      </c>
      <c r="L170" s="523">
        <v>100</v>
      </c>
      <c r="M170" s="522">
        <f t="shared" ref="M170:M172" si="190">(K170*N170)-100</f>
        <v>875</v>
      </c>
      <c r="N170" s="522">
        <v>75</v>
      </c>
      <c r="O170" s="524" t="s">
        <v>599</v>
      </c>
      <c r="P170" s="546">
        <v>44155</v>
      </c>
      <c r="Q170" s="547"/>
      <c r="R170" s="548" t="s">
        <v>602</v>
      </c>
      <c r="Z170" s="550"/>
      <c r="AA170" s="550"/>
      <c r="AB170" s="550"/>
      <c r="AC170" s="550"/>
      <c r="AD170" s="550"/>
      <c r="AE170" s="550"/>
      <c r="AF170" s="550"/>
      <c r="AG170" s="550"/>
      <c r="AH170" s="550"/>
    </row>
    <row r="171" spans="1:34" s="549" customFormat="1" ht="14.25">
      <c r="A171" s="542">
        <v>36</v>
      </c>
      <c r="B171" s="494">
        <v>44155</v>
      </c>
      <c r="C171" s="495"/>
      <c r="D171" s="496" t="s">
        <v>3810</v>
      </c>
      <c r="E171" s="488" t="s">
        <v>600</v>
      </c>
      <c r="F171" s="465">
        <v>21</v>
      </c>
      <c r="G171" s="465">
        <v>14</v>
      </c>
      <c r="H171" s="465">
        <v>15</v>
      </c>
      <c r="I171" s="544" t="s">
        <v>3788</v>
      </c>
      <c r="J171" s="544" t="s">
        <v>3811</v>
      </c>
      <c r="K171" s="544">
        <f t="shared" si="189"/>
        <v>-6</v>
      </c>
      <c r="L171" s="545">
        <v>100</v>
      </c>
      <c r="M171" s="544">
        <f t="shared" si="190"/>
        <v>-4600</v>
      </c>
      <c r="N171" s="544">
        <v>750</v>
      </c>
      <c r="O171" s="431" t="s">
        <v>663</v>
      </c>
      <c r="P171" s="541">
        <v>44155</v>
      </c>
      <c r="Q171" s="547"/>
      <c r="R171" s="548" t="s">
        <v>602</v>
      </c>
      <c r="Z171" s="550"/>
      <c r="AA171" s="550"/>
      <c r="AB171" s="550"/>
      <c r="AC171" s="550"/>
      <c r="AD171" s="550"/>
      <c r="AE171" s="550"/>
      <c r="AF171" s="550"/>
      <c r="AG171" s="550"/>
      <c r="AH171" s="550"/>
    </row>
    <row r="172" spans="1:34" s="549" customFormat="1" ht="14.25">
      <c r="A172" s="520">
        <v>37</v>
      </c>
      <c r="B172" s="499">
        <v>44155</v>
      </c>
      <c r="C172" s="500"/>
      <c r="D172" s="466" t="s">
        <v>3803</v>
      </c>
      <c r="E172" s="456" t="s">
        <v>600</v>
      </c>
      <c r="F172" s="435">
        <v>5.75</v>
      </c>
      <c r="G172" s="435">
        <v>2.5</v>
      </c>
      <c r="H172" s="435">
        <v>7.25</v>
      </c>
      <c r="I172" s="522" t="s">
        <v>3804</v>
      </c>
      <c r="J172" s="522" t="s">
        <v>3813</v>
      </c>
      <c r="K172" s="522">
        <f t="shared" si="189"/>
        <v>1.5</v>
      </c>
      <c r="L172" s="523">
        <v>100</v>
      </c>
      <c r="M172" s="522">
        <f t="shared" si="190"/>
        <v>2676.5</v>
      </c>
      <c r="N172" s="522">
        <v>1851</v>
      </c>
      <c r="O172" s="524" t="s">
        <v>599</v>
      </c>
      <c r="P172" s="546">
        <v>44155</v>
      </c>
      <c r="Q172" s="547"/>
      <c r="R172" s="548" t="s">
        <v>3186</v>
      </c>
      <c r="Z172" s="550"/>
      <c r="AA172" s="550"/>
      <c r="AB172" s="550"/>
      <c r="AC172" s="550"/>
      <c r="AD172" s="550"/>
      <c r="AE172" s="550"/>
      <c r="AF172" s="550"/>
      <c r="AG172" s="550"/>
      <c r="AH172" s="550"/>
    </row>
    <row r="173" spans="1:34" s="549" customFormat="1" ht="14.25">
      <c r="A173" s="520">
        <v>38</v>
      </c>
      <c r="B173" s="499">
        <v>44155</v>
      </c>
      <c r="C173" s="500"/>
      <c r="D173" s="466" t="s">
        <v>3814</v>
      </c>
      <c r="E173" s="456" t="s">
        <v>600</v>
      </c>
      <c r="F173" s="435">
        <v>60</v>
      </c>
      <c r="G173" s="435">
        <v>20</v>
      </c>
      <c r="H173" s="435">
        <v>73.5</v>
      </c>
      <c r="I173" s="522">
        <v>140</v>
      </c>
      <c r="J173" s="522" t="s">
        <v>3742</v>
      </c>
      <c r="K173" s="522">
        <f t="shared" ref="K173" si="191">H173-F173</f>
        <v>13.5</v>
      </c>
      <c r="L173" s="523">
        <v>100</v>
      </c>
      <c r="M173" s="522">
        <f t="shared" ref="M173" si="192">(K173*N173)-100</f>
        <v>912.5</v>
      </c>
      <c r="N173" s="522">
        <v>75</v>
      </c>
      <c r="O173" s="524" t="s">
        <v>599</v>
      </c>
      <c r="P173" s="463">
        <v>44158</v>
      </c>
      <c r="Q173" s="547"/>
      <c r="R173" s="548" t="s">
        <v>602</v>
      </c>
      <c r="Z173" s="550"/>
      <c r="AA173" s="550"/>
      <c r="AB173" s="550"/>
      <c r="AC173" s="550"/>
      <c r="AD173" s="550"/>
      <c r="AE173" s="550"/>
      <c r="AF173" s="550"/>
      <c r="AG173" s="550"/>
      <c r="AH173" s="550"/>
    </row>
    <row r="174" spans="1:34" s="549" customFormat="1" ht="14.25">
      <c r="A174" s="520">
        <v>39</v>
      </c>
      <c r="B174" s="499">
        <v>44158</v>
      </c>
      <c r="C174" s="500"/>
      <c r="D174" s="466" t="s">
        <v>3739</v>
      </c>
      <c r="E174" s="456" t="s">
        <v>600</v>
      </c>
      <c r="F174" s="435">
        <v>18.5</v>
      </c>
      <c r="G174" s="435"/>
      <c r="H174" s="435">
        <v>25.5</v>
      </c>
      <c r="I174" s="522">
        <v>40</v>
      </c>
      <c r="J174" s="522" t="s">
        <v>3710</v>
      </c>
      <c r="K174" s="522">
        <f t="shared" ref="K174:K177" si="193">H174-F174</f>
        <v>7</v>
      </c>
      <c r="L174" s="523">
        <v>100</v>
      </c>
      <c r="M174" s="522">
        <f t="shared" ref="M174:M176" si="194">(K174*N174)-100</f>
        <v>2000</v>
      </c>
      <c r="N174" s="522">
        <v>300</v>
      </c>
      <c r="O174" s="524" t="s">
        <v>599</v>
      </c>
      <c r="P174" s="546">
        <v>44158</v>
      </c>
      <c r="Q174" s="547"/>
      <c r="R174" s="548" t="s">
        <v>3186</v>
      </c>
      <c r="Z174" s="550"/>
      <c r="AA174" s="550"/>
      <c r="AB174" s="550"/>
      <c r="AC174" s="550"/>
      <c r="AD174" s="550"/>
      <c r="AE174" s="550"/>
      <c r="AF174" s="550"/>
      <c r="AG174" s="550"/>
      <c r="AH174" s="550"/>
    </row>
    <row r="175" spans="1:34" s="549" customFormat="1" ht="14.25">
      <c r="A175" s="542">
        <v>40</v>
      </c>
      <c r="B175" s="494">
        <v>44158</v>
      </c>
      <c r="C175" s="495"/>
      <c r="D175" s="496" t="s">
        <v>3818</v>
      </c>
      <c r="E175" s="488" t="s">
        <v>600</v>
      </c>
      <c r="F175" s="465">
        <v>58.5</v>
      </c>
      <c r="G175" s="465">
        <v>20</v>
      </c>
      <c r="H175" s="465">
        <v>20</v>
      </c>
      <c r="I175" s="544">
        <v>140</v>
      </c>
      <c r="J175" s="544" t="s">
        <v>3827</v>
      </c>
      <c r="K175" s="544">
        <f t="shared" ref="K175:K176" si="195">H175-F175</f>
        <v>-38.5</v>
      </c>
      <c r="L175" s="545">
        <v>100</v>
      </c>
      <c r="M175" s="544">
        <f t="shared" si="194"/>
        <v>-2987.5</v>
      </c>
      <c r="N175" s="544">
        <v>75</v>
      </c>
      <c r="O175" s="431" t="s">
        <v>663</v>
      </c>
      <c r="P175" s="419">
        <v>44159</v>
      </c>
      <c r="Q175" s="547"/>
      <c r="R175" s="548" t="s">
        <v>602</v>
      </c>
      <c r="Z175" s="550"/>
      <c r="AA175" s="550"/>
      <c r="AB175" s="550"/>
      <c r="AC175" s="550"/>
      <c r="AD175" s="550"/>
      <c r="AE175" s="550"/>
      <c r="AF175" s="550"/>
      <c r="AG175" s="550"/>
      <c r="AH175" s="550"/>
    </row>
    <row r="176" spans="1:34" s="549" customFormat="1" ht="14.25">
      <c r="A176" s="542">
        <v>41</v>
      </c>
      <c r="B176" s="494">
        <v>44158</v>
      </c>
      <c r="C176" s="495"/>
      <c r="D176" s="496" t="s">
        <v>3819</v>
      </c>
      <c r="E176" s="488" t="s">
        <v>600</v>
      </c>
      <c r="F176" s="465">
        <v>295</v>
      </c>
      <c r="G176" s="465">
        <v>90</v>
      </c>
      <c r="H176" s="465">
        <v>90</v>
      </c>
      <c r="I176" s="544" t="s">
        <v>3820</v>
      </c>
      <c r="J176" s="544" t="s">
        <v>3828</v>
      </c>
      <c r="K176" s="544">
        <f t="shared" si="195"/>
        <v>-205</v>
      </c>
      <c r="L176" s="545">
        <v>100</v>
      </c>
      <c r="M176" s="544">
        <f t="shared" si="194"/>
        <v>-5225</v>
      </c>
      <c r="N176" s="544">
        <v>25</v>
      </c>
      <c r="O176" s="431" t="s">
        <v>663</v>
      </c>
      <c r="P176" s="419">
        <v>44159</v>
      </c>
      <c r="Q176" s="547"/>
      <c r="R176" s="548" t="s">
        <v>602</v>
      </c>
      <c r="Z176" s="550"/>
      <c r="AA176" s="550"/>
      <c r="AB176" s="550"/>
      <c r="AC176" s="550"/>
      <c r="AD176" s="550"/>
      <c r="AE176" s="550"/>
      <c r="AF176" s="550"/>
      <c r="AG176" s="550"/>
      <c r="AH176" s="550"/>
    </row>
    <row r="177" spans="1:34" s="549" customFormat="1" ht="14.25">
      <c r="A177" s="542">
        <v>42</v>
      </c>
      <c r="B177" s="494">
        <v>44158</v>
      </c>
      <c r="C177" s="495"/>
      <c r="D177" s="496" t="s">
        <v>3803</v>
      </c>
      <c r="E177" s="488" t="s">
        <v>600</v>
      </c>
      <c r="F177" s="465">
        <v>7.2</v>
      </c>
      <c r="G177" s="465">
        <v>4.5</v>
      </c>
      <c r="H177" s="465">
        <v>4.6500000000000004</v>
      </c>
      <c r="I177" s="544" t="s">
        <v>3821</v>
      </c>
      <c r="J177" s="544" t="s">
        <v>3826</v>
      </c>
      <c r="K177" s="544">
        <f t="shared" si="193"/>
        <v>-2.5499999999999998</v>
      </c>
      <c r="L177" s="545">
        <v>100</v>
      </c>
      <c r="M177" s="544">
        <f t="shared" ref="M177" si="196">(K177*N177)-100</f>
        <v>-4820.0499999999993</v>
      </c>
      <c r="N177" s="544">
        <v>1851</v>
      </c>
      <c r="O177" s="431" t="s">
        <v>663</v>
      </c>
      <c r="P177" s="419">
        <v>44159</v>
      </c>
      <c r="Q177" s="547"/>
      <c r="R177" s="548" t="s">
        <v>3186</v>
      </c>
      <c r="Z177" s="550"/>
      <c r="AA177" s="550"/>
      <c r="AB177" s="550"/>
      <c r="AC177" s="550"/>
      <c r="AD177" s="550"/>
      <c r="AE177" s="550"/>
      <c r="AF177" s="550"/>
      <c r="AG177" s="550"/>
      <c r="AH177" s="550"/>
    </row>
    <row r="178" spans="1:34" s="549" customFormat="1" ht="14.25">
      <c r="A178" s="542">
        <v>43</v>
      </c>
      <c r="B178" s="494">
        <v>44159</v>
      </c>
      <c r="C178" s="495"/>
      <c r="D178" s="496" t="s">
        <v>3837</v>
      </c>
      <c r="E178" s="488" t="s">
        <v>600</v>
      </c>
      <c r="F178" s="465">
        <v>3.65</v>
      </c>
      <c r="G178" s="465"/>
      <c r="H178" s="465">
        <v>0</v>
      </c>
      <c r="I178" s="544" t="s">
        <v>3838</v>
      </c>
      <c r="J178" s="544" t="s">
        <v>3850</v>
      </c>
      <c r="K178" s="544">
        <f t="shared" ref="K178" si="197">H178-F178</f>
        <v>-3.65</v>
      </c>
      <c r="L178" s="545">
        <v>100</v>
      </c>
      <c r="M178" s="544">
        <f t="shared" ref="M178" si="198">(K178*N178)-100</f>
        <v>-4480</v>
      </c>
      <c r="N178" s="544">
        <v>1200</v>
      </c>
      <c r="O178" s="431" t="s">
        <v>663</v>
      </c>
      <c r="P178" s="419">
        <v>44161</v>
      </c>
      <c r="Q178" s="547"/>
      <c r="R178" s="548" t="s">
        <v>3186</v>
      </c>
      <c r="Z178" s="550"/>
      <c r="AA178" s="550"/>
      <c r="AB178" s="550"/>
      <c r="AC178" s="550"/>
      <c r="AD178" s="550"/>
      <c r="AE178" s="550"/>
      <c r="AF178" s="550"/>
      <c r="AG178" s="550"/>
      <c r="AH178" s="550"/>
    </row>
    <row r="179" spans="1:34" s="549" customFormat="1" ht="14.25">
      <c r="A179" s="520">
        <v>44</v>
      </c>
      <c r="B179" s="499">
        <v>44161</v>
      </c>
      <c r="C179" s="500"/>
      <c r="D179" s="466" t="s">
        <v>3849</v>
      </c>
      <c r="E179" s="456" t="s">
        <v>600</v>
      </c>
      <c r="F179" s="435">
        <v>32</v>
      </c>
      <c r="G179" s="435"/>
      <c r="H179" s="435">
        <v>44</v>
      </c>
      <c r="I179" s="522">
        <v>70</v>
      </c>
      <c r="J179" s="522" t="s">
        <v>3741</v>
      </c>
      <c r="K179" s="522">
        <f t="shared" ref="K179" si="199">H179-F179</f>
        <v>12</v>
      </c>
      <c r="L179" s="523">
        <v>100</v>
      </c>
      <c r="M179" s="522">
        <f t="shared" ref="M179" si="200">(K179*N179)-100</f>
        <v>800</v>
      </c>
      <c r="N179" s="522">
        <v>75</v>
      </c>
      <c r="O179" s="524" t="s">
        <v>599</v>
      </c>
      <c r="P179" s="546">
        <v>44161</v>
      </c>
      <c r="Q179" s="547"/>
      <c r="R179" s="548" t="s">
        <v>602</v>
      </c>
      <c r="Z179" s="550"/>
      <c r="AA179" s="550"/>
      <c r="AB179" s="550"/>
      <c r="AC179" s="550"/>
      <c r="AD179" s="550"/>
      <c r="AE179" s="550"/>
      <c r="AF179" s="550"/>
      <c r="AG179" s="550"/>
      <c r="AH179" s="550"/>
    </row>
    <row r="180" spans="1:34" s="549" customFormat="1" ht="14.25">
      <c r="A180" s="520">
        <v>45</v>
      </c>
      <c r="B180" s="499">
        <v>44161</v>
      </c>
      <c r="C180" s="491"/>
      <c r="D180" s="466" t="s">
        <v>3851</v>
      </c>
      <c r="E180" s="456" t="s">
        <v>600</v>
      </c>
      <c r="F180" s="435">
        <v>20</v>
      </c>
      <c r="G180" s="435"/>
      <c r="H180" s="435">
        <v>33</v>
      </c>
      <c r="I180" s="522">
        <v>70</v>
      </c>
      <c r="J180" s="522" t="s">
        <v>3806</v>
      </c>
      <c r="K180" s="522">
        <f t="shared" ref="K180:K181" si="201">H180-F180</f>
        <v>13</v>
      </c>
      <c r="L180" s="523">
        <v>100</v>
      </c>
      <c r="M180" s="522">
        <f t="shared" ref="M180:M181" si="202">(K180*N180)-100</f>
        <v>875</v>
      </c>
      <c r="N180" s="522">
        <v>75</v>
      </c>
      <c r="O180" s="524" t="s">
        <v>599</v>
      </c>
      <c r="P180" s="546">
        <v>44161</v>
      </c>
      <c r="Q180" s="547"/>
      <c r="R180" s="548" t="s">
        <v>602</v>
      </c>
      <c r="Z180" s="550"/>
      <c r="AA180" s="550"/>
      <c r="AB180" s="550"/>
      <c r="AC180" s="550"/>
      <c r="AD180" s="550"/>
      <c r="AE180" s="550"/>
      <c r="AF180" s="550"/>
      <c r="AG180" s="550"/>
      <c r="AH180" s="550"/>
    </row>
    <row r="181" spans="1:34" s="549" customFormat="1" ht="14.25">
      <c r="A181" s="542">
        <v>46</v>
      </c>
      <c r="B181" s="494">
        <v>44161</v>
      </c>
      <c r="C181" s="495"/>
      <c r="D181" s="496" t="s">
        <v>3851</v>
      </c>
      <c r="E181" s="488" t="s">
        <v>600</v>
      </c>
      <c r="F181" s="465">
        <v>20</v>
      </c>
      <c r="G181" s="465"/>
      <c r="H181" s="465">
        <v>0</v>
      </c>
      <c r="I181" s="544">
        <v>70</v>
      </c>
      <c r="J181" s="544" t="s">
        <v>3658</v>
      </c>
      <c r="K181" s="544">
        <f t="shared" si="201"/>
        <v>-20</v>
      </c>
      <c r="L181" s="545">
        <v>100</v>
      </c>
      <c r="M181" s="544">
        <f t="shared" si="202"/>
        <v>-1600</v>
      </c>
      <c r="N181" s="544">
        <v>75</v>
      </c>
      <c r="O181" s="431" t="s">
        <v>599</v>
      </c>
      <c r="P181" s="541">
        <v>44161</v>
      </c>
      <c r="Q181" s="547"/>
      <c r="R181" s="548" t="s">
        <v>602</v>
      </c>
      <c r="Z181" s="550"/>
      <c r="AA181" s="550"/>
      <c r="AB181" s="550"/>
      <c r="AC181" s="550"/>
      <c r="AD181" s="550"/>
      <c r="AE181" s="550"/>
      <c r="AF181" s="550"/>
      <c r="AG181" s="550"/>
      <c r="AH181" s="550"/>
    </row>
    <row r="182" spans="1:34" s="549" customFormat="1" ht="14.25">
      <c r="A182" s="520">
        <v>47</v>
      </c>
      <c r="B182" s="499">
        <v>44162</v>
      </c>
      <c r="C182" s="491"/>
      <c r="D182" s="466" t="s">
        <v>3867</v>
      </c>
      <c r="E182" s="456" t="s">
        <v>600</v>
      </c>
      <c r="F182" s="435">
        <v>40</v>
      </c>
      <c r="G182" s="435">
        <v>28</v>
      </c>
      <c r="H182" s="435">
        <v>47</v>
      </c>
      <c r="I182" s="522">
        <v>60</v>
      </c>
      <c r="J182" s="522" t="s">
        <v>3710</v>
      </c>
      <c r="K182" s="522">
        <f t="shared" ref="K182" si="203">H182-F182</f>
        <v>7</v>
      </c>
      <c r="L182" s="523">
        <v>100</v>
      </c>
      <c r="M182" s="522">
        <f t="shared" ref="M182" si="204">(K182*N182)-100</f>
        <v>2700</v>
      </c>
      <c r="N182" s="522">
        <v>400</v>
      </c>
      <c r="O182" s="524" t="s">
        <v>599</v>
      </c>
      <c r="P182" s="546">
        <v>44162</v>
      </c>
      <c r="Q182" s="547"/>
      <c r="R182" s="548" t="s">
        <v>602</v>
      </c>
      <c r="Z182" s="550"/>
      <c r="AA182" s="550"/>
      <c r="AB182" s="550"/>
      <c r="AC182" s="550"/>
      <c r="AD182" s="550"/>
      <c r="AE182" s="550"/>
      <c r="AF182" s="550"/>
      <c r="AG182" s="550"/>
      <c r="AH182" s="550"/>
    </row>
    <row r="183" spans="1:34" s="549" customFormat="1" ht="14.25">
      <c r="A183" s="461"/>
      <c r="B183" s="490"/>
      <c r="C183" s="491"/>
      <c r="D183" s="482"/>
      <c r="E183" s="483"/>
      <c r="F183" s="442"/>
      <c r="G183" s="442"/>
      <c r="H183" s="583"/>
      <c r="I183" s="376"/>
      <c r="J183" s="376"/>
      <c r="K183" s="376"/>
      <c r="L183" s="474"/>
      <c r="M183" s="376"/>
      <c r="N183" s="376"/>
      <c r="O183" s="412"/>
      <c r="P183" s="479"/>
      <c r="Q183" s="547"/>
      <c r="R183" s="548"/>
      <c r="Z183" s="550"/>
      <c r="AA183" s="550"/>
      <c r="AB183" s="550"/>
      <c r="AC183" s="550"/>
      <c r="AD183" s="550"/>
      <c r="AE183" s="550"/>
      <c r="AF183" s="550"/>
      <c r="AG183" s="550"/>
      <c r="AH183" s="550"/>
    </row>
    <row r="184" spans="1:34" s="40" customFormat="1" ht="14.25">
      <c r="A184" s="461"/>
      <c r="B184" s="440"/>
      <c r="C184" s="440"/>
      <c r="D184" s="441"/>
      <c r="E184" s="442"/>
      <c r="F184" s="442"/>
      <c r="G184" s="417"/>
      <c r="H184" s="417"/>
      <c r="I184" s="417"/>
      <c r="J184" s="376"/>
      <c r="K184" s="376"/>
      <c r="L184" s="474"/>
      <c r="M184" s="376"/>
      <c r="N184" s="376"/>
      <c r="O184" s="412"/>
      <c r="P184" s="479"/>
      <c r="Q184" s="387"/>
      <c r="R184" s="343"/>
      <c r="Z184" s="400"/>
      <c r="AA184" s="400"/>
      <c r="AB184" s="400"/>
      <c r="AC184" s="400"/>
      <c r="AD184" s="400"/>
      <c r="AE184" s="400"/>
      <c r="AF184" s="400"/>
      <c r="AG184" s="400"/>
      <c r="AH184" s="400"/>
    </row>
    <row r="185" spans="1:34" s="40" customFormat="1" ht="14.25">
      <c r="A185" s="36"/>
      <c r="B185" s="467"/>
      <c r="C185" s="467"/>
      <c r="D185" s="468"/>
      <c r="E185" s="469"/>
      <c r="F185" s="469"/>
      <c r="G185" s="470"/>
      <c r="H185" s="470"/>
      <c r="I185" s="469"/>
      <c r="J185" s="459"/>
      <c r="K185" s="459"/>
      <c r="L185" s="459"/>
      <c r="M185" s="459"/>
      <c r="N185" s="459"/>
      <c r="O185" s="459"/>
      <c r="P185" s="459"/>
      <c r="Q185" s="387"/>
      <c r="R185" s="343"/>
      <c r="Z185" s="400"/>
      <c r="AA185" s="400"/>
      <c r="AB185" s="400"/>
      <c r="AC185" s="400"/>
      <c r="AD185" s="400"/>
      <c r="AE185" s="400"/>
      <c r="AF185" s="400"/>
      <c r="AG185" s="400"/>
      <c r="AH185" s="400"/>
    </row>
    <row r="186" spans="1:34" s="40" customFormat="1" ht="14.25">
      <c r="A186" s="36"/>
      <c r="B186" s="467"/>
      <c r="C186" s="467"/>
      <c r="D186" s="468"/>
      <c r="E186" s="469"/>
      <c r="F186" s="469"/>
      <c r="G186" s="470"/>
      <c r="H186" s="470"/>
      <c r="I186" s="469"/>
      <c r="J186" s="459"/>
      <c r="K186" s="459"/>
      <c r="L186" s="459"/>
      <c r="M186" s="459"/>
      <c r="N186" s="459"/>
      <c r="O186" s="459"/>
      <c r="P186" s="459"/>
      <c r="Q186" s="387"/>
      <c r="R186" s="343"/>
      <c r="Z186" s="400"/>
      <c r="AA186" s="400"/>
      <c r="AB186" s="400"/>
      <c r="AC186" s="400"/>
      <c r="AD186" s="400"/>
      <c r="AE186" s="400"/>
      <c r="AF186" s="400"/>
      <c r="AG186" s="400"/>
      <c r="AH186" s="400"/>
    </row>
    <row r="187" spans="1:34" s="40" customFormat="1" ht="14.25">
      <c r="A187" s="36"/>
      <c r="B187" s="467"/>
      <c r="C187" s="467"/>
      <c r="D187" s="468"/>
      <c r="E187" s="469"/>
      <c r="F187" s="469"/>
      <c r="G187" s="470"/>
      <c r="H187" s="470"/>
      <c r="I187" s="469"/>
      <c r="J187" s="459"/>
      <c r="K187" s="459"/>
      <c r="L187" s="459"/>
      <c r="M187" s="459"/>
      <c r="N187" s="459"/>
      <c r="O187" s="471"/>
      <c r="P187" s="459"/>
      <c r="Q187" s="387"/>
      <c r="R187" s="343"/>
      <c r="Z187" s="400"/>
      <c r="AA187" s="400"/>
      <c r="AB187" s="400"/>
      <c r="AC187" s="400"/>
      <c r="AD187" s="400"/>
      <c r="AE187" s="400"/>
      <c r="AF187" s="400"/>
      <c r="AG187" s="400"/>
      <c r="AH187" s="400"/>
    </row>
    <row r="188" spans="1:34" s="40" customFormat="1" ht="14.25">
      <c r="A188" s="377"/>
      <c r="B188" s="378"/>
      <c r="C188" s="378"/>
      <c r="D188" s="379"/>
      <c r="E188" s="377"/>
      <c r="F188" s="401"/>
      <c r="G188" s="377"/>
      <c r="H188" s="377"/>
      <c r="I188" s="377"/>
      <c r="J188" s="378"/>
      <c r="K188" s="402"/>
      <c r="L188" s="377"/>
      <c r="M188" s="377"/>
      <c r="N188" s="377"/>
      <c r="O188" s="403"/>
      <c r="P188" s="387"/>
      <c r="Q188" s="387"/>
      <c r="R188" s="343"/>
      <c r="Z188" s="400"/>
      <c r="AA188" s="400"/>
      <c r="AB188" s="400"/>
      <c r="AC188" s="400"/>
      <c r="AD188" s="400"/>
      <c r="AE188" s="400"/>
      <c r="AF188" s="400"/>
      <c r="AG188" s="400"/>
      <c r="AH188" s="400"/>
    </row>
    <row r="189" spans="1:34" ht="15">
      <c r="A189" s="99" t="s">
        <v>618</v>
      </c>
      <c r="B189" s="100"/>
      <c r="C189" s="100"/>
      <c r="D189" s="101"/>
      <c r="E189" s="34"/>
      <c r="F189" s="32"/>
      <c r="G189" s="32"/>
      <c r="H189" s="73"/>
      <c r="I189" s="119"/>
      <c r="J189" s="120"/>
      <c r="K189" s="17"/>
      <c r="L189" s="17"/>
      <c r="M189" s="17"/>
      <c r="N189" s="11"/>
      <c r="O189" s="53"/>
      <c r="Q189" s="95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34" ht="38.25">
      <c r="A190" s="20" t="s">
        <v>16</v>
      </c>
      <c r="B190" s="21" t="s">
        <v>575</v>
      </c>
      <c r="C190" s="21"/>
      <c r="D190" s="22" t="s">
        <v>588</v>
      </c>
      <c r="E190" s="21" t="s">
        <v>589</v>
      </c>
      <c r="F190" s="21" t="s">
        <v>590</v>
      </c>
      <c r="G190" s="21" t="s">
        <v>591</v>
      </c>
      <c r="H190" s="21" t="s">
        <v>592</v>
      </c>
      <c r="I190" s="21" t="s">
        <v>593</v>
      </c>
      <c r="J190" s="20" t="s">
        <v>594</v>
      </c>
      <c r="K190" s="62" t="s">
        <v>610</v>
      </c>
      <c r="L190" s="450" t="s">
        <v>3630</v>
      </c>
      <c r="M190" s="63" t="s">
        <v>3629</v>
      </c>
      <c r="N190" s="21" t="s">
        <v>597</v>
      </c>
      <c r="O190" s="78" t="s">
        <v>598</v>
      </c>
      <c r="P190" s="97"/>
      <c r="Q190" s="11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34" s="400" customFormat="1" ht="14.25">
      <c r="A191" s="461"/>
      <c r="B191" s="440"/>
      <c r="C191" s="440"/>
      <c r="D191" s="441"/>
      <c r="E191" s="442"/>
      <c r="F191" s="442"/>
      <c r="G191" s="417"/>
      <c r="H191" s="417"/>
      <c r="I191" s="442"/>
      <c r="J191" s="484"/>
      <c r="K191" s="484"/>
      <c r="L191" s="485"/>
      <c r="M191" s="472"/>
      <c r="N191" s="411"/>
      <c r="O191" s="479"/>
      <c r="P191" s="98"/>
      <c r="Q191" s="486"/>
      <c r="R191" s="31"/>
      <c r="S191" s="480"/>
      <c r="T191" s="480"/>
      <c r="U191" s="480"/>
      <c r="V191" s="480"/>
      <c r="W191" s="480"/>
      <c r="X191" s="480"/>
      <c r="Y191" s="480"/>
      <c r="Z191" s="480"/>
    </row>
    <row r="192" spans="1:34" s="8" customFormat="1">
      <c r="A192" s="388"/>
      <c r="B192" s="389"/>
      <c r="C192" s="390"/>
      <c r="D192" s="391"/>
      <c r="E192" s="392"/>
      <c r="F192" s="392"/>
      <c r="G192" s="393"/>
      <c r="H192" s="393"/>
      <c r="I192" s="392"/>
      <c r="J192" s="394"/>
      <c r="K192" s="395"/>
      <c r="L192" s="396"/>
      <c r="M192" s="397"/>
      <c r="N192" s="398"/>
      <c r="O192" s="399"/>
      <c r="P192" s="123"/>
      <c r="Q192"/>
      <c r="R192" s="94"/>
      <c r="T192" s="57"/>
      <c r="U192" s="57"/>
      <c r="V192" s="57"/>
      <c r="W192" s="57"/>
      <c r="X192" s="57"/>
      <c r="Y192" s="57"/>
      <c r="Z192" s="57"/>
    </row>
    <row r="193" spans="1:29">
      <c r="A193" s="23" t="s">
        <v>603</v>
      </c>
      <c r="B193" s="23"/>
      <c r="C193" s="23"/>
      <c r="D193" s="23"/>
      <c r="E193" s="5"/>
      <c r="F193" s="30" t="s">
        <v>605</v>
      </c>
      <c r="G193" s="82"/>
      <c r="H193" s="82"/>
      <c r="I193" s="38"/>
      <c r="J193" s="85"/>
      <c r="K193" s="83"/>
      <c r="L193" s="84"/>
      <c r="M193" s="85"/>
      <c r="N193" s="86"/>
      <c r="O193" s="124"/>
      <c r="P193" s="11"/>
      <c r="Q193" s="16"/>
      <c r="R193" s="96"/>
      <c r="S193" s="16"/>
      <c r="T193" s="16"/>
      <c r="U193" s="16"/>
      <c r="V193" s="16"/>
      <c r="W193" s="16"/>
      <c r="X193" s="16"/>
      <c r="Y193" s="16"/>
    </row>
    <row r="194" spans="1:29">
      <c r="A194" s="29" t="s">
        <v>604</v>
      </c>
      <c r="B194" s="23"/>
      <c r="C194" s="23"/>
      <c r="D194" s="23"/>
      <c r="E194" s="32"/>
      <c r="F194" s="30" t="s">
        <v>607</v>
      </c>
      <c r="G194" s="12"/>
      <c r="H194" s="12"/>
      <c r="I194" s="12"/>
      <c r="J194" s="53"/>
      <c r="K194" s="12"/>
      <c r="L194" s="12"/>
      <c r="M194" s="12"/>
      <c r="N194" s="11"/>
      <c r="O194" s="53"/>
      <c r="Q194" s="7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9">
      <c r="A195" s="29"/>
      <c r="B195" s="23"/>
      <c r="C195" s="23"/>
      <c r="D195" s="23"/>
      <c r="E195" s="32"/>
      <c r="F195" s="30"/>
      <c r="G195" s="12"/>
      <c r="H195" s="12"/>
      <c r="I195" s="12"/>
      <c r="J195" s="53"/>
      <c r="K195" s="12"/>
      <c r="L195" s="12"/>
      <c r="M195" s="12"/>
      <c r="N195" s="11"/>
      <c r="O195" s="53"/>
      <c r="Q195" s="7"/>
      <c r="R195" s="82"/>
      <c r="S195" s="16"/>
      <c r="T195" s="16"/>
      <c r="U195" s="16"/>
      <c r="V195" s="16"/>
      <c r="W195" s="16"/>
      <c r="X195" s="16"/>
      <c r="Y195" s="16"/>
      <c r="Z195" s="16"/>
    </row>
    <row r="196" spans="1:29" ht="15">
      <c r="A196" s="11"/>
      <c r="B196" s="33" t="s">
        <v>3635</v>
      </c>
      <c r="C196" s="33"/>
      <c r="D196" s="33"/>
      <c r="E196" s="33"/>
      <c r="F196" s="34"/>
      <c r="G196" s="32"/>
      <c r="H196" s="32"/>
      <c r="I196" s="73"/>
      <c r="J196" s="74"/>
      <c r="K196" s="75"/>
      <c r="L196" s="449"/>
      <c r="M196" s="12"/>
      <c r="N196" s="11"/>
      <c r="O196" s="53"/>
      <c r="Q196" s="7"/>
      <c r="R196" s="82"/>
      <c r="S196" s="16"/>
      <c r="T196" s="16"/>
      <c r="U196" s="16"/>
      <c r="V196" s="16"/>
      <c r="W196" s="16"/>
      <c r="X196" s="16"/>
      <c r="Y196" s="16"/>
      <c r="Z196" s="16"/>
    </row>
    <row r="197" spans="1:29" ht="38.25">
      <c r="A197" s="20" t="s">
        <v>16</v>
      </c>
      <c r="B197" s="21" t="s">
        <v>575</v>
      </c>
      <c r="C197" s="21"/>
      <c r="D197" s="22" t="s">
        <v>588</v>
      </c>
      <c r="E197" s="21" t="s">
        <v>589</v>
      </c>
      <c r="F197" s="21" t="s">
        <v>590</v>
      </c>
      <c r="G197" s="21" t="s">
        <v>609</v>
      </c>
      <c r="H197" s="21" t="s">
        <v>592</v>
      </c>
      <c r="I197" s="21" t="s">
        <v>593</v>
      </c>
      <c r="J197" s="76" t="s">
        <v>594</v>
      </c>
      <c r="K197" s="62" t="s">
        <v>610</v>
      </c>
      <c r="L197" s="77" t="s">
        <v>611</v>
      </c>
      <c r="M197" s="21" t="s">
        <v>612</v>
      </c>
      <c r="N197" s="450" t="s">
        <v>3630</v>
      </c>
      <c r="O197" s="63" t="s">
        <v>3629</v>
      </c>
      <c r="P197" s="21" t="s">
        <v>597</v>
      </c>
      <c r="Q197" s="78" t="s">
        <v>598</v>
      </c>
      <c r="R197" s="82"/>
      <c r="S197" s="16"/>
      <c r="T197" s="16"/>
      <c r="U197" s="16"/>
      <c r="V197" s="16"/>
      <c r="W197" s="16"/>
      <c r="X197" s="16"/>
      <c r="Y197" s="16"/>
      <c r="Z197" s="16"/>
    </row>
    <row r="198" spans="1:29" ht="14.25">
      <c r="A198" s="382"/>
      <c r="B198" s="404"/>
      <c r="C198" s="409"/>
      <c r="D198" s="438"/>
      <c r="E198" s="410"/>
      <c r="F198" s="473"/>
      <c r="G198" s="417"/>
      <c r="H198" s="410"/>
      <c r="I198" s="406"/>
      <c r="J198" s="484"/>
      <c r="K198" s="484"/>
      <c r="L198" s="485"/>
      <c r="M198" s="483"/>
      <c r="N198" s="485"/>
      <c r="O198" s="472"/>
      <c r="P198" s="411"/>
      <c r="Q198" s="457"/>
      <c r="R198" s="481"/>
      <c r="S198" s="471"/>
      <c r="T198" s="16"/>
      <c r="U198" s="480"/>
      <c r="V198" s="480"/>
      <c r="W198" s="480"/>
      <c r="X198" s="480"/>
      <c r="Y198" s="480"/>
      <c r="Z198" s="480"/>
      <c r="AA198" s="400"/>
      <c r="AB198" s="400"/>
      <c r="AC198" s="400"/>
    </row>
    <row r="199" spans="1:29" ht="14.25">
      <c r="A199" s="382"/>
      <c r="B199" s="404"/>
      <c r="C199" s="409"/>
      <c r="D199" s="438"/>
      <c r="E199" s="410"/>
      <c r="F199" s="473"/>
      <c r="G199" s="417"/>
      <c r="H199" s="410"/>
      <c r="I199" s="406"/>
      <c r="J199" s="484"/>
      <c r="K199" s="484"/>
      <c r="L199" s="485"/>
      <c r="M199" s="483"/>
      <c r="N199" s="485"/>
      <c r="O199" s="472"/>
      <c r="P199" s="411"/>
      <c r="Q199" s="457"/>
      <c r="R199" s="481"/>
      <c r="S199" s="471"/>
      <c r="T199" s="16"/>
      <c r="U199" s="480"/>
      <c r="V199" s="480"/>
      <c r="W199" s="480"/>
      <c r="X199" s="480"/>
      <c r="Y199" s="480"/>
      <c r="Z199" s="480"/>
      <c r="AA199" s="400"/>
      <c r="AB199" s="400"/>
      <c r="AC199" s="400"/>
    </row>
    <row r="200" spans="1:29" s="400" customFormat="1" ht="14.25">
      <c r="A200" s="382"/>
      <c r="B200" s="404"/>
      <c r="C200" s="409"/>
      <c r="D200" s="438"/>
      <c r="E200" s="410"/>
      <c r="F200" s="473"/>
      <c r="G200" s="417"/>
      <c r="H200" s="410"/>
      <c r="I200" s="406"/>
      <c r="J200" s="484"/>
      <c r="K200" s="484"/>
      <c r="L200" s="485"/>
      <c r="M200" s="483"/>
      <c r="N200" s="485"/>
      <c r="O200" s="472"/>
      <c r="P200" s="411"/>
      <c r="Q200" s="457"/>
      <c r="R200" s="478"/>
      <c r="S200" s="480"/>
      <c r="T200" s="480"/>
      <c r="U200" s="480"/>
      <c r="V200" s="480"/>
      <c r="W200" s="480"/>
      <c r="X200" s="480"/>
      <c r="Y200" s="480"/>
      <c r="Z200" s="480"/>
    </row>
    <row r="201" spans="1:29" s="400" customFormat="1" ht="14.25">
      <c r="A201" s="382"/>
      <c r="B201" s="404"/>
      <c r="C201" s="409"/>
      <c r="D201" s="438"/>
      <c r="E201" s="410"/>
      <c r="F201" s="484"/>
      <c r="G201" s="442"/>
      <c r="H201" s="410"/>
      <c r="I201" s="406"/>
      <c r="J201" s="484"/>
      <c r="K201" s="484"/>
      <c r="L201" s="485"/>
      <c r="M201" s="483"/>
      <c r="N201" s="485"/>
      <c r="O201" s="472"/>
      <c r="P201" s="411"/>
      <c r="Q201" s="457"/>
      <c r="R201" s="478"/>
      <c r="S201" s="480"/>
      <c r="T201" s="480"/>
      <c r="U201" s="480"/>
      <c r="V201" s="480"/>
      <c r="W201" s="480"/>
      <c r="X201" s="480"/>
      <c r="Y201" s="480"/>
      <c r="Z201" s="480"/>
    </row>
    <row r="202" spans="1:29" s="400" customFormat="1" ht="14.25">
      <c r="A202" s="382"/>
      <c r="B202" s="404"/>
      <c r="C202" s="409"/>
      <c r="D202" s="438"/>
      <c r="E202" s="410"/>
      <c r="F202" s="484"/>
      <c r="G202" s="442"/>
      <c r="H202" s="410"/>
      <c r="I202" s="406"/>
      <c r="J202" s="484"/>
      <c r="K202" s="484"/>
      <c r="L202" s="485"/>
      <c r="M202" s="483"/>
      <c r="N202" s="485"/>
      <c r="O202" s="472"/>
      <c r="P202" s="411"/>
      <c r="Q202" s="457"/>
      <c r="R202" s="478"/>
      <c r="S202" s="480"/>
      <c r="T202" s="480"/>
      <c r="U202" s="480"/>
      <c r="V202" s="480"/>
      <c r="W202" s="480"/>
      <c r="X202" s="480"/>
      <c r="Y202" s="480"/>
      <c r="Z202" s="480"/>
    </row>
    <row r="203" spans="1:29" s="400" customFormat="1" ht="14.25">
      <c r="A203" s="382"/>
      <c r="B203" s="404"/>
      <c r="C203" s="409"/>
      <c r="D203" s="438"/>
      <c r="E203" s="410"/>
      <c r="F203" s="473"/>
      <c r="G203" s="417"/>
      <c r="H203" s="410"/>
      <c r="I203" s="406"/>
      <c r="J203" s="484"/>
      <c r="K203" s="475"/>
      <c r="L203" s="485"/>
      <c r="M203" s="483"/>
      <c r="N203" s="485"/>
      <c r="O203" s="472"/>
      <c r="P203" s="477"/>
      <c r="Q203" s="457"/>
      <c r="R203" s="478"/>
      <c r="S203" s="480"/>
      <c r="T203" s="480"/>
      <c r="U203" s="480"/>
      <c r="V203" s="480"/>
      <c r="W203" s="480"/>
      <c r="X203" s="480"/>
      <c r="Y203" s="480"/>
      <c r="Z203" s="480"/>
    </row>
    <row r="204" spans="1:29" s="400" customFormat="1" ht="14.25">
      <c r="A204" s="382"/>
      <c r="B204" s="404"/>
      <c r="C204" s="409"/>
      <c r="D204" s="438"/>
      <c r="E204" s="410"/>
      <c r="F204" s="473"/>
      <c r="G204" s="417"/>
      <c r="H204" s="410"/>
      <c r="I204" s="406"/>
      <c r="J204" s="475"/>
      <c r="K204" s="475"/>
      <c r="L204" s="475"/>
      <c r="M204" s="475"/>
      <c r="N204" s="476"/>
      <c r="O204" s="487"/>
      <c r="P204" s="477"/>
      <c r="Q204" s="457"/>
      <c r="R204" s="478"/>
      <c r="S204" s="480"/>
      <c r="T204" s="480"/>
      <c r="U204" s="480"/>
      <c r="V204" s="480"/>
      <c r="W204" s="480"/>
      <c r="X204" s="480"/>
      <c r="Y204" s="480"/>
      <c r="Z204" s="480"/>
    </row>
    <row r="205" spans="1:29" s="400" customFormat="1" ht="14.25">
      <c r="A205" s="382"/>
      <c r="B205" s="404"/>
      <c r="C205" s="409"/>
      <c r="D205" s="438"/>
      <c r="E205" s="410"/>
      <c r="F205" s="484"/>
      <c r="G205" s="442"/>
      <c r="H205" s="410"/>
      <c r="I205" s="406"/>
      <c r="J205" s="484"/>
      <c r="K205" s="484"/>
      <c r="L205" s="485"/>
      <c r="M205" s="483"/>
      <c r="N205" s="485"/>
      <c r="O205" s="472"/>
      <c r="P205" s="411"/>
      <c r="Q205" s="457"/>
      <c r="R205" s="481"/>
      <c r="S205" s="471"/>
      <c r="T205" s="480"/>
      <c r="U205" s="480"/>
      <c r="V205" s="480"/>
      <c r="W205" s="480"/>
      <c r="X205" s="480"/>
      <c r="Y205" s="480"/>
      <c r="Z205" s="480"/>
    </row>
    <row r="206" spans="1:29" s="400" customFormat="1" ht="14.25">
      <c r="A206" s="382"/>
      <c r="B206" s="404"/>
      <c r="C206" s="409"/>
      <c r="D206" s="438"/>
      <c r="E206" s="410"/>
      <c r="F206" s="473"/>
      <c r="G206" s="417"/>
      <c r="H206" s="410"/>
      <c r="I206" s="406"/>
      <c r="J206" s="376"/>
      <c r="K206" s="376"/>
      <c r="L206" s="376"/>
      <c r="M206" s="376"/>
      <c r="N206" s="474"/>
      <c r="O206" s="472"/>
      <c r="P206" s="412"/>
      <c r="Q206" s="457"/>
      <c r="R206" s="481"/>
      <c r="S206" s="471"/>
      <c r="T206" s="480"/>
      <c r="U206" s="480"/>
      <c r="V206" s="480"/>
      <c r="W206" s="480"/>
      <c r="X206" s="480"/>
      <c r="Y206" s="480"/>
      <c r="Z206" s="480"/>
    </row>
    <row r="207" spans="1:29">
      <c r="A207" s="29"/>
      <c r="B207" s="23"/>
      <c r="C207" s="23"/>
      <c r="D207" s="23"/>
      <c r="E207" s="32"/>
      <c r="F207" s="30"/>
      <c r="G207" s="12"/>
      <c r="H207" s="12"/>
      <c r="I207" s="12"/>
      <c r="J207" s="53"/>
      <c r="K207" s="12"/>
      <c r="L207" s="12"/>
      <c r="M207" s="12"/>
      <c r="N207" s="11"/>
      <c r="O207" s="53"/>
      <c r="P207" s="7"/>
      <c r="Q207" s="11"/>
      <c r="R207" s="141"/>
      <c r="S207" s="16"/>
      <c r="T207" s="16"/>
      <c r="U207" s="16"/>
      <c r="V207" s="16"/>
      <c r="W207" s="16"/>
      <c r="X207" s="16"/>
      <c r="Y207" s="16"/>
      <c r="Z207" s="16"/>
    </row>
    <row r="208" spans="1:29">
      <c r="A208" s="29"/>
      <c r="B208" s="23"/>
      <c r="C208" s="23"/>
      <c r="D208" s="23"/>
      <c r="E208" s="32"/>
      <c r="F208" s="30"/>
      <c r="G208" s="41"/>
      <c r="H208" s="42"/>
      <c r="I208" s="82"/>
      <c r="J208" s="17"/>
      <c r="K208" s="83"/>
      <c r="L208" s="84"/>
      <c r="M208" s="85"/>
      <c r="N208" s="86"/>
      <c r="O208" s="87"/>
      <c r="P208" s="11"/>
      <c r="Q208" s="16"/>
      <c r="R208" s="141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"/>
      <c r="B209" s="45"/>
      <c r="C209" s="102"/>
      <c r="D209" s="6"/>
      <c r="E209" s="38"/>
      <c r="F209" s="82"/>
      <c r="G209" s="41"/>
      <c r="H209" s="42"/>
      <c r="I209" s="82"/>
      <c r="J209" s="17"/>
      <c r="K209" s="83"/>
      <c r="L209" s="84"/>
      <c r="M209" s="85"/>
      <c r="N209" s="86"/>
      <c r="O209" s="87"/>
      <c r="P209" s="11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 ht="15">
      <c r="A210" s="5"/>
      <c r="B210" s="103" t="s">
        <v>619</v>
      </c>
      <c r="C210" s="103"/>
      <c r="D210" s="103"/>
      <c r="E210" s="103"/>
      <c r="F210" s="17"/>
      <c r="G210" s="17"/>
      <c r="H210" s="104"/>
      <c r="I210" s="17"/>
      <c r="J210" s="74"/>
      <c r="K210" s="75"/>
      <c r="L210" s="17"/>
      <c r="M210" s="17"/>
      <c r="N210" s="16"/>
      <c r="O210" s="98"/>
      <c r="P210" s="11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 ht="38.25">
      <c r="A211" s="20" t="s">
        <v>16</v>
      </c>
      <c r="B211" s="21" t="s">
        <v>575</v>
      </c>
      <c r="C211" s="21"/>
      <c r="D211" s="22" t="s">
        <v>588</v>
      </c>
      <c r="E211" s="21" t="s">
        <v>589</v>
      </c>
      <c r="F211" s="21" t="s">
        <v>590</v>
      </c>
      <c r="G211" s="21" t="s">
        <v>620</v>
      </c>
      <c r="H211" s="21" t="s">
        <v>621</v>
      </c>
      <c r="I211" s="21" t="s">
        <v>593</v>
      </c>
      <c r="J211" s="61" t="s">
        <v>594</v>
      </c>
      <c r="K211" s="21" t="s">
        <v>595</v>
      </c>
      <c r="L211" s="21" t="s">
        <v>596</v>
      </c>
      <c r="M211" s="21" t="s">
        <v>597</v>
      </c>
      <c r="N211" s="22" t="s">
        <v>598</v>
      </c>
      <c r="O211" s="98"/>
      <c r="P211" s="11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1</v>
      </c>
      <c r="B212" s="105">
        <v>41579</v>
      </c>
      <c r="C212" s="105"/>
      <c r="D212" s="106" t="s">
        <v>622</v>
      </c>
      <c r="E212" s="107" t="s">
        <v>623</v>
      </c>
      <c r="F212" s="108">
        <v>82</v>
      </c>
      <c r="G212" s="107" t="s">
        <v>624</v>
      </c>
      <c r="H212" s="107">
        <v>100</v>
      </c>
      <c r="I212" s="125">
        <v>100</v>
      </c>
      <c r="J212" s="126" t="s">
        <v>625</v>
      </c>
      <c r="K212" s="127">
        <f t="shared" ref="K212:K243" si="205">H212-F212</f>
        <v>18</v>
      </c>
      <c r="L212" s="128">
        <f t="shared" ref="L212:L243" si="206">K212/F212</f>
        <v>0.21951219512195122</v>
      </c>
      <c r="M212" s="129" t="s">
        <v>599</v>
      </c>
      <c r="N212" s="130">
        <v>42657</v>
      </c>
      <c r="O212" s="53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2</v>
      </c>
      <c r="B213" s="105">
        <v>41794</v>
      </c>
      <c r="C213" s="105"/>
      <c r="D213" s="106" t="s">
        <v>626</v>
      </c>
      <c r="E213" s="107" t="s">
        <v>600</v>
      </c>
      <c r="F213" s="108">
        <v>257</v>
      </c>
      <c r="G213" s="107" t="s">
        <v>624</v>
      </c>
      <c r="H213" s="107">
        <v>300</v>
      </c>
      <c r="I213" s="125">
        <v>300</v>
      </c>
      <c r="J213" s="126" t="s">
        <v>625</v>
      </c>
      <c r="K213" s="127">
        <f t="shared" si="205"/>
        <v>43</v>
      </c>
      <c r="L213" s="128">
        <f t="shared" si="206"/>
        <v>0.16731517509727625</v>
      </c>
      <c r="M213" s="129" t="s">
        <v>599</v>
      </c>
      <c r="N213" s="130">
        <v>41822</v>
      </c>
      <c r="O213" s="53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3</v>
      </c>
      <c r="B214" s="105">
        <v>41828</v>
      </c>
      <c r="C214" s="105"/>
      <c r="D214" s="106" t="s">
        <v>627</v>
      </c>
      <c r="E214" s="107" t="s">
        <v>600</v>
      </c>
      <c r="F214" s="108">
        <v>393</v>
      </c>
      <c r="G214" s="107" t="s">
        <v>624</v>
      </c>
      <c r="H214" s="107">
        <v>468</v>
      </c>
      <c r="I214" s="125">
        <v>468</v>
      </c>
      <c r="J214" s="126" t="s">
        <v>625</v>
      </c>
      <c r="K214" s="127">
        <f t="shared" si="205"/>
        <v>75</v>
      </c>
      <c r="L214" s="128">
        <f t="shared" si="206"/>
        <v>0.19083969465648856</v>
      </c>
      <c r="M214" s="129" t="s">
        <v>599</v>
      </c>
      <c r="N214" s="130">
        <v>41863</v>
      </c>
      <c r="O214" s="53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4</v>
      </c>
      <c r="B215" s="105">
        <v>41857</v>
      </c>
      <c r="C215" s="105"/>
      <c r="D215" s="106" t="s">
        <v>628</v>
      </c>
      <c r="E215" s="107" t="s">
        <v>600</v>
      </c>
      <c r="F215" s="108">
        <v>205</v>
      </c>
      <c r="G215" s="107" t="s">
        <v>624</v>
      </c>
      <c r="H215" s="107">
        <v>275</v>
      </c>
      <c r="I215" s="125">
        <v>250</v>
      </c>
      <c r="J215" s="126" t="s">
        <v>625</v>
      </c>
      <c r="K215" s="127">
        <f t="shared" si="205"/>
        <v>70</v>
      </c>
      <c r="L215" s="128">
        <f t="shared" si="206"/>
        <v>0.34146341463414637</v>
      </c>
      <c r="M215" s="129" t="s">
        <v>599</v>
      </c>
      <c r="N215" s="130">
        <v>41962</v>
      </c>
      <c r="O215" s="53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5</v>
      </c>
      <c r="B216" s="105">
        <v>41886</v>
      </c>
      <c r="C216" s="105"/>
      <c r="D216" s="106" t="s">
        <v>629</v>
      </c>
      <c r="E216" s="107" t="s">
        <v>600</v>
      </c>
      <c r="F216" s="108">
        <v>162</v>
      </c>
      <c r="G216" s="107" t="s">
        <v>624</v>
      </c>
      <c r="H216" s="107">
        <v>190</v>
      </c>
      <c r="I216" s="125">
        <v>190</v>
      </c>
      <c r="J216" s="126" t="s">
        <v>625</v>
      </c>
      <c r="K216" s="127">
        <f t="shared" si="205"/>
        <v>28</v>
      </c>
      <c r="L216" s="128">
        <f t="shared" si="206"/>
        <v>0.1728395061728395</v>
      </c>
      <c r="M216" s="129" t="s">
        <v>599</v>
      </c>
      <c r="N216" s="130">
        <v>42006</v>
      </c>
      <c r="O216" s="53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6</v>
      </c>
      <c r="B217" s="105">
        <v>41886</v>
      </c>
      <c r="C217" s="105"/>
      <c r="D217" s="106" t="s">
        <v>630</v>
      </c>
      <c r="E217" s="107" t="s">
        <v>600</v>
      </c>
      <c r="F217" s="108">
        <v>75</v>
      </c>
      <c r="G217" s="107" t="s">
        <v>624</v>
      </c>
      <c r="H217" s="107">
        <v>91.5</v>
      </c>
      <c r="I217" s="125" t="s">
        <v>631</v>
      </c>
      <c r="J217" s="126" t="s">
        <v>632</v>
      </c>
      <c r="K217" s="127">
        <f t="shared" si="205"/>
        <v>16.5</v>
      </c>
      <c r="L217" s="128">
        <f t="shared" si="206"/>
        <v>0.22</v>
      </c>
      <c r="M217" s="129" t="s">
        <v>599</v>
      </c>
      <c r="N217" s="130">
        <v>41954</v>
      </c>
      <c r="O217" s="53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7</v>
      </c>
      <c r="B218" s="105">
        <v>41913</v>
      </c>
      <c r="C218" s="105"/>
      <c r="D218" s="106" t="s">
        <v>633</v>
      </c>
      <c r="E218" s="107" t="s">
        <v>600</v>
      </c>
      <c r="F218" s="108">
        <v>850</v>
      </c>
      <c r="G218" s="107" t="s">
        <v>624</v>
      </c>
      <c r="H218" s="107">
        <v>982.5</v>
      </c>
      <c r="I218" s="125">
        <v>1050</v>
      </c>
      <c r="J218" s="126" t="s">
        <v>634</v>
      </c>
      <c r="K218" s="127">
        <f t="shared" si="205"/>
        <v>132.5</v>
      </c>
      <c r="L218" s="128">
        <f t="shared" si="206"/>
        <v>0.15588235294117647</v>
      </c>
      <c r="M218" s="129" t="s">
        <v>599</v>
      </c>
      <c r="N218" s="130">
        <v>42039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8</v>
      </c>
      <c r="B219" s="105">
        <v>41913</v>
      </c>
      <c r="C219" s="105"/>
      <c r="D219" s="106" t="s">
        <v>635</v>
      </c>
      <c r="E219" s="107" t="s">
        <v>600</v>
      </c>
      <c r="F219" s="108">
        <v>475</v>
      </c>
      <c r="G219" s="107" t="s">
        <v>624</v>
      </c>
      <c r="H219" s="107">
        <v>515</v>
      </c>
      <c r="I219" s="125">
        <v>600</v>
      </c>
      <c r="J219" s="126" t="s">
        <v>636</v>
      </c>
      <c r="K219" s="127">
        <f t="shared" si="205"/>
        <v>40</v>
      </c>
      <c r="L219" s="128">
        <f t="shared" si="206"/>
        <v>8.4210526315789472E-2</v>
      </c>
      <c r="M219" s="129" t="s">
        <v>599</v>
      </c>
      <c r="N219" s="130">
        <v>41939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9</v>
      </c>
      <c r="B220" s="105">
        <v>41913</v>
      </c>
      <c r="C220" s="105"/>
      <c r="D220" s="106" t="s">
        <v>637</v>
      </c>
      <c r="E220" s="107" t="s">
        <v>600</v>
      </c>
      <c r="F220" s="108">
        <v>86</v>
      </c>
      <c r="G220" s="107" t="s">
        <v>624</v>
      </c>
      <c r="H220" s="107">
        <v>99</v>
      </c>
      <c r="I220" s="125">
        <v>140</v>
      </c>
      <c r="J220" s="126" t="s">
        <v>638</v>
      </c>
      <c r="K220" s="127">
        <f t="shared" si="205"/>
        <v>13</v>
      </c>
      <c r="L220" s="128">
        <f t="shared" si="206"/>
        <v>0.15116279069767441</v>
      </c>
      <c r="M220" s="129" t="s">
        <v>599</v>
      </c>
      <c r="N220" s="130">
        <v>41939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10</v>
      </c>
      <c r="B221" s="105">
        <v>41926</v>
      </c>
      <c r="C221" s="105"/>
      <c r="D221" s="106" t="s">
        <v>639</v>
      </c>
      <c r="E221" s="107" t="s">
        <v>600</v>
      </c>
      <c r="F221" s="108">
        <v>496.6</v>
      </c>
      <c r="G221" s="107" t="s">
        <v>624</v>
      </c>
      <c r="H221" s="107">
        <v>621</v>
      </c>
      <c r="I221" s="125">
        <v>580</v>
      </c>
      <c r="J221" s="126" t="s">
        <v>625</v>
      </c>
      <c r="K221" s="127">
        <f t="shared" si="205"/>
        <v>124.39999999999998</v>
      </c>
      <c r="L221" s="128">
        <f t="shared" si="206"/>
        <v>0.25050342327829234</v>
      </c>
      <c r="M221" s="129" t="s">
        <v>599</v>
      </c>
      <c r="N221" s="130">
        <v>42605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11</v>
      </c>
      <c r="B222" s="105">
        <v>41926</v>
      </c>
      <c r="C222" s="105"/>
      <c r="D222" s="106" t="s">
        <v>640</v>
      </c>
      <c r="E222" s="107" t="s">
        <v>600</v>
      </c>
      <c r="F222" s="108">
        <v>2481.9</v>
      </c>
      <c r="G222" s="107" t="s">
        <v>624</v>
      </c>
      <c r="H222" s="107">
        <v>2840</v>
      </c>
      <c r="I222" s="125">
        <v>2870</v>
      </c>
      <c r="J222" s="126" t="s">
        <v>641</v>
      </c>
      <c r="K222" s="127">
        <f t="shared" si="205"/>
        <v>358.09999999999991</v>
      </c>
      <c r="L222" s="128">
        <f t="shared" si="206"/>
        <v>0.14428462065353154</v>
      </c>
      <c r="M222" s="129" t="s">
        <v>599</v>
      </c>
      <c r="N222" s="130">
        <v>42017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12</v>
      </c>
      <c r="B223" s="105">
        <v>41928</v>
      </c>
      <c r="C223" s="105"/>
      <c r="D223" s="106" t="s">
        <v>642</v>
      </c>
      <c r="E223" s="107" t="s">
        <v>600</v>
      </c>
      <c r="F223" s="108">
        <v>84.5</v>
      </c>
      <c r="G223" s="107" t="s">
        <v>624</v>
      </c>
      <c r="H223" s="107">
        <v>93</v>
      </c>
      <c r="I223" s="125">
        <v>110</v>
      </c>
      <c r="J223" s="126" t="s">
        <v>643</v>
      </c>
      <c r="K223" s="127">
        <f t="shared" si="205"/>
        <v>8.5</v>
      </c>
      <c r="L223" s="128">
        <f t="shared" si="206"/>
        <v>0.10059171597633136</v>
      </c>
      <c r="M223" s="129" t="s">
        <v>599</v>
      </c>
      <c r="N223" s="130">
        <v>41939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13</v>
      </c>
      <c r="B224" s="105">
        <v>41928</v>
      </c>
      <c r="C224" s="105"/>
      <c r="D224" s="106" t="s">
        <v>644</v>
      </c>
      <c r="E224" s="107" t="s">
        <v>600</v>
      </c>
      <c r="F224" s="108">
        <v>401</v>
      </c>
      <c r="G224" s="107" t="s">
        <v>624</v>
      </c>
      <c r="H224" s="107">
        <v>428</v>
      </c>
      <c r="I224" s="125">
        <v>450</v>
      </c>
      <c r="J224" s="126" t="s">
        <v>645</v>
      </c>
      <c r="K224" s="127">
        <f t="shared" si="205"/>
        <v>27</v>
      </c>
      <c r="L224" s="128">
        <f t="shared" si="206"/>
        <v>6.7331670822942641E-2</v>
      </c>
      <c r="M224" s="129" t="s">
        <v>599</v>
      </c>
      <c r="N224" s="130">
        <v>42020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14</v>
      </c>
      <c r="B225" s="105">
        <v>41928</v>
      </c>
      <c r="C225" s="105"/>
      <c r="D225" s="106" t="s">
        <v>646</v>
      </c>
      <c r="E225" s="107" t="s">
        <v>600</v>
      </c>
      <c r="F225" s="108">
        <v>101</v>
      </c>
      <c r="G225" s="107" t="s">
        <v>624</v>
      </c>
      <c r="H225" s="107">
        <v>112</v>
      </c>
      <c r="I225" s="125">
        <v>120</v>
      </c>
      <c r="J225" s="126" t="s">
        <v>647</v>
      </c>
      <c r="K225" s="127">
        <f t="shared" si="205"/>
        <v>11</v>
      </c>
      <c r="L225" s="128">
        <f t="shared" si="206"/>
        <v>0.10891089108910891</v>
      </c>
      <c r="M225" s="129" t="s">
        <v>599</v>
      </c>
      <c r="N225" s="130">
        <v>41939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15</v>
      </c>
      <c r="B226" s="105">
        <v>41954</v>
      </c>
      <c r="C226" s="105"/>
      <c r="D226" s="106" t="s">
        <v>648</v>
      </c>
      <c r="E226" s="107" t="s">
        <v>600</v>
      </c>
      <c r="F226" s="108">
        <v>59</v>
      </c>
      <c r="G226" s="107" t="s">
        <v>624</v>
      </c>
      <c r="H226" s="107">
        <v>76</v>
      </c>
      <c r="I226" s="125">
        <v>76</v>
      </c>
      <c r="J226" s="126" t="s">
        <v>625</v>
      </c>
      <c r="K226" s="127">
        <f t="shared" si="205"/>
        <v>17</v>
      </c>
      <c r="L226" s="128">
        <f t="shared" si="206"/>
        <v>0.28813559322033899</v>
      </c>
      <c r="M226" s="129" t="s">
        <v>599</v>
      </c>
      <c r="N226" s="130">
        <v>43032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16</v>
      </c>
      <c r="B227" s="105">
        <v>41954</v>
      </c>
      <c r="C227" s="105"/>
      <c r="D227" s="106" t="s">
        <v>637</v>
      </c>
      <c r="E227" s="107" t="s">
        <v>600</v>
      </c>
      <c r="F227" s="108">
        <v>99</v>
      </c>
      <c r="G227" s="107" t="s">
        <v>624</v>
      </c>
      <c r="H227" s="107">
        <v>120</v>
      </c>
      <c r="I227" s="125">
        <v>120</v>
      </c>
      <c r="J227" s="126" t="s">
        <v>649</v>
      </c>
      <c r="K227" s="127">
        <f t="shared" si="205"/>
        <v>21</v>
      </c>
      <c r="L227" s="128">
        <f t="shared" si="206"/>
        <v>0.21212121212121213</v>
      </c>
      <c r="M227" s="129" t="s">
        <v>599</v>
      </c>
      <c r="N227" s="130">
        <v>41960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17</v>
      </c>
      <c r="B228" s="105">
        <v>41956</v>
      </c>
      <c r="C228" s="105"/>
      <c r="D228" s="106" t="s">
        <v>650</v>
      </c>
      <c r="E228" s="107" t="s">
        <v>600</v>
      </c>
      <c r="F228" s="108">
        <v>22</v>
      </c>
      <c r="G228" s="107" t="s">
        <v>624</v>
      </c>
      <c r="H228" s="107">
        <v>33.549999999999997</v>
      </c>
      <c r="I228" s="125">
        <v>32</v>
      </c>
      <c r="J228" s="126" t="s">
        <v>651</v>
      </c>
      <c r="K228" s="127">
        <f t="shared" si="205"/>
        <v>11.549999999999997</v>
      </c>
      <c r="L228" s="128">
        <f t="shared" si="206"/>
        <v>0.52499999999999991</v>
      </c>
      <c r="M228" s="129" t="s">
        <v>599</v>
      </c>
      <c r="N228" s="130">
        <v>42188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18</v>
      </c>
      <c r="B229" s="105">
        <v>41976</v>
      </c>
      <c r="C229" s="105"/>
      <c r="D229" s="106" t="s">
        <v>652</v>
      </c>
      <c r="E229" s="107" t="s">
        <v>600</v>
      </c>
      <c r="F229" s="108">
        <v>440</v>
      </c>
      <c r="G229" s="107" t="s">
        <v>624</v>
      </c>
      <c r="H229" s="107">
        <v>520</v>
      </c>
      <c r="I229" s="125">
        <v>520</v>
      </c>
      <c r="J229" s="126" t="s">
        <v>653</v>
      </c>
      <c r="K229" s="127">
        <f t="shared" si="205"/>
        <v>80</v>
      </c>
      <c r="L229" s="128">
        <f t="shared" si="206"/>
        <v>0.18181818181818182</v>
      </c>
      <c r="M229" s="129" t="s">
        <v>599</v>
      </c>
      <c r="N229" s="130">
        <v>42208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19</v>
      </c>
      <c r="B230" s="105">
        <v>41976</v>
      </c>
      <c r="C230" s="105"/>
      <c r="D230" s="106" t="s">
        <v>654</v>
      </c>
      <c r="E230" s="107" t="s">
        <v>600</v>
      </c>
      <c r="F230" s="108">
        <v>360</v>
      </c>
      <c r="G230" s="107" t="s">
        <v>624</v>
      </c>
      <c r="H230" s="107">
        <v>427</v>
      </c>
      <c r="I230" s="125">
        <v>425</v>
      </c>
      <c r="J230" s="126" t="s">
        <v>655</v>
      </c>
      <c r="K230" s="127">
        <f t="shared" si="205"/>
        <v>67</v>
      </c>
      <c r="L230" s="128">
        <f t="shared" si="206"/>
        <v>0.18611111111111112</v>
      </c>
      <c r="M230" s="129" t="s">
        <v>599</v>
      </c>
      <c r="N230" s="130">
        <v>42058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20</v>
      </c>
      <c r="B231" s="105">
        <v>42012</v>
      </c>
      <c r="C231" s="105"/>
      <c r="D231" s="106" t="s">
        <v>656</v>
      </c>
      <c r="E231" s="107" t="s">
        <v>600</v>
      </c>
      <c r="F231" s="108">
        <v>360</v>
      </c>
      <c r="G231" s="107" t="s">
        <v>624</v>
      </c>
      <c r="H231" s="107">
        <v>455</v>
      </c>
      <c r="I231" s="125">
        <v>420</v>
      </c>
      <c r="J231" s="126" t="s">
        <v>657</v>
      </c>
      <c r="K231" s="127">
        <f t="shared" si="205"/>
        <v>95</v>
      </c>
      <c r="L231" s="128">
        <f t="shared" si="206"/>
        <v>0.2638888888888889</v>
      </c>
      <c r="M231" s="129" t="s">
        <v>599</v>
      </c>
      <c r="N231" s="130">
        <v>42024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21</v>
      </c>
      <c r="B232" s="105">
        <v>42012</v>
      </c>
      <c r="C232" s="105"/>
      <c r="D232" s="106" t="s">
        <v>658</v>
      </c>
      <c r="E232" s="107" t="s">
        <v>600</v>
      </c>
      <c r="F232" s="108">
        <v>130</v>
      </c>
      <c r="G232" s="107"/>
      <c r="H232" s="107">
        <v>175.5</v>
      </c>
      <c r="I232" s="125">
        <v>165</v>
      </c>
      <c r="J232" s="126" t="s">
        <v>659</v>
      </c>
      <c r="K232" s="127">
        <f t="shared" si="205"/>
        <v>45.5</v>
      </c>
      <c r="L232" s="128">
        <f t="shared" si="206"/>
        <v>0.35</v>
      </c>
      <c r="M232" s="129" t="s">
        <v>599</v>
      </c>
      <c r="N232" s="130">
        <v>43088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22</v>
      </c>
      <c r="B233" s="105">
        <v>42040</v>
      </c>
      <c r="C233" s="105"/>
      <c r="D233" s="106" t="s">
        <v>390</v>
      </c>
      <c r="E233" s="107" t="s">
        <v>623</v>
      </c>
      <c r="F233" s="108">
        <v>98</v>
      </c>
      <c r="G233" s="107"/>
      <c r="H233" s="107">
        <v>120</v>
      </c>
      <c r="I233" s="125">
        <v>120</v>
      </c>
      <c r="J233" s="126" t="s">
        <v>625</v>
      </c>
      <c r="K233" s="127">
        <f t="shared" si="205"/>
        <v>22</v>
      </c>
      <c r="L233" s="128">
        <f t="shared" si="206"/>
        <v>0.22448979591836735</v>
      </c>
      <c r="M233" s="129" t="s">
        <v>599</v>
      </c>
      <c r="N233" s="130">
        <v>42753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23</v>
      </c>
      <c r="B234" s="105">
        <v>42040</v>
      </c>
      <c r="C234" s="105"/>
      <c r="D234" s="106" t="s">
        <v>660</v>
      </c>
      <c r="E234" s="107" t="s">
        <v>623</v>
      </c>
      <c r="F234" s="108">
        <v>196</v>
      </c>
      <c r="G234" s="107"/>
      <c r="H234" s="107">
        <v>262</v>
      </c>
      <c r="I234" s="125">
        <v>255</v>
      </c>
      <c r="J234" s="126" t="s">
        <v>625</v>
      </c>
      <c r="K234" s="127">
        <f t="shared" si="205"/>
        <v>66</v>
      </c>
      <c r="L234" s="128">
        <f t="shared" si="206"/>
        <v>0.33673469387755101</v>
      </c>
      <c r="M234" s="129" t="s">
        <v>599</v>
      </c>
      <c r="N234" s="130">
        <v>42599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24</v>
      </c>
      <c r="B235" s="109">
        <v>42067</v>
      </c>
      <c r="C235" s="109"/>
      <c r="D235" s="110" t="s">
        <v>389</v>
      </c>
      <c r="E235" s="111" t="s">
        <v>623</v>
      </c>
      <c r="F235" s="112">
        <v>235</v>
      </c>
      <c r="G235" s="112"/>
      <c r="H235" s="113">
        <v>77</v>
      </c>
      <c r="I235" s="131" t="s">
        <v>661</v>
      </c>
      <c r="J235" s="132" t="s">
        <v>662</v>
      </c>
      <c r="K235" s="133">
        <f t="shared" si="205"/>
        <v>-158</v>
      </c>
      <c r="L235" s="134">
        <f t="shared" si="206"/>
        <v>-0.67234042553191486</v>
      </c>
      <c r="M235" s="135" t="s">
        <v>663</v>
      </c>
      <c r="N235" s="136">
        <v>43522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25</v>
      </c>
      <c r="B236" s="105">
        <v>42067</v>
      </c>
      <c r="C236" s="105"/>
      <c r="D236" s="106" t="s">
        <v>481</v>
      </c>
      <c r="E236" s="107" t="s">
        <v>623</v>
      </c>
      <c r="F236" s="108">
        <v>185</v>
      </c>
      <c r="G236" s="107"/>
      <c r="H236" s="107">
        <v>224</v>
      </c>
      <c r="I236" s="125" t="s">
        <v>664</v>
      </c>
      <c r="J236" s="126" t="s">
        <v>625</v>
      </c>
      <c r="K236" s="127">
        <f t="shared" si="205"/>
        <v>39</v>
      </c>
      <c r="L236" s="128">
        <f t="shared" si="206"/>
        <v>0.21081081081081082</v>
      </c>
      <c r="M236" s="129" t="s">
        <v>599</v>
      </c>
      <c r="N236" s="130">
        <v>42647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363">
        <v>26</v>
      </c>
      <c r="B237" s="114">
        <v>42090</v>
      </c>
      <c r="C237" s="114"/>
      <c r="D237" s="115" t="s">
        <v>665</v>
      </c>
      <c r="E237" s="116" t="s">
        <v>623</v>
      </c>
      <c r="F237" s="117">
        <v>49.5</v>
      </c>
      <c r="G237" s="118"/>
      <c r="H237" s="118">
        <v>15.85</v>
      </c>
      <c r="I237" s="118">
        <v>67</v>
      </c>
      <c r="J237" s="137" t="s">
        <v>666</v>
      </c>
      <c r="K237" s="118">
        <f t="shared" si="205"/>
        <v>-33.65</v>
      </c>
      <c r="L237" s="138">
        <f t="shared" si="206"/>
        <v>-0.67979797979797973</v>
      </c>
      <c r="M237" s="135" t="s">
        <v>663</v>
      </c>
      <c r="N237" s="139">
        <v>43627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27</v>
      </c>
      <c r="B238" s="105">
        <v>42093</v>
      </c>
      <c r="C238" s="105"/>
      <c r="D238" s="106" t="s">
        <v>667</v>
      </c>
      <c r="E238" s="107" t="s">
        <v>623</v>
      </c>
      <c r="F238" s="108">
        <v>183.5</v>
      </c>
      <c r="G238" s="107"/>
      <c r="H238" s="107">
        <v>219</v>
      </c>
      <c r="I238" s="125">
        <v>218</v>
      </c>
      <c r="J238" s="126" t="s">
        <v>668</v>
      </c>
      <c r="K238" s="127">
        <f t="shared" si="205"/>
        <v>35.5</v>
      </c>
      <c r="L238" s="128">
        <f t="shared" si="206"/>
        <v>0.19346049046321526</v>
      </c>
      <c r="M238" s="129" t="s">
        <v>599</v>
      </c>
      <c r="N238" s="130">
        <v>42103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28</v>
      </c>
      <c r="B239" s="105">
        <v>42114</v>
      </c>
      <c r="C239" s="105"/>
      <c r="D239" s="106" t="s">
        <v>669</v>
      </c>
      <c r="E239" s="107" t="s">
        <v>623</v>
      </c>
      <c r="F239" s="108">
        <f>(227+237)/2</f>
        <v>232</v>
      </c>
      <c r="G239" s="107"/>
      <c r="H239" s="107">
        <v>298</v>
      </c>
      <c r="I239" s="125">
        <v>298</v>
      </c>
      <c r="J239" s="126" t="s">
        <v>625</v>
      </c>
      <c r="K239" s="127">
        <f t="shared" si="205"/>
        <v>66</v>
      </c>
      <c r="L239" s="128">
        <f t="shared" si="206"/>
        <v>0.28448275862068967</v>
      </c>
      <c r="M239" s="129" t="s">
        <v>599</v>
      </c>
      <c r="N239" s="130">
        <v>42823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29</v>
      </c>
      <c r="B240" s="105">
        <v>42128</v>
      </c>
      <c r="C240" s="105"/>
      <c r="D240" s="106" t="s">
        <v>670</v>
      </c>
      <c r="E240" s="107" t="s">
        <v>600</v>
      </c>
      <c r="F240" s="108">
        <v>385</v>
      </c>
      <c r="G240" s="107"/>
      <c r="H240" s="107">
        <f>212.5+331</f>
        <v>543.5</v>
      </c>
      <c r="I240" s="125">
        <v>510</v>
      </c>
      <c r="J240" s="126" t="s">
        <v>671</v>
      </c>
      <c r="K240" s="127">
        <f t="shared" si="205"/>
        <v>158.5</v>
      </c>
      <c r="L240" s="128">
        <f t="shared" si="206"/>
        <v>0.41168831168831171</v>
      </c>
      <c r="M240" s="129" t="s">
        <v>599</v>
      </c>
      <c r="N240" s="130">
        <v>42235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30</v>
      </c>
      <c r="B241" s="105">
        <v>42128</v>
      </c>
      <c r="C241" s="105"/>
      <c r="D241" s="106" t="s">
        <v>672</v>
      </c>
      <c r="E241" s="107" t="s">
        <v>600</v>
      </c>
      <c r="F241" s="108">
        <v>115.5</v>
      </c>
      <c r="G241" s="107"/>
      <c r="H241" s="107">
        <v>146</v>
      </c>
      <c r="I241" s="125">
        <v>142</v>
      </c>
      <c r="J241" s="126" t="s">
        <v>673</v>
      </c>
      <c r="K241" s="127">
        <f t="shared" si="205"/>
        <v>30.5</v>
      </c>
      <c r="L241" s="128">
        <f t="shared" si="206"/>
        <v>0.26406926406926406</v>
      </c>
      <c r="M241" s="129" t="s">
        <v>599</v>
      </c>
      <c r="N241" s="130">
        <v>42202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31</v>
      </c>
      <c r="B242" s="105">
        <v>42151</v>
      </c>
      <c r="C242" s="105"/>
      <c r="D242" s="106" t="s">
        <v>674</v>
      </c>
      <c r="E242" s="107" t="s">
        <v>600</v>
      </c>
      <c r="F242" s="108">
        <v>237.5</v>
      </c>
      <c r="G242" s="107"/>
      <c r="H242" s="107">
        <v>279.5</v>
      </c>
      <c r="I242" s="125">
        <v>278</v>
      </c>
      <c r="J242" s="126" t="s">
        <v>625</v>
      </c>
      <c r="K242" s="127">
        <f t="shared" si="205"/>
        <v>42</v>
      </c>
      <c r="L242" s="128">
        <f t="shared" si="206"/>
        <v>0.17684210526315788</v>
      </c>
      <c r="M242" s="129" t="s">
        <v>599</v>
      </c>
      <c r="N242" s="130">
        <v>42222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32</v>
      </c>
      <c r="B243" s="105">
        <v>42174</v>
      </c>
      <c r="C243" s="105"/>
      <c r="D243" s="106" t="s">
        <v>644</v>
      </c>
      <c r="E243" s="107" t="s">
        <v>623</v>
      </c>
      <c r="F243" s="108">
        <v>340</v>
      </c>
      <c r="G243" s="107"/>
      <c r="H243" s="107">
        <v>448</v>
      </c>
      <c r="I243" s="125">
        <v>448</v>
      </c>
      <c r="J243" s="126" t="s">
        <v>625</v>
      </c>
      <c r="K243" s="127">
        <f t="shared" si="205"/>
        <v>108</v>
      </c>
      <c r="L243" s="128">
        <f t="shared" si="206"/>
        <v>0.31764705882352939</v>
      </c>
      <c r="M243" s="129" t="s">
        <v>599</v>
      </c>
      <c r="N243" s="130">
        <v>43018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33</v>
      </c>
      <c r="B244" s="105">
        <v>42191</v>
      </c>
      <c r="C244" s="105"/>
      <c r="D244" s="106" t="s">
        <v>675</v>
      </c>
      <c r="E244" s="107" t="s">
        <v>623</v>
      </c>
      <c r="F244" s="108">
        <v>390</v>
      </c>
      <c r="G244" s="107"/>
      <c r="H244" s="107">
        <v>460</v>
      </c>
      <c r="I244" s="125">
        <v>460</v>
      </c>
      <c r="J244" s="126" t="s">
        <v>625</v>
      </c>
      <c r="K244" s="127">
        <f t="shared" ref="K244:K264" si="207">H244-F244</f>
        <v>70</v>
      </c>
      <c r="L244" s="128">
        <f t="shared" ref="L244:L264" si="208">K244/F244</f>
        <v>0.17948717948717949</v>
      </c>
      <c r="M244" s="129" t="s">
        <v>599</v>
      </c>
      <c r="N244" s="130">
        <v>42478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34</v>
      </c>
      <c r="B245" s="109">
        <v>42195</v>
      </c>
      <c r="C245" s="109"/>
      <c r="D245" s="110" t="s">
        <v>676</v>
      </c>
      <c r="E245" s="111" t="s">
        <v>623</v>
      </c>
      <c r="F245" s="112">
        <v>122.5</v>
      </c>
      <c r="G245" s="112"/>
      <c r="H245" s="113">
        <v>61</v>
      </c>
      <c r="I245" s="131">
        <v>172</v>
      </c>
      <c r="J245" s="132" t="s">
        <v>677</v>
      </c>
      <c r="K245" s="133">
        <f t="shared" si="207"/>
        <v>-61.5</v>
      </c>
      <c r="L245" s="134">
        <f t="shared" si="208"/>
        <v>-0.50204081632653064</v>
      </c>
      <c r="M245" s="135" t="s">
        <v>663</v>
      </c>
      <c r="N245" s="136">
        <v>43333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35</v>
      </c>
      <c r="B246" s="105">
        <v>42219</v>
      </c>
      <c r="C246" s="105"/>
      <c r="D246" s="106" t="s">
        <v>678</v>
      </c>
      <c r="E246" s="107" t="s">
        <v>623</v>
      </c>
      <c r="F246" s="108">
        <v>297.5</v>
      </c>
      <c r="G246" s="107"/>
      <c r="H246" s="107">
        <v>350</v>
      </c>
      <c r="I246" s="125">
        <v>360</v>
      </c>
      <c r="J246" s="126" t="s">
        <v>679</v>
      </c>
      <c r="K246" s="127">
        <f t="shared" si="207"/>
        <v>52.5</v>
      </c>
      <c r="L246" s="128">
        <f t="shared" si="208"/>
        <v>0.17647058823529413</v>
      </c>
      <c r="M246" s="129" t="s">
        <v>599</v>
      </c>
      <c r="N246" s="130">
        <v>42232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36</v>
      </c>
      <c r="B247" s="105">
        <v>42219</v>
      </c>
      <c r="C247" s="105"/>
      <c r="D247" s="106" t="s">
        <v>680</v>
      </c>
      <c r="E247" s="107" t="s">
        <v>623</v>
      </c>
      <c r="F247" s="108">
        <v>115.5</v>
      </c>
      <c r="G247" s="107"/>
      <c r="H247" s="107">
        <v>149</v>
      </c>
      <c r="I247" s="125">
        <v>140</v>
      </c>
      <c r="J247" s="140" t="s">
        <v>681</v>
      </c>
      <c r="K247" s="127">
        <f t="shared" si="207"/>
        <v>33.5</v>
      </c>
      <c r="L247" s="128">
        <f t="shared" si="208"/>
        <v>0.29004329004329005</v>
      </c>
      <c r="M247" s="129" t="s">
        <v>599</v>
      </c>
      <c r="N247" s="130">
        <v>42740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37</v>
      </c>
      <c r="B248" s="105">
        <v>42251</v>
      </c>
      <c r="C248" s="105"/>
      <c r="D248" s="106" t="s">
        <v>674</v>
      </c>
      <c r="E248" s="107" t="s">
        <v>623</v>
      </c>
      <c r="F248" s="108">
        <v>226</v>
      </c>
      <c r="G248" s="107"/>
      <c r="H248" s="107">
        <v>292</v>
      </c>
      <c r="I248" s="125">
        <v>292</v>
      </c>
      <c r="J248" s="126" t="s">
        <v>682</v>
      </c>
      <c r="K248" s="127">
        <f t="shared" si="207"/>
        <v>66</v>
      </c>
      <c r="L248" s="128">
        <f t="shared" si="208"/>
        <v>0.29203539823008851</v>
      </c>
      <c r="M248" s="129" t="s">
        <v>599</v>
      </c>
      <c r="N248" s="130">
        <v>42286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38</v>
      </c>
      <c r="B249" s="105">
        <v>42254</v>
      </c>
      <c r="C249" s="105"/>
      <c r="D249" s="106" t="s">
        <v>669</v>
      </c>
      <c r="E249" s="107" t="s">
        <v>623</v>
      </c>
      <c r="F249" s="108">
        <v>232.5</v>
      </c>
      <c r="G249" s="107"/>
      <c r="H249" s="107">
        <v>312.5</v>
      </c>
      <c r="I249" s="125">
        <v>310</v>
      </c>
      <c r="J249" s="126" t="s">
        <v>625</v>
      </c>
      <c r="K249" s="127">
        <f t="shared" si="207"/>
        <v>80</v>
      </c>
      <c r="L249" s="128">
        <f t="shared" si="208"/>
        <v>0.34408602150537637</v>
      </c>
      <c r="M249" s="129" t="s">
        <v>599</v>
      </c>
      <c r="N249" s="130">
        <v>42823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39</v>
      </c>
      <c r="B250" s="105">
        <v>42268</v>
      </c>
      <c r="C250" s="105"/>
      <c r="D250" s="106" t="s">
        <v>683</v>
      </c>
      <c r="E250" s="107" t="s">
        <v>623</v>
      </c>
      <c r="F250" s="108">
        <v>196.5</v>
      </c>
      <c r="G250" s="107"/>
      <c r="H250" s="107">
        <v>238</v>
      </c>
      <c r="I250" s="125">
        <v>238</v>
      </c>
      <c r="J250" s="126" t="s">
        <v>682</v>
      </c>
      <c r="K250" s="127">
        <f t="shared" si="207"/>
        <v>41.5</v>
      </c>
      <c r="L250" s="128">
        <f t="shared" si="208"/>
        <v>0.21119592875318066</v>
      </c>
      <c r="M250" s="129" t="s">
        <v>599</v>
      </c>
      <c r="N250" s="130">
        <v>42291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40</v>
      </c>
      <c r="B251" s="105">
        <v>42271</v>
      </c>
      <c r="C251" s="105"/>
      <c r="D251" s="106" t="s">
        <v>622</v>
      </c>
      <c r="E251" s="107" t="s">
        <v>623</v>
      </c>
      <c r="F251" s="108">
        <v>65</v>
      </c>
      <c r="G251" s="107"/>
      <c r="H251" s="107">
        <v>82</v>
      </c>
      <c r="I251" s="125">
        <v>82</v>
      </c>
      <c r="J251" s="126" t="s">
        <v>682</v>
      </c>
      <c r="K251" s="127">
        <f t="shared" si="207"/>
        <v>17</v>
      </c>
      <c r="L251" s="128">
        <f t="shared" si="208"/>
        <v>0.26153846153846155</v>
      </c>
      <c r="M251" s="129" t="s">
        <v>599</v>
      </c>
      <c r="N251" s="130">
        <v>42578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41</v>
      </c>
      <c r="B252" s="105">
        <v>42291</v>
      </c>
      <c r="C252" s="105"/>
      <c r="D252" s="106" t="s">
        <v>684</v>
      </c>
      <c r="E252" s="107" t="s">
        <v>623</v>
      </c>
      <c r="F252" s="108">
        <v>144</v>
      </c>
      <c r="G252" s="107"/>
      <c r="H252" s="107">
        <v>182.5</v>
      </c>
      <c r="I252" s="125">
        <v>181</v>
      </c>
      <c r="J252" s="126" t="s">
        <v>682</v>
      </c>
      <c r="K252" s="127">
        <f t="shared" si="207"/>
        <v>38.5</v>
      </c>
      <c r="L252" s="128">
        <f t="shared" si="208"/>
        <v>0.2673611111111111</v>
      </c>
      <c r="M252" s="129" t="s">
        <v>599</v>
      </c>
      <c r="N252" s="130">
        <v>42817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42</v>
      </c>
      <c r="B253" s="105">
        <v>42291</v>
      </c>
      <c r="C253" s="105"/>
      <c r="D253" s="106" t="s">
        <v>685</v>
      </c>
      <c r="E253" s="107" t="s">
        <v>623</v>
      </c>
      <c r="F253" s="108">
        <v>264</v>
      </c>
      <c r="G253" s="107"/>
      <c r="H253" s="107">
        <v>311</v>
      </c>
      <c r="I253" s="125">
        <v>311</v>
      </c>
      <c r="J253" s="126" t="s">
        <v>682</v>
      </c>
      <c r="K253" s="127">
        <f t="shared" si="207"/>
        <v>47</v>
      </c>
      <c r="L253" s="128">
        <f t="shared" si="208"/>
        <v>0.17803030303030304</v>
      </c>
      <c r="M253" s="129" t="s">
        <v>599</v>
      </c>
      <c r="N253" s="130">
        <v>42604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43</v>
      </c>
      <c r="B254" s="105">
        <v>42318</v>
      </c>
      <c r="C254" s="105"/>
      <c r="D254" s="106" t="s">
        <v>686</v>
      </c>
      <c r="E254" s="107" t="s">
        <v>600</v>
      </c>
      <c r="F254" s="108">
        <v>549.5</v>
      </c>
      <c r="G254" s="107"/>
      <c r="H254" s="107">
        <v>630</v>
      </c>
      <c r="I254" s="125">
        <v>630</v>
      </c>
      <c r="J254" s="126" t="s">
        <v>682</v>
      </c>
      <c r="K254" s="127">
        <f t="shared" si="207"/>
        <v>80.5</v>
      </c>
      <c r="L254" s="128">
        <f t="shared" si="208"/>
        <v>0.1464968152866242</v>
      </c>
      <c r="M254" s="129" t="s">
        <v>599</v>
      </c>
      <c r="N254" s="130">
        <v>42419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44</v>
      </c>
      <c r="B255" s="105">
        <v>42342</v>
      </c>
      <c r="C255" s="105"/>
      <c r="D255" s="106" t="s">
        <v>687</v>
      </c>
      <c r="E255" s="107" t="s">
        <v>623</v>
      </c>
      <c r="F255" s="108">
        <v>1027.5</v>
      </c>
      <c r="G255" s="107"/>
      <c r="H255" s="107">
        <v>1315</v>
      </c>
      <c r="I255" s="125">
        <v>1250</v>
      </c>
      <c r="J255" s="126" t="s">
        <v>682</v>
      </c>
      <c r="K255" s="127">
        <f t="shared" si="207"/>
        <v>287.5</v>
      </c>
      <c r="L255" s="128">
        <f t="shared" si="208"/>
        <v>0.27980535279805352</v>
      </c>
      <c r="M255" s="129" t="s">
        <v>599</v>
      </c>
      <c r="N255" s="130">
        <v>43244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45</v>
      </c>
      <c r="B256" s="105">
        <v>42367</v>
      </c>
      <c r="C256" s="105"/>
      <c r="D256" s="106" t="s">
        <v>688</v>
      </c>
      <c r="E256" s="107" t="s">
        <v>623</v>
      </c>
      <c r="F256" s="108">
        <v>465</v>
      </c>
      <c r="G256" s="107"/>
      <c r="H256" s="107">
        <v>540</v>
      </c>
      <c r="I256" s="125">
        <v>540</v>
      </c>
      <c r="J256" s="126" t="s">
        <v>682</v>
      </c>
      <c r="K256" s="127">
        <f t="shared" si="207"/>
        <v>75</v>
      </c>
      <c r="L256" s="128">
        <f t="shared" si="208"/>
        <v>0.16129032258064516</v>
      </c>
      <c r="M256" s="129" t="s">
        <v>599</v>
      </c>
      <c r="N256" s="130">
        <v>42530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46</v>
      </c>
      <c r="B257" s="105">
        <v>42380</v>
      </c>
      <c r="C257" s="105"/>
      <c r="D257" s="106" t="s">
        <v>390</v>
      </c>
      <c r="E257" s="107" t="s">
        <v>600</v>
      </c>
      <c r="F257" s="108">
        <v>81</v>
      </c>
      <c r="G257" s="107"/>
      <c r="H257" s="107">
        <v>110</v>
      </c>
      <c r="I257" s="125">
        <v>110</v>
      </c>
      <c r="J257" s="126" t="s">
        <v>682</v>
      </c>
      <c r="K257" s="127">
        <f t="shared" si="207"/>
        <v>29</v>
      </c>
      <c r="L257" s="128">
        <f t="shared" si="208"/>
        <v>0.35802469135802467</v>
      </c>
      <c r="M257" s="129" t="s">
        <v>599</v>
      </c>
      <c r="N257" s="130">
        <v>42745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47</v>
      </c>
      <c r="B258" s="105">
        <v>42382</v>
      </c>
      <c r="C258" s="105"/>
      <c r="D258" s="106" t="s">
        <v>689</v>
      </c>
      <c r="E258" s="107" t="s">
        <v>600</v>
      </c>
      <c r="F258" s="108">
        <v>417.5</v>
      </c>
      <c r="G258" s="107"/>
      <c r="H258" s="107">
        <v>547</v>
      </c>
      <c r="I258" s="125">
        <v>535</v>
      </c>
      <c r="J258" s="126" t="s">
        <v>682</v>
      </c>
      <c r="K258" s="127">
        <f t="shared" si="207"/>
        <v>129.5</v>
      </c>
      <c r="L258" s="128">
        <f t="shared" si="208"/>
        <v>0.31017964071856285</v>
      </c>
      <c r="M258" s="129" t="s">
        <v>599</v>
      </c>
      <c r="N258" s="130">
        <v>42578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2">
        <v>48</v>
      </c>
      <c r="B259" s="105">
        <v>42408</v>
      </c>
      <c r="C259" s="105"/>
      <c r="D259" s="106" t="s">
        <v>690</v>
      </c>
      <c r="E259" s="107" t="s">
        <v>623</v>
      </c>
      <c r="F259" s="108">
        <v>650</v>
      </c>
      <c r="G259" s="107"/>
      <c r="H259" s="107">
        <v>800</v>
      </c>
      <c r="I259" s="125">
        <v>800</v>
      </c>
      <c r="J259" s="126" t="s">
        <v>682</v>
      </c>
      <c r="K259" s="127">
        <f t="shared" si="207"/>
        <v>150</v>
      </c>
      <c r="L259" s="128">
        <f t="shared" si="208"/>
        <v>0.23076923076923078</v>
      </c>
      <c r="M259" s="129" t="s">
        <v>599</v>
      </c>
      <c r="N259" s="130">
        <v>43154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49</v>
      </c>
      <c r="B260" s="105">
        <v>42433</v>
      </c>
      <c r="C260" s="105"/>
      <c r="D260" s="106" t="s">
        <v>197</v>
      </c>
      <c r="E260" s="107" t="s">
        <v>623</v>
      </c>
      <c r="F260" s="108">
        <v>437.5</v>
      </c>
      <c r="G260" s="107"/>
      <c r="H260" s="107">
        <v>504.5</v>
      </c>
      <c r="I260" s="125">
        <v>522</v>
      </c>
      <c r="J260" s="126" t="s">
        <v>691</v>
      </c>
      <c r="K260" s="127">
        <f t="shared" si="207"/>
        <v>67</v>
      </c>
      <c r="L260" s="128">
        <f t="shared" si="208"/>
        <v>0.15314285714285714</v>
      </c>
      <c r="M260" s="129" t="s">
        <v>599</v>
      </c>
      <c r="N260" s="130">
        <v>42480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2">
        <v>50</v>
      </c>
      <c r="B261" s="105">
        <v>42438</v>
      </c>
      <c r="C261" s="105"/>
      <c r="D261" s="106" t="s">
        <v>692</v>
      </c>
      <c r="E261" s="107" t="s">
        <v>623</v>
      </c>
      <c r="F261" s="108">
        <v>189.5</v>
      </c>
      <c r="G261" s="107"/>
      <c r="H261" s="107">
        <v>218</v>
      </c>
      <c r="I261" s="125">
        <v>218</v>
      </c>
      <c r="J261" s="126" t="s">
        <v>682</v>
      </c>
      <c r="K261" s="127">
        <f t="shared" si="207"/>
        <v>28.5</v>
      </c>
      <c r="L261" s="128">
        <f t="shared" si="208"/>
        <v>0.15039577836411611</v>
      </c>
      <c r="M261" s="129" t="s">
        <v>599</v>
      </c>
      <c r="N261" s="130">
        <v>43034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63">
        <v>51</v>
      </c>
      <c r="B262" s="114">
        <v>42471</v>
      </c>
      <c r="C262" s="114"/>
      <c r="D262" s="115" t="s">
        <v>693</v>
      </c>
      <c r="E262" s="116" t="s">
        <v>623</v>
      </c>
      <c r="F262" s="117">
        <v>36.5</v>
      </c>
      <c r="G262" s="118"/>
      <c r="H262" s="118">
        <v>15.85</v>
      </c>
      <c r="I262" s="118">
        <v>60</v>
      </c>
      <c r="J262" s="137" t="s">
        <v>694</v>
      </c>
      <c r="K262" s="133">
        <f t="shared" si="207"/>
        <v>-20.65</v>
      </c>
      <c r="L262" s="167">
        <f t="shared" si="208"/>
        <v>-0.5657534246575342</v>
      </c>
      <c r="M262" s="135" t="s">
        <v>663</v>
      </c>
      <c r="N262" s="168">
        <v>43627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52</v>
      </c>
      <c r="B263" s="105">
        <v>42472</v>
      </c>
      <c r="C263" s="105"/>
      <c r="D263" s="106" t="s">
        <v>695</v>
      </c>
      <c r="E263" s="107" t="s">
        <v>623</v>
      </c>
      <c r="F263" s="108">
        <v>93</v>
      </c>
      <c r="G263" s="107"/>
      <c r="H263" s="107">
        <v>149</v>
      </c>
      <c r="I263" s="125">
        <v>140</v>
      </c>
      <c r="J263" s="140" t="s">
        <v>696</v>
      </c>
      <c r="K263" s="127">
        <f t="shared" si="207"/>
        <v>56</v>
      </c>
      <c r="L263" s="128">
        <f t="shared" si="208"/>
        <v>0.60215053763440862</v>
      </c>
      <c r="M263" s="129" t="s">
        <v>599</v>
      </c>
      <c r="N263" s="130">
        <v>42740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53</v>
      </c>
      <c r="B264" s="105">
        <v>42472</v>
      </c>
      <c r="C264" s="105"/>
      <c r="D264" s="106" t="s">
        <v>697</v>
      </c>
      <c r="E264" s="107" t="s">
        <v>623</v>
      </c>
      <c r="F264" s="108">
        <v>130</v>
      </c>
      <c r="G264" s="107"/>
      <c r="H264" s="107">
        <v>150</v>
      </c>
      <c r="I264" s="125" t="s">
        <v>698</v>
      </c>
      <c r="J264" s="126" t="s">
        <v>682</v>
      </c>
      <c r="K264" s="127">
        <f t="shared" si="207"/>
        <v>20</v>
      </c>
      <c r="L264" s="128">
        <f t="shared" si="208"/>
        <v>0.15384615384615385</v>
      </c>
      <c r="M264" s="129" t="s">
        <v>599</v>
      </c>
      <c r="N264" s="130">
        <v>42564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54</v>
      </c>
      <c r="B265" s="105">
        <v>42473</v>
      </c>
      <c r="C265" s="105"/>
      <c r="D265" s="106" t="s">
        <v>354</v>
      </c>
      <c r="E265" s="107" t="s">
        <v>623</v>
      </c>
      <c r="F265" s="108">
        <v>196</v>
      </c>
      <c r="G265" s="107"/>
      <c r="H265" s="107">
        <v>299</v>
      </c>
      <c r="I265" s="125">
        <v>299</v>
      </c>
      <c r="J265" s="126" t="s">
        <v>682</v>
      </c>
      <c r="K265" s="127">
        <v>103</v>
      </c>
      <c r="L265" s="128">
        <v>0.52551020408163296</v>
      </c>
      <c r="M265" s="129" t="s">
        <v>599</v>
      </c>
      <c r="N265" s="130">
        <v>42620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55</v>
      </c>
      <c r="B266" s="105">
        <v>42473</v>
      </c>
      <c r="C266" s="105"/>
      <c r="D266" s="106" t="s">
        <v>756</v>
      </c>
      <c r="E266" s="107" t="s">
        <v>623</v>
      </c>
      <c r="F266" s="108">
        <v>88</v>
      </c>
      <c r="G266" s="107"/>
      <c r="H266" s="107">
        <v>103</v>
      </c>
      <c r="I266" s="125">
        <v>103</v>
      </c>
      <c r="J266" s="126" t="s">
        <v>682</v>
      </c>
      <c r="K266" s="127">
        <v>15</v>
      </c>
      <c r="L266" s="128">
        <v>0.170454545454545</v>
      </c>
      <c r="M266" s="129" t="s">
        <v>599</v>
      </c>
      <c r="N266" s="130">
        <v>42530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56</v>
      </c>
      <c r="B267" s="105">
        <v>42492</v>
      </c>
      <c r="C267" s="105"/>
      <c r="D267" s="106" t="s">
        <v>699</v>
      </c>
      <c r="E267" s="107" t="s">
        <v>623</v>
      </c>
      <c r="F267" s="108">
        <v>127.5</v>
      </c>
      <c r="G267" s="107"/>
      <c r="H267" s="107">
        <v>148</v>
      </c>
      <c r="I267" s="125" t="s">
        <v>700</v>
      </c>
      <c r="J267" s="126" t="s">
        <v>682</v>
      </c>
      <c r="K267" s="127">
        <f>H267-F267</f>
        <v>20.5</v>
      </c>
      <c r="L267" s="128">
        <f>K267/F267</f>
        <v>0.16078431372549021</v>
      </c>
      <c r="M267" s="129" t="s">
        <v>599</v>
      </c>
      <c r="N267" s="130">
        <v>42564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57</v>
      </c>
      <c r="B268" s="105">
        <v>42493</v>
      </c>
      <c r="C268" s="105"/>
      <c r="D268" s="106" t="s">
        <v>701</v>
      </c>
      <c r="E268" s="107" t="s">
        <v>623</v>
      </c>
      <c r="F268" s="108">
        <v>675</v>
      </c>
      <c r="G268" s="107"/>
      <c r="H268" s="107">
        <v>815</v>
      </c>
      <c r="I268" s="125" t="s">
        <v>702</v>
      </c>
      <c r="J268" s="126" t="s">
        <v>682</v>
      </c>
      <c r="K268" s="127">
        <f>H268-F268</f>
        <v>140</v>
      </c>
      <c r="L268" s="128">
        <f>K268/F268</f>
        <v>0.2074074074074074</v>
      </c>
      <c r="M268" s="129" t="s">
        <v>599</v>
      </c>
      <c r="N268" s="130">
        <v>43154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3">
        <v>58</v>
      </c>
      <c r="B269" s="109">
        <v>42522</v>
      </c>
      <c r="C269" s="109"/>
      <c r="D269" s="110" t="s">
        <v>757</v>
      </c>
      <c r="E269" s="111" t="s">
        <v>623</v>
      </c>
      <c r="F269" s="112">
        <v>500</v>
      </c>
      <c r="G269" s="112"/>
      <c r="H269" s="113">
        <v>232.5</v>
      </c>
      <c r="I269" s="131" t="s">
        <v>758</v>
      </c>
      <c r="J269" s="132" t="s">
        <v>759</v>
      </c>
      <c r="K269" s="133">
        <f>H269-F269</f>
        <v>-267.5</v>
      </c>
      <c r="L269" s="134">
        <f>K269/F269</f>
        <v>-0.53500000000000003</v>
      </c>
      <c r="M269" s="135" t="s">
        <v>663</v>
      </c>
      <c r="N269" s="136">
        <v>43735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59</v>
      </c>
      <c r="B270" s="105">
        <v>42527</v>
      </c>
      <c r="C270" s="105"/>
      <c r="D270" s="106" t="s">
        <v>703</v>
      </c>
      <c r="E270" s="107" t="s">
        <v>623</v>
      </c>
      <c r="F270" s="108">
        <v>110</v>
      </c>
      <c r="G270" s="107"/>
      <c r="H270" s="107">
        <v>126.5</v>
      </c>
      <c r="I270" s="125">
        <v>125</v>
      </c>
      <c r="J270" s="126" t="s">
        <v>632</v>
      </c>
      <c r="K270" s="127">
        <f>H270-F270</f>
        <v>16.5</v>
      </c>
      <c r="L270" s="128">
        <f>K270/F270</f>
        <v>0.15</v>
      </c>
      <c r="M270" s="129" t="s">
        <v>599</v>
      </c>
      <c r="N270" s="130">
        <v>42552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60</v>
      </c>
      <c r="B271" s="105">
        <v>42538</v>
      </c>
      <c r="C271" s="105"/>
      <c r="D271" s="106" t="s">
        <v>704</v>
      </c>
      <c r="E271" s="107" t="s">
        <v>623</v>
      </c>
      <c r="F271" s="108">
        <v>44</v>
      </c>
      <c r="G271" s="107"/>
      <c r="H271" s="107">
        <v>69.5</v>
      </c>
      <c r="I271" s="125">
        <v>69.5</v>
      </c>
      <c r="J271" s="126" t="s">
        <v>705</v>
      </c>
      <c r="K271" s="127">
        <f>H271-F271</f>
        <v>25.5</v>
      </c>
      <c r="L271" s="128">
        <f>K271/F271</f>
        <v>0.57954545454545459</v>
      </c>
      <c r="M271" s="129" t="s">
        <v>599</v>
      </c>
      <c r="N271" s="130">
        <v>42977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61</v>
      </c>
      <c r="B272" s="105">
        <v>42549</v>
      </c>
      <c r="C272" s="105"/>
      <c r="D272" s="147" t="s">
        <v>760</v>
      </c>
      <c r="E272" s="107" t="s">
        <v>623</v>
      </c>
      <c r="F272" s="108">
        <v>262.5</v>
      </c>
      <c r="G272" s="107"/>
      <c r="H272" s="107">
        <v>340</v>
      </c>
      <c r="I272" s="125">
        <v>333</v>
      </c>
      <c r="J272" s="126" t="s">
        <v>761</v>
      </c>
      <c r="K272" s="127">
        <v>77.5</v>
      </c>
      <c r="L272" s="128">
        <v>0.29523809523809502</v>
      </c>
      <c r="M272" s="129" t="s">
        <v>599</v>
      </c>
      <c r="N272" s="130">
        <v>43017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62</v>
      </c>
      <c r="B273" s="105">
        <v>42549</v>
      </c>
      <c r="C273" s="105"/>
      <c r="D273" s="147" t="s">
        <v>762</v>
      </c>
      <c r="E273" s="107" t="s">
        <v>623</v>
      </c>
      <c r="F273" s="108">
        <v>840</v>
      </c>
      <c r="G273" s="107"/>
      <c r="H273" s="107">
        <v>1230</v>
      </c>
      <c r="I273" s="125">
        <v>1230</v>
      </c>
      <c r="J273" s="126" t="s">
        <v>682</v>
      </c>
      <c r="K273" s="127">
        <v>390</v>
      </c>
      <c r="L273" s="128">
        <v>0.46428571428571402</v>
      </c>
      <c r="M273" s="129" t="s">
        <v>599</v>
      </c>
      <c r="N273" s="130">
        <v>42649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4">
        <v>63</v>
      </c>
      <c r="B274" s="142">
        <v>42556</v>
      </c>
      <c r="C274" s="142"/>
      <c r="D274" s="143" t="s">
        <v>706</v>
      </c>
      <c r="E274" s="144" t="s">
        <v>623</v>
      </c>
      <c r="F274" s="145">
        <v>395</v>
      </c>
      <c r="G274" s="146"/>
      <c r="H274" s="146">
        <f>(468.5+342.5)/2</f>
        <v>405.5</v>
      </c>
      <c r="I274" s="146">
        <v>510</v>
      </c>
      <c r="J274" s="169" t="s">
        <v>707</v>
      </c>
      <c r="K274" s="170">
        <f t="shared" ref="K274:K280" si="209">H274-F274</f>
        <v>10.5</v>
      </c>
      <c r="L274" s="171">
        <f t="shared" ref="L274:L280" si="210">K274/F274</f>
        <v>2.6582278481012658E-2</v>
      </c>
      <c r="M274" s="172" t="s">
        <v>708</v>
      </c>
      <c r="N274" s="173">
        <v>43606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3">
        <v>64</v>
      </c>
      <c r="B275" s="109">
        <v>42584</v>
      </c>
      <c r="C275" s="109"/>
      <c r="D275" s="110" t="s">
        <v>709</v>
      </c>
      <c r="E275" s="111" t="s">
        <v>600</v>
      </c>
      <c r="F275" s="112">
        <f>169.5-12.8</f>
        <v>156.69999999999999</v>
      </c>
      <c r="G275" s="112"/>
      <c r="H275" s="113">
        <v>77</v>
      </c>
      <c r="I275" s="131" t="s">
        <v>710</v>
      </c>
      <c r="J275" s="383" t="s">
        <v>3401</v>
      </c>
      <c r="K275" s="133">
        <f t="shared" si="209"/>
        <v>-79.699999999999989</v>
      </c>
      <c r="L275" s="134">
        <f t="shared" si="210"/>
        <v>-0.50861518825781749</v>
      </c>
      <c r="M275" s="135" t="s">
        <v>663</v>
      </c>
      <c r="N275" s="136">
        <v>43522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3">
        <v>65</v>
      </c>
      <c r="B276" s="109">
        <v>42586</v>
      </c>
      <c r="C276" s="109"/>
      <c r="D276" s="110" t="s">
        <v>711</v>
      </c>
      <c r="E276" s="111" t="s">
        <v>623</v>
      </c>
      <c r="F276" s="112">
        <v>400</v>
      </c>
      <c r="G276" s="112"/>
      <c r="H276" s="113">
        <v>305</v>
      </c>
      <c r="I276" s="131">
        <v>475</v>
      </c>
      <c r="J276" s="132" t="s">
        <v>712</v>
      </c>
      <c r="K276" s="133">
        <f t="shared" si="209"/>
        <v>-95</v>
      </c>
      <c r="L276" s="134">
        <f t="shared" si="210"/>
        <v>-0.23749999999999999</v>
      </c>
      <c r="M276" s="135" t="s">
        <v>663</v>
      </c>
      <c r="N276" s="136">
        <v>43606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66</v>
      </c>
      <c r="B277" s="105">
        <v>42593</v>
      </c>
      <c r="C277" s="105"/>
      <c r="D277" s="106" t="s">
        <v>713</v>
      </c>
      <c r="E277" s="107" t="s">
        <v>623</v>
      </c>
      <c r="F277" s="108">
        <v>86.5</v>
      </c>
      <c r="G277" s="107"/>
      <c r="H277" s="107">
        <v>130</v>
      </c>
      <c r="I277" s="125">
        <v>130</v>
      </c>
      <c r="J277" s="140" t="s">
        <v>714</v>
      </c>
      <c r="K277" s="127">
        <f t="shared" si="209"/>
        <v>43.5</v>
      </c>
      <c r="L277" s="128">
        <f t="shared" si="210"/>
        <v>0.50289017341040465</v>
      </c>
      <c r="M277" s="129" t="s">
        <v>599</v>
      </c>
      <c r="N277" s="130">
        <v>43091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67</v>
      </c>
      <c r="B278" s="109">
        <v>42600</v>
      </c>
      <c r="C278" s="109"/>
      <c r="D278" s="110" t="s">
        <v>381</v>
      </c>
      <c r="E278" s="111" t="s">
        <v>623</v>
      </c>
      <c r="F278" s="112">
        <v>133.5</v>
      </c>
      <c r="G278" s="112"/>
      <c r="H278" s="113">
        <v>126.5</v>
      </c>
      <c r="I278" s="131">
        <v>178</v>
      </c>
      <c r="J278" s="132" t="s">
        <v>715</v>
      </c>
      <c r="K278" s="133">
        <f t="shared" si="209"/>
        <v>-7</v>
      </c>
      <c r="L278" s="134">
        <f t="shared" si="210"/>
        <v>-5.2434456928838954E-2</v>
      </c>
      <c r="M278" s="135" t="s">
        <v>663</v>
      </c>
      <c r="N278" s="136">
        <v>42615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68</v>
      </c>
      <c r="B279" s="105">
        <v>42613</v>
      </c>
      <c r="C279" s="105"/>
      <c r="D279" s="106" t="s">
        <v>716</v>
      </c>
      <c r="E279" s="107" t="s">
        <v>623</v>
      </c>
      <c r="F279" s="108">
        <v>560</v>
      </c>
      <c r="G279" s="107"/>
      <c r="H279" s="107">
        <v>725</v>
      </c>
      <c r="I279" s="125">
        <v>725</v>
      </c>
      <c r="J279" s="126" t="s">
        <v>625</v>
      </c>
      <c r="K279" s="127">
        <f t="shared" si="209"/>
        <v>165</v>
      </c>
      <c r="L279" s="128">
        <f t="shared" si="210"/>
        <v>0.29464285714285715</v>
      </c>
      <c r="M279" s="129" t="s">
        <v>599</v>
      </c>
      <c r="N279" s="130">
        <v>42456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69</v>
      </c>
      <c r="B280" s="105">
        <v>42614</v>
      </c>
      <c r="C280" s="105"/>
      <c r="D280" s="106" t="s">
        <v>717</v>
      </c>
      <c r="E280" s="107" t="s">
        <v>623</v>
      </c>
      <c r="F280" s="108">
        <v>160.5</v>
      </c>
      <c r="G280" s="107"/>
      <c r="H280" s="107">
        <v>210</v>
      </c>
      <c r="I280" s="125">
        <v>210</v>
      </c>
      <c r="J280" s="126" t="s">
        <v>625</v>
      </c>
      <c r="K280" s="127">
        <f t="shared" si="209"/>
        <v>49.5</v>
      </c>
      <c r="L280" s="128">
        <f t="shared" si="210"/>
        <v>0.30841121495327101</v>
      </c>
      <c r="M280" s="129" t="s">
        <v>599</v>
      </c>
      <c r="N280" s="130">
        <v>42871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70</v>
      </c>
      <c r="B281" s="105">
        <v>42646</v>
      </c>
      <c r="C281" s="105"/>
      <c r="D281" s="147" t="s">
        <v>405</v>
      </c>
      <c r="E281" s="107" t="s">
        <v>623</v>
      </c>
      <c r="F281" s="108">
        <v>430</v>
      </c>
      <c r="G281" s="107"/>
      <c r="H281" s="107">
        <v>596</v>
      </c>
      <c r="I281" s="125">
        <v>575</v>
      </c>
      <c r="J281" s="126" t="s">
        <v>763</v>
      </c>
      <c r="K281" s="127">
        <v>166</v>
      </c>
      <c r="L281" s="128">
        <v>0.38604651162790699</v>
      </c>
      <c r="M281" s="129" t="s">
        <v>599</v>
      </c>
      <c r="N281" s="130">
        <v>42769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71</v>
      </c>
      <c r="B282" s="105">
        <v>42657</v>
      </c>
      <c r="C282" s="105"/>
      <c r="D282" s="106" t="s">
        <v>718</v>
      </c>
      <c r="E282" s="107" t="s">
        <v>623</v>
      </c>
      <c r="F282" s="108">
        <v>280</v>
      </c>
      <c r="G282" s="107"/>
      <c r="H282" s="107">
        <v>345</v>
      </c>
      <c r="I282" s="125">
        <v>345</v>
      </c>
      <c r="J282" s="126" t="s">
        <v>625</v>
      </c>
      <c r="K282" s="127">
        <f t="shared" ref="K282:K287" si="211">H282-F282</f>
        <v>65</v>
      </c>
      <c r="L282" s="128">
        <f>K282/F282</f>
        <v>0.23214285714285715</v>
      </c>
      <c r="M282" s="129" t="s">
        <v>599</v>
      </c>
      <c r="N282" s="130">
        <v>42814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72</v>
      </c>
      <c r="B283" s="105">
        <v>42657</v>
      </c>
      <c r="C283" s="105"/>
      <c r="D283" s="106" t="s">
        <v>719</v>
      </c>
      <c r="E283" s="107" t="s">
        <v>623</v>
      </c>
      <c r="F283" s="108">
        <v>245</v>
      </c>
      <c r="G283" s="107"/>
      <c r="H283" s="107">
        <v>325.5</v>
      </c>
      <c r="I283" s="125">
        <v>330</v>
      </c>
      <c r="J283" s="126" t="s">
        <v>720</v>
      </c>
      <c r="K283" s="127">
        <f t="shared" si="211"/>
        <v>80.5</v>
      </c>
      <c r="L283" s="128">
        <f>K283/F283</f>
        <v>0.32857142857142857</v>
      </c>
      <c r="M283" s="129" t="s">
        <v>599</v>
      </c>
      <c r="N283" s="130">
        <v>42769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73</v>
      </c>
      <c r="B284" s="105">
        <v>42660</v>
      </c>
      <c r="C284" s="105"/>
      <c r="D284" s="106" t="s">
        <v>349</v>
      </c>
      <c r="E284" s="107" t="s">
        <v>623</v>
      </c>
      <c r="F284" s="108">
        <v>125</v>
      </c>
      <c r="G284" s="107"/>
      <c r="H284" s="107">
        <v>160</v>
      </c>
      <c r="I284" s="125">
        <v>160</v>
      </c>
      <c r="J284" s="126" t="s">
        <v>682</v>
      </c>
      <c r="K284" s="127">
        <f t="shared" si="211"/>
        <v>35</v>
      </c>
      <c r="L284" s="128">
        <v>0.28000000000000003</v>
      </c>
      <c r="M284" s="129" t="s">
        <v>599</v>
      </c>
      <c r="N284" s="130">
        <v>42803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2">
        <v>74</v>
      </c>
      <c r="B285" s="105">
        <v>42660</v>
      </c>
      <c r="C285" s="105"/>
      <c r="D285" s="106" t="s">
        <v>483</v>
      </c>
      <c r="E285" s="107" t="s">
        <v>623</v>
      </c>
      <c r="F285" s="108">
        <v>114</v>
      </c>
      <c r="G285" s="107"/>
      <c r="H285" s="107">
        <v>145</v>
      </c>
      <c r="I285" s="125">
        <v>145</v>
      </c>
      <c r="J285" s="126" t="s">
        <v>682</v>
      </c>
      <c r="K285" s="127">
        <f t="shared" si="211"/>
        <v>31</v>
      </c>
      <c r="L285" s="128">
        <f>K285/F285</f>
        <v>0.27192982456140352</v>
      </c>
      <c r="M285" s="129" t="s">
        <v>599</v>
      </c>
      <c r="N285" s="130">
        <v>42859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2">
        <v>75</v>
      </c>
      <c r="B286" s="105">
        <v>42660</v>
      </c>
      <c r="C286" s="105"/>
      <c r="D286" s="106" t="s">
        <v>721</v>
      </c>
      <c r="E286" s="107" t="s">
        <v>623</v>
      </c>
      <c r="F286" s="108">
        <v>212</v>
      </c>
      <c r="G286" s="107"/>
      <c r="H286" s="107">
        <v>280</v>
      </c>
      <c r="I286" s="125">
        <v>276</v>
      </c>
      <c r="J286" s="126" t="s">
        <v>722</v>
      </c>
      <c r="K286" s="127">
        <f t="shared" si="211"/>
        <v>68</v>
      </c>
      <c r="L286" s="128">
        <f>K286/F286</f>
        <v>0.32075471698113206</v>
      </c>
      <c r="M286" s="129" t="s">
        <v>599</v>
      </c>
      <c r="N286" s="130">
        <v>42858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2">
        <v>76</v>
      </c>
      <c r="B287" s="105">
        <v>42678</v>
      </c>
      <c r="C287" s="105"/>
      <c r="D287" s="106" t="s">
        <v>151</v>
      </c>
      <c r="E287" s="107" t="s">
        <v>623</v>
      </c>
      <c r="F287" s="108">
        <v>155</v>
      </c>
      <c r="G287" s="107"/>
      <c r="H287" s="107">
        <v>210</v>
      </c>
      <c r="I287" s="125">
        <v>210</v>
      </c>
      <c r="J287" s="126" t="s">
        <v>723</v>
      </c>
      <c r="K287" s="127">
        <f t="shared" si="211"/>
        <v>55</v>
      </c>
      <c r="L287" s="128">
        <f>K287/F287</f>
        <v>0.35483870967741937</v>
      </c>
      <c r="M287" s="129" t="s">
        <v>599</v>
      </c>
      <c r="N287" s="130">
        <v>42944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3">
        <v>77</v>
      </c>
      <c r="B288" s="109">
        <v>42710</v>
      </c>
      <c r="C288" s="109"/>
      <c r="D288" s="110" t="s">
        <v>764</v>
      </c>
      <c r="E288" s="111" t="s">
        <v>623</v>
      </c>
      <c r="F288" s="112">
        <v>150.5</v>
      </c>
      <c r="G288" s="112"/>
      <c r="H288" s="113">
        <v>72.5</v>
      </c>
      <c r="I288" s="131">
        <v>174</v>
      </c>
      <c r="J288" s="132" t="s">
        <v>765</v>
      </c>
      <c r="K288" s="133">
        <v>-78</v>
      </c>
      <c r="L288" s="134">
        <v>-0.51827242524916906</v>
      </c>
      <c r="M288" s="135" t="s">
        <v>663</v>
      </c>
      <c r="N288" s="136">
        <v>43333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2">
        <v>78</v>
      </c>
      <c r="B289" s="105">
        <v>42712</v>
      </c>
      <c r="C289" s="105"/>
      <c r="D289" s="106" t="s">
        <v>125</v>
      </c>
      <c r="E289" s="107" t="s">
        <v>623</v>
      </c>
      <c r="F289" s="108">
        <v>380</v>
      </c>
      <c r="G289" s="107"/>
      <c r="H289" s="107">
        <v>478</v>
      </c>
      <c r="I289" s="125">
        <v>468</v>
      </c>
      <c r="J289" s="126" t="s">
        <v>682</v>
      </c>
      <c r="K289" s="127">
        <f>H289-F289</f>
        <v>98</v>
      </c>
      <c r="L289" s="128">
        <f>K289/F289</f>
        <v>0.25789473684210529</v>
      </c>
      <c r="M289" s="129" t="s">
        <v>599</v>
      </c>
      <c r="N289" s="130">
        <v>43025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79</v>
      </c>
      <c r="B290" s="105">
        <v>42734</v>
      </c>
      <c r="C290" s="105"/>
      <c r="D290" s="106" t="s">
        <v>248</v>
      </c>
      <c r="E290" s="107" t="s">
        <v>623</v>
      </c>
      <c r="F290" s="108">
        <v>305</v>
      </c>
      <c r="G290" s="107"/>
      <c r="H290" s="107">
        <v>375</v>
      </c>
      <c r="I290" s="125">
        <v>375</v>
      </c>
      <c r="J290" s="126" t="s">
        <v>682</v>
      </c>
      <c r="K290" s="127">
        <f>H290-F290</f>
        <v>70</v>
      </c>
      <c r="L290" s="128">
        <f>K290/F290</f>
        <v>0.22950819672131148</v>
      </c>
      <c r="M290" s="129" t="s">
        <v>599</v>
      </c>
      <c r="N290" s="130">
        <v>42768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2">
        <v>80</v>
      </c>
      <c r="B291" s="105">
        <v>42739</v>
      </c>
      <c r="C291" s="105"/>
      <c r="D291" s="106" t="s">
        <v>351</v>
      </c>
      <c r="E291" s="107" t="s">
        <v>623</v>
      </c>
      <c r="F291" s="108">
        <v>99.5</v>
      </c>
      <c r="G291" s="107"/>
      <c r="H291" s="107">
        <v>158</v>
      </c>
      <c r="I291" s="125">
        <v>158</v>
      </c>
      <c r="J291" s="126" t="s">
        <v>682</v>
      </c>
      <c r="K291" s="127">
        <f>H291-F291</f>
        <v>58.5</v>
      </c>
      <c r="L291" s="128">
        <f>K291/F291</f>
        <v>0.5879396984924623</v>
      </c>
      <c r="M291" s="129" t="s">
        <v>599</v>
      </c>
      <c r="N291" s="130">
        <v>42898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2">
        <v>81</v>
      </c>
      <c r="B292" s="105">
        <v>42739</v>
      </c>
      <c r="C292" s="105"/>
      <c r="D292" s="106" t="s">
        <v>351</v>
      </c>
      <c r="E292" s="107" t="s">
        <v>623</v>
      </c>
      <c r="F292" s="108">
        <v>99.5</v>
      </c>
      <c r="G292" s="107"/>
      <c r="H292" s="107">
        <v>158</v>
      </c>
      <c r="I292" s="125">
        <v>158</v>
      </c>
      <c r="J292" s="126" t="s">
        <v>682</v>
      </c>
      <c r="K292" s="127">
        <v>58.5</v>
      </c>
      <c r="L292" s="128">
        <v>0.58793969849246197</v>
      </c>
      <c r="M292" s="129" t="s">
        <v>599</v>
      </c>
      <c r="N292" s="130">
        <v>42898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2">
        <v>82</v>
      </c>
      <c r="B293" s="105">
        <v>42786</v>
      </c>
      <c r="C293" s="105"/>
      <c r="D293" s="106" t="s">
        <v>169</v>
      </c>
      <c r="E293" s="107" t="s">
        <v>623</v>
      </c>
      <c r="F293" s="108">
        <v>140.5</v>
      </c>
      <c r="G293" s="107"/>
      <c r="H293" s="107">
        <v>220</v>
      </c>
      <c r="I293" s="125">
        <v>220</v>
      </c>
      <c r="J293" s="126" t="s">
        <v>682</v>
      </c>
      <c r="K293" s="127">
        <f>H293-F293</f>
        <v>79.5</v>
      </c>
      <c r="L293" s="128">
        <f>K293/F293</f>
        <v>0.5658362989323843</v>
      </c>
      <c r="M293" s="129" t="s">
        <v>599</v>
      </c>
      <c r="N293" s="130">
        <v>42864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2">
        <v>83</v>
      </c>
      <c r="B294" s="105">
        <v>42786</v>
      </c>
      <c r="C294" s="105"/>
      <c r="D294" s="106" t="s">
        <v>766</v>
      </c>
      <c r="E294" s="107" t="s">
        <v>623</v>
      </c>
      <c r="F294" s="108">
        <v>202.5</v>
      </c>
      <c r="G294" s="107"/>
      <c r="H294" s="107">
        <v>234</v>
      </c>
      <c r="I294" s="125">
        <v>234</v>
      </c>
      <c r="J294" s="126" t="s">
        <v>682</v>
      </c>
      <c r="K294" s="127">
        <v>31.5</v>
      </c>
      <c r="L294" s="128">
        <v>0.155555555555556</v>
      </c>
      <c r="M294" s="129" t="s">
        <v>599</v>
      </c>
      <c r="N294" s="130">
        <v>42836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2">
        <v>84</v>
      </c>
      <c r="B295" s="105">
        <v>42818</v>
      </c>
      <c r="C295" s="105"/>
      <c r="D295" s="106" t="s">
        <v>557</v>
      </c>
      <c r="E295" s="107" t="s">
        <v>623</v>
      </c>
      <c r="F295" s="108">
        <v>300.5</v>
      </c>
      <c r="G295" s="107"/>
      <c r="H295" s="107">
        <v>417.5</v>
      </c>
      <c r="I295" s="125">
        <v>420</v>
      </c>
      <c r="J295" s="126" t="s">
        <v>724</v>
      </c>
      <c r="K295" s="127">
        <f>H295-F295</f>
        <v>117</v>
      </c>
      <c r="L295" s="128">
        <f>K295/F295</f>
        <v>0.38935108153078202</v>
      </c>
      <c r="M295" s="129" t="s">
        <v>599</v>
      </c>
      <c r="N295" s="130">
        <v>43070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2">
        <v>85</v>
      </c>
      <c r="B296" s="105">
        <v>42818</v>
      </c>
      <c r="C296" s="105"/>
      <c r="D296" s="106" t="s">
        <v>762</v>
      </c>
      <c r="E296" s="107" t="s">
        <v>623</v>
      </c>
      <c r="F296" s="108">
        <v>850</v>
      </c>
      <c r="G296" s="107"/>
      <c r="H296" s="107">
        <v>1042.5</v>
      </c>
      <c r="I296" s="125">
        <v>1023</v>
      </c>
      <c r="J296" s="126" t="s">
        <v>767</v>
      </c>
      <c r="K296" s="127">
        <v>192.5</v>
      </c>
      <c r="L296" s="128">
        <v>0.22647058823529401</v>
      </c>
      <c r="M296" s="129" t="s">
        <v>599</v>
      </c>
      <c r="N296" s="130">
        <v>42830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2">
        <v>86</v>
      </c>
      <c r="B297" s="105">
        <v>42830</v>
      </c>
      <c r="C297" s="105"/>
      <c r="D297" s="106" t="s">
        <v>501</v>
      </c>
      <c r="E297" s="107" t="s">
        <v>623</v>
      </c>
      <c r="F297" s="108">
        <v>785</v>
      </c>
      <c r="G297" s="107"/>
      <c r="H297" s="107">
        <v>930</v>
      </c>
      <c r="I297" s="125">
        <v>920</v>
      </c>
      <c r="J297" s="126" t="s">
        <v>725</v>
      </c>
      <c r="K297" s="127">
        <f>H297-F297</f>
        <v>145</v>
      </c>
      <c r="L297" s="128">
        <f>K297/F297</f>
        <v>0.18471337579617833</v>
      </c>
      <c r="M297" s="129" t="s">
        <v>599</v>
      </c>
      <c r="N297" s="130">
        <v>42976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3">
        <v>87</v>
      </c>
      <c r="B298" s="109">
        <v>42831</v>
      </c>
      <c r="C298" s="109"/>
      <c r="D298" s="110" t="s">
        <v>768</v>
      </c>
      <c r="E298" s="111" t="s">
        <v>623</v>
      </c>
      <c r="F298" s="112">
        <v>40</v>
      </c>
      <c r="G298" s="112"/>
      <c r="H298" s="113">
        <v>13.1</v>
      </c>
      <c r="I298" s="131">
        <v>60</v>
      </c>
      <c r="J298" s="137" t="s">
        <v>769</v>
      </c>
      <c r="K298" s="133">
        <v>-26.9</v>
      </c>
      <c r="L298" s="134">
        <v>-0.67249999999999999</v>
      </c>
      <c r="M298" s="135" t="s">
        <v>663</v>
      </c>
      <c r="N298" s="136">
        <v>43138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2">
        <v>88</v>
      </c>
      <c r="B299" s="105">
        <v>42837</v>
      </c>
      <c r="C299" s="105"/>
      <c r="D299" s="106" t="s">
        <v>88</v>
      </c>
      <c r="E299" s="107" t="s">
        <v>623</v>
      </c>
      <c r="F299" s="108">
        <v>289.5</v>
      </c>
      <c r="G299" s="107"/>
      <c r="H299" s="107">
        <v>354</v>
      </c>
      <c r="I299" s="125">
        <v>360</v>
      </c>
      <c r="J299" s="126" t="s">
        <v>726</v>
      </c>
      <c r="K299" s="127">
        <f t="shared" ref="K299:K307" si="212">H299-F299</f>
        <v>64.5</v>
      </c>
      <c r="L299" s="128">
        <f t="shared" ref="L299:L307" si="213">K299/F299</f>
        <v>0.22279792746113988</v>
      </c>
      <c r="M299" s="129" t="s">
        <v>599</v>
      </c>
      <c r="N299" s="130">
        <v>43040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2">
        <v>89</v>
      </c>
      <c r="B300" s="105">
        <v>42845</v>
      </c>
      <c r="C300" s="105"/>
      <c r="D300" s="106" t="s">
        <v>438</v>
      </c>
      <c r="E300" s="107" t="s">
        <v>623</v>
      </c>
      <c r="F300" s="108">
        <v>700</v>
      </c>
      <c r="G300" s="107"/>
      <c r="H300" s="107">
        <v>840</v>
      </c>
      <c r="I300" s="125">
        <v>840</v>
      </c>
      <c r="J300" s="126" t="s">
        <v>727</v>
      </c>
      <c r="K300" s="127">
        <f t="shared" si="212"/>
        <v>140</v>
      </c>
      <c r="L300" s="128">
        <f t="shared" si="213"/>
        <v>0.2</v>
      </c>
      <c r="M300" s="129" t="s">
        <v>599</v>
      </c>
      <c r="N300" s="130">
        <v>42893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2">
        <v>90</v>
      </c>
      <c r="B301" s="105">
        <v>42887</v>
      </c>
      <c r="C301" s="105"/>
      <c r="D301" s="147" t="s">
        <v>363</v>
      </c>
      <c r="E301" s="107" t="s">
        <v>623</v>
      </c>
      <c r="F301" s="108">
        <v>130</v>
      </c>
      <c r="G301" s="107"/>
      <c r="H301" s="107">
        <v>144.25</v>
      </c>
      <c r="I301" s="125">
        <v>170</v>
      </c>
      <c r="J301" s="126" t="s">
        <v>728</v>
      </c>
      <c r="K301" s="127">
        <f t="shared" si="212"/>
        <v>14.25</v>
      </c>
      <c r="L301" s="128">
        <f t="shared" si="213"/>
        <v>0.10961538461538461</v>
      </c>
      <c r="M301" s="129" t="s">
        <v>599</v>
      </c>
      <c r="N301" s="130">
        <v>43675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2">
        <v>91</v>
      </c>
      <c r="B302" s="105">
        <v>42901</v>
      </c>
      <c r="C302" s="105"/>
      <c r="D302" s="147" t="s">
        <v>729</v>
      </c>
      <c r="E302" s="107" t="s">
        <v>623</v>
      </c>
      <c r="F302" s="108">
        <v>214.5</v>
      </c>
      <c r="G302" s="107"/>
      <c r="H302" s="107">
        <v>262</v>
      </c>
      <c r="I302" s="125">
        <v>262</v>
      </c>
      <c r="J302" s="126" t="s">
        <v>730</v>
      </c>
      <c r="K302" s="127">
        <f t="shared" si="212"/>
        <v>47.5</v>
      </c>
      <c r="L302" s="128">
        <f t="shared" si="213"/>
        <v>0.22144522144522144</v>
      </c>
      <c r="M302" s="129" t="s">
        <v>599</v>
      </c>
      <c r="N302" s="130">
        <v>42977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4">
        <v>92</v>
      </c>
      <c r="B303" s="153">
        <v>42933</v>
      </c>
      <c r="C303" s="153"/>
      <c r="D303" s="154" t="s">
        <v>731</v>
      </c>
      <c r="E303" s="155" t="s">
        <v>623</v>
      </c>
      <c r="F303" s="156">
        <v>370</v>
      </c>
      <c r="G303" s="155"/>
      <c r="H303" s="155">
        <v>447.5</v>
      </c>
      <c r="I303" s="177">
        <v>450</v>
      </c>
      <c r="J303" s="230" t="s">
        <v>682</v>
      </c>
      <c r="K303" s="127">
        <f t="shared" si="212"/>
        <v>77.5</v>
      </c>
      <c r="L303" s="179">
        <f t="shared" si="213"/>
        <v>0.20945945945945946</v>
      </c>
      <c r="M303" s="180" t="s">
        <v>599</v>
      </c>
      <c r="N303" s="181">
        <v>43035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4">
        <v>93</v>
      </c>
      <c r="B304" s="153">
        <v>42943</v>
      </c>
      <c r="C304" s="153"/>
      <c r="D304" s="154" t="s">
        <v>167</v>
      </c>
      <c r="E304" s="155" t="s">
        <v>623</v>
      </c>
      <c r="F304" s="156">
        <v>657.5</v>
      </c>
      <c r="G304" s="155"/>
      <c r="H304" s="155">
        <v>825</v>
      </c>
      <c r="I304" s="177">
        <v>820</v>
      </c>
      <c r="J304" s="230" t="s">
        <v>682</v>
      </c>
      <c r="K304" s="127">
        <f t="shared" si="212"/>
        <v>167.5</v>
      </c>
      <c r="L304" s="179">
        <f t="shared" si="213"/>
        <v>0.25475285171102663</v>
      </c>
      <c r="M304" s="180" t="s">
        <v>599</v>
      </c>
      <c r="N304" s="181">
        <v>43090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2">
        <v>94</v>
      </c>
      <c r="B305" s="105">
        <v>42964</v>
      </c>
      <c r="C305" s="105"/>
      <c r="D305" s="106" t="s">
        <v>368</v>
      </c>
      <c r="E305" s="107" t="s">
        <v>623</v>
      </c>
      <c r="F305" s="108">
        <v>605</v>
      </c>
      <c r="G305" s="107"/>
      <c r="H305" s="107">
        <v>750</v>
      </c>
      <c r="I305" s="125">
        <v>750</v>
      </c>
      <c r="J305" s="126" t="s">
        <v>725</v>
      </c>
      <c r="K305" s="127">
        <f t="shared" si="212"/>
        <v>145</v>
      </c>
      <c r="L305" s="128">
        <f t="shared" si="213"/>
        <v>0.23966942148760331</v>
      </c>
      <c r="M305" s="129" t="s">
        <v>599</v>
      </c>
      <c r="N305" s="130">
        <v>43027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65">
        <v>95</v>
      </c>
      <c r="B306" s="148">
        <v>42979</v>
      </c>
      <c r="C306" s="148"/>
      <c r="D306" s="149" t="s">
        <v>509</v>
      </c>
      <c r="E306" s="150" t="s">
        <v>623</v>
      </c>
      <c r="F306" s="151">
        <v>255</v>
      </c>
      <c r="G306" s="152"/>
      <c r="H306" s="152">
        <v>217.25</v>
      </c>
      <c r="I306" s="152">
        <v>320</v>
      </c>
      <c r="J306" s="174" t="s">
        <v>732</v>
      </c>
      <c r="K306" s="133">
        <f t="shared" si="212"/>
        <v>-37.75</v>
      </c>
      <c r="L306" s="175">
        <f t="shared" si="213"/>
        <v>-0.14803921568627451</v>
      </c>
      <c r="M306" s="135" t="s">
        <v>663</v>
      </c>
      <c r="N306" s="176">
        <v>43661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2">
        <v>96</v>
      </c>
      <c r="B307" s="105">
        <v>42997</v>
      </c>
      <c r="C307" s="105"/>
      <c r="D307" s="106" t="s">
        <v>733</v>
      </c>
      <c r="E307" s="107" t="s">
        <v>623</v>
      </c>
      <c r="F307" s="108">
        <v>215</v>
      </c>
      <c r="G307" s="107"/>
      <c r="H307" s="107">
        <v>258</v>
      </c>
      <c r="I307" s="125">
        <v>258</v>
      </c>
      <c r="J307" s="126" t="s">
        <v>682</v>
      </c>
      <c r="K307" s="127">
        <f t="shared" si="212"/>
        <v>43</v>
      </c>
      <c r="L307" s="128">
        <f t="shared" si="213"/>
        <v>0.2</v>
      </c>
      <c r="M307" s="129" t="s">
        <v>599</v>
      </c>
      <c r="N307" s="130">
        <v>43040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2">
        <v>97</v>
      </c>
      <c r="B308" s="105">
        <v>42997</v>
      </c>
      <c r="C308" s="105"/>
      <c r="D308" s="106" t="s">
        <v>733</v>
      </c>
      <c r="E308" s="107" t="s">
        <v>623</v>
      </c>
      <c r="F308" s="108">
        <v>215</v>
      </c>
      <c r="G308" s="107"/>
      <c r="H308" s="107">
        <v>258</v>
      </c>
      <c r="I308" s="125">
        <v>258</v>
      </c>
      <c r="J308" s="230" t="s">
        <v>682</v>
      </c>
      <c r="K308" s="127">
        <v>43</v>
      </c>
      <c r="L308" s="128">
        <v>0.2</v>
      </c>
      <c r="M308" s="129" t="s">
        <v>599</v>
      </c>
      <c r="N308" s="130">
        <v>43040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5">
        <v>98</v>
      </c>
      <c r="B309" s="206">
        <v>42998</v>
      </c>
      <c r="C309" s="206"/>
      <c r="D309" s="374" t="s">
        <v>2979</v>
      </c>
      <c r="E309" s="207" t="s">
        <v>623</v>
      </c>
      <c r="F309" s="208">
        <v>75</v>
      </c>
      <c r="G309" s="207"/>
      <c r="H309" s="207">
        <v>90</v>
      </c>
      <c r="I309" s="231">
        <v>90</v>
      </c>
      <c r="J309" s="126" t="s">
        <v>734</v>
      </c>
      <c r="K309" s="127">
        <f t="shared" ref="K309:K314" si="214">H309-F309</f>
        <v>15</v>
      </c>
      <c r="L309" s="128">
        <f t="shared" ref="L309:L314" si="215">K309/F309</f>
        <v>0.2</v>
      </c>
      <c r="M309" s="129" t="s">
        <v>599</v>
      </c>
      <c r="N309" s="130">
        <v>43019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4">
        <v>99</v>
      </c>
      <c r="B310" s="153">
        <v>43011</v>
      </c>
      <c r="C310" s="153"/>
      <c r="D310" s="154" t="s">
        <v>735</v>
      </c>
      <c r="E310" s="155" t="s">
        <v>623</v>
      </c>
      <c r="F310" s="156">
        <v>315</v>
      </c>
      <c r="G310" s="155"/>
      <c r="H310" s="155">
        <v>392</v>
      </c>
      <c r="I310" s="177">
        <v>384</v>
      </c>
      <c r="J310" s="230" t="s">
        <v>736</v>
      </c>
      <c r="K310" s="127">
        <f t="shared" si="214"/>
        <v>77</v>
      </c>
      <c r="L310" s="179">
        <f t="shared" si="215"/>
        <v>0.24444444444444444</v>
      </c>
      <c r="M310" s="180" t="s">
        <v>599</v>
      </c>
      <c r="N310" s="181">
        <v>43017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4">
        <v>100</v>
      </c>
      <c r="B311" s="153">
        <v>43013</v>
      </c>
      <c r="C311" s="153"/>
      <c r="D311" s="154" t="s">
        <v>737</v>
      </c>
      <c r="E311" s="155" t="s">
        <v>623</v>
      </c>
      <c r="F311" s="156">
        <v>145</v>
      </c>
      <c r="G311" s="155"/>
      <c r="H311" s="155">
        <v>179</v>
      </c>
      <c r="I311" s="177">
        <v>180</v>
      </c>
      <c r="J311" s="230" t="s">
        <v>613</v>
      </c>
      <c r="K311" s="127">
        <f t="shared" si="214"/>
        <v>34</v>
      </c>
      <c r="L311" s="179">
        <f t="shared" si="215"/>
        <v>0.23448275862068965</v>
      </c>
      <c r="M311" s="180" t="s">
        <v>599</v>
      </c>
      <c r="N311" s="181">
        <v>43025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4">
        <v>101</v>
      </c>
      <c r="B312" s="153">
        <v>43014</v>
      </c>
      <c r="C312" s="153"/>
      <c r="D312" s="154" t="s">
        <v>339</v>
      </c>
      <c r="E312" s="155" t="s">
        <v>623</v>
      </c>
      <c r="F312" s="156">
        <v>256</v>
      </c>
      <c r="G312" s="155"/>
      <c r="H312" s="155">
        <v>323</v>
      </c>
      <c r="I312" s="177">
        <v>320</v>
      </c>
      <c r="J312" s="230" t="s">
        <v>682</v>
      </c>
      <c r="K312" s="127">
        <f t="shared" si="214"/>
        <v>67</v>
      </c>
      <c r="L312" s="179">
        <f t="shared" si="215"/>
        <v>0.26171875</v>
      </c>
      <c r="M312" s="180" t="s">
        <v>599</v>
      </c>
      <c r="N312" s="181">
        <v>43067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4">
        <v>102</v>
      </c>
      <c r="B313" s="153">
        <v>43017</v>
      </c>
      <c r="C313" s="153"/>
      <c r="D313" s="154" t="s">
        <v>360</v>
      </c>
      <c r="E313" s="155" t="s">
        <v>623</v>
      </c>
      <c r="F313" s="156">
        <v>137.5</v>
      </c>
      <c r="G313" s="155"/>
      <c r="H313" s="155">
        <v>184</v>
      </c>
      <c r="I313" s="177">
        <v>183</v>
      </c>
      <c r="J313" s="178" t="s">
        <v>738</v>
      </c>
      <c r="K313" s="127">
        <f t="shared" si="214"/>
        <v>46.5</v>
      </c>
      <c r="L313" s="179">
        <f t="shared" si="215"/>
        <v>0.33818181818181819</v>
      </c>
      <c r="M313" s="180" t="s">
        <v>599</v>
      </c>
      <c r="N313" s="181">
        <v>43108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4">
        <v>103</v>
      </c>
      <c r="B314" s="153">
        <v>43018</v>
      </c>
      <c r="C314" s="153"/>
      <c r="D314" s="154" t="s">
        <v>739</v>
      </c>
      <c r="E314" s="155" t="s">
        <v>623</v>
      </c>
      <c r="F314" s="156">
        <v>125.5</v>
      </c>
      <c r="G314" s="155"/>
      <c r="H314" s="155">
        <v>158</v>
      </c>
      <c r="I314" s="177">
        <v>155</v>
      </c>
      <c r="J314" s="178" t="s">
        <v>740</v>
      </c>
      <c r="K314" s="127">
        <f t="shared" si="214"/>
        <v>32.5</v>
      </c>
      <c r="L314" s="179">
        <f t="shared" si="215"/>
        <v>0.25896414342629481</v>
      </c>
      <c r="M314" s="180" t="s">
        <v>599</v>
      </c>
      <c r="N314" s="181">
        <v>43067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4">
        <v>104</v>
      </c>
      <c r="B315" s="153">
        <v>43018</v>
      </c>
      <c r="C315" s="153"/>
      <c r="D315" s="154" t="s">
        <v>770</v>
      </c>
      <c r="E315" s="155" t="s">
        <v>623</v>
      </c>
      <c r="F315" s="156">
        <v>895</v>
      </c>
      <c r="G315" s="155"/>
      <c r="H315" s="155">
        <v>1122.5</v>
      </c>
      <c r="I315" s="177">
        <v>1078</v>
      </c>
      <c r="J315" s="178" t="s">
        <v>771</v>
      </c>
      <c r="K315" s="127">
        <v>227.5</v>
      </c>
      <c r="L315" s="179">
        <v>0.25418994413407803</v>
      </c>
      <c r="M315" s="180" t="s">
        <v>599</v>
      </c>
      <c r="N315" s="181">
        <v>43117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4">
        <v>105</v>
      </c>
      <c r="B316" s="153">
        <v>43020</v>
      </c>
      <c r="C316" s="153"/>
      <c r="D316" s="154" t="s">
        <v>347</v>
      </c>
      <c r="E316" s="155" t="s">
        <v>623</v>
      </c>
      <c r="F316" s="156">
        <v>525</v>
      </c>
      <c r="G316" s="155"/>
      <c r="H316" s="155">
        <v>629</v>
      </c>
      <c r="I316" s="177">
        <v>629</v>
      </c>
      <c r="J316" s="230" t="s">
        <v>682</v>
      </c>
      <c r="K316" s="127">
        <v>104</v>
      </c>
      <c r="L316" s="179">
        <v>0.19809523809523799</v>
      </c>
      <c r="M316" s="180" t="s">
        <v>599</v>
      </c>
      <c r="N316" s="181">
        <v>43119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4">
        <v>106</v>
      </c>
      <c r="B317" s="153">
        <v>43046</v>
      </c>
      <c r="C317" s="153"/>
      <c r="D317" s="154" t="s">
        <v>393</v>
      </c>
      <c r="E317" s="155" t="s">
        <v>623</v>
      </c>
      <c r="F317" s="156">
        <v>740</v>
      </c>
      <c r="G317" s="155"/>
      <c r="H317" s="155">
        <v>892.5</v>
      </c>
      <c r="I317" s="177">
        <v>900</v>
      </c>
      <c r="J317" s="178" t="s">
        <v>741</v>
      </c>
      <c r="K317" s="127">
        <f>H317-F317</f>
        <v>152.5</v>
      </c>
      <c r="L317" s="179">
        <f>K317/F317</f>
        <v>0.20608108108108109</v>
      </c>
      <c r="M317" s="180" t="s">
        <v>599</v>
      </c>
      <c r="N317" s="181">
        <v>43052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2">
        <v>107</v>
      </c>
      <c r="B318" s="105">
        <v>43073</v>
      </c>
      <c r="C318" s="105"/>
      <c r="D318" s="106" t="s">
        <v>742</v>
      </c>
      <c r="E318" s="107" t="s">
        <v>623</v>
      </c>
      <c r="F318" s="108">
        <v>118.5</v>
      </c>
      <c r="G318" s="107"/>
      <c r="H318" s="107">
        <v>143.5</v>
      </c>
      <c r="I318" s="125">
        <v>145</v>
      </c>
      <c r="J318" s="140" t="s">
        <v>743</v>
      </c>
      <c r="K318" s="127">
        <f>H318-F318</f>
        <v>25</v>
      </c>
      <c r="L318" s="128">
        <f>K318/F318</f>
        <v>0.2109704641350211</v>
      </c>
      <c r="M318" s="129" t="s">
        <v>599</v>
      </c>
      <c r="N318" s="130">
        <v>43097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3">
        <v>108</v>
      </c>
      <c r="B319" s="109">
        <v>43090</v>
      </c>
      <c r="C319" s="109"/>
      <c r="D319" s="157" t="s">
        <v>443</v>
      </c>
      <c r="E319" s="111" t="s">
        <v>623</v>
      </c>
      <c r="F319" s="112">
        <v>715</v>
      </c>
      <c r="G319" s="112"/>
      <c r="H319" s="113">
        <v>500</v>
      </c>
      <c r="I319" s="131">
        <v>872</v>
      </c>
      <c r="J319" s="137" t="s">
        <v>744</v>
      </c>
      <c r="K319" s="133">
        <f>H319-F319</f>
        <v>-215</v>
      </c>
      <c r="L319" s="134">
        <f>K319/F319</f>
        <v>-0.30069930069930068</v>
      </c>
      <c r="M319" s="135" t="s">
        <v>663</v>
      </c>
      <c r="N319" s="136">
        <v>43670</v>
      </c>
      <c r="O319" s="5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2">
        <v>109</v>
      </c>
      <c r="B320" s="105">
        <v>43098</v>
      </c>
      <c r="C320" s="105"/>
      <c r="D320" s="106" t="s">
        <v>735</v>
      </c>
      <c r="E320" s="107" t="s">
        <v>623</v>
      </c>
      <c r="F320" s="108">
        <v>435</v>
      </c>
      <c r="G320" s="107"/>
      <c r="H320" s="107">
        <v>542.5</v>
      </c>
      <c r="I320" s="125">
        <v>539</v>
      </c>
      <c r="J320" s="140" t="s">
        <v>682</v>
      </c>
      <c r="K320" s="127">
        <v>107.5</v>
      </c>
      <c r="L320" s="128">
        <v>0.247126436781609</v>
      </c>
      <c r="M320" s="129" t="s">
        <v>599</v>
      </c>
      <c r="N320" s="130">
        <v>43206</v>
      </c>
      <c r="O320" s="5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2">
        <v>110</v>
      </c>
      <c r="B321" s="105">
        <v>43098</v>
      </c>
      <c r="C321" s="105"/>
      <c r="D321" s="106" t="s">
        <v>571</v>
      </c>
      <c r="E321" s="107" t="s">
        <v>623</v>
      </c>
      <c r="F321" s="108">
        <v>885</v>
      </c>
      <c r="G321" s="107"/>
      <c r="H321" s="107">
        <v>1090</v>
      </c>
      <c r="I321" s="125">
        <v>1084</v>
      </c>
      <c r="J321" s="140" t="s">
        <v>682</v>
      </c>
      <c r="K321" s="127">
        <v>205</v>
      </c>
      <c r="L321" s="128">
        <v>0.23163841807909599</v>
      </c>
      <c r="M321" s="129" t="s">
        <v>599</v>
      </c>
      <c r="N321" s="130">
        <v>43213</v>
      </c>
      <c r="O321" s="5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66">
        <v>111</v>
      </c>
      <c r="B322" s="347">
        <v>43192</v>
      </c>
      <c r="C322" s="347"/>
      <c r="D322" s="115" t="s">
        <v>752</v>
      </c>
      <c r="E322" s="350" t="s">
        <v>623</v>
      </c>
      <c r="F322" s="353">
        <v>478.5</v>
      </c>
      <c r="G322" s="350"/>
      <c r="H322" s="350">
        <v>442</v>
      </c>
      <c r="I322" s="356">
        <v>613</v>
      </c>
      <c r="J322" s="383" t="s">
        <v>3403</v>
      </c>
      <c r="K322" s="133">
        <f>H322-F322</f>
        <v>-36.5</v>
      </c>
      <c r="L322" s="134">
        <f>K322/F322</f>
        <v>-7.6280041797283177E-2</v>
      </c>
      <c r="M322" s="135" t="s">
        <v>663</v>
      </c>
      <c r="N322" s="136">
        <v>43762</v>
      </c>
      <c r="O322" s="5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3">
        <v>112</v>
      </c>
      <c r="B323" s="109">
        <v>43194</v>
      </c>
      <c r="C323" s="109"/>
      <c r="D323" s="373" t="s">
        <v>2978</v>
      </c>
      <c r="E323" s="111" t="s">
        <v>623</v>
      </c>
      <c r="F323" s="112">
        <f>141.5-7.3</f>
        <v>134.19999999999999</v>
      </c>
      <c r="G323" s="112"/>
      <c r="H323" s="113">
        <v>77</v>
      </c>
      <c r="I323" s="131">
        <v>180</v>
      </c>
      <c r="J323" s="383" t="s">
        <v>3402</v>
      </c>
      <c r="K323" s="133">
        <f>H323-F323</f>
        <v>-57.199999999999989</v>
      </c>
      <c r="L323" s="134">
        <f>K323/F323</f>
        <v>-0.42622950819672129</v>
      </c>
      <c r="M323" s="135" t="s">
        <v>663</v>
      </c>
      <c r="N323" s="136">
        <v>43522</v>
      </c>
      <c r="O323" s="5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3">
        <v>113</v>
      </c>
      <c r="B324" s="109">
        <v>43209</v>
      </c>
      <c r="C324" s="109"/>
      <c r="D324" s="110" t="s">
        <v>745</v>
      </c>
      <c r="E324" s="111" t="s">
        <v>623</v>
      </c>
      <c r="F324" s="112">
        <v>430</v>
      </c>
      <c r="G324" s="112"/>
      <c r="H324" s="113">
        <v>220</v>
      </c>
      <c r="I324" s="131">
        <v>537</v>
      </c>
      <c r="J324" s="137" t="s">
        <v>746</v>
      </c>
      <c r="K324" s="133">
        <f>H324-F324</f>
        <v>-210</v>
      </c>
      <c r="L324" s="134">
        <f>K324/F324</f>
        <v>-0.48837209302325579</v>
      </c>
      <c r="M324" s="135" t="s">
        <v>663</v>
      </c>
      <c r="N324" s="136">
        <v>43252</v>
      </c>
      <c r="O324" s="5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67">
        <v>114</v>
      </c>
      <c r="B325" s="158">
        <v>43220</v>
      </c>
      <c r="C325" s="158"/>
      <c r="D325" s="159" t="s">
        <v>394</v>
      </c>
      <c r="E325" s="160" t="s">
        <v>623</v>
      </c>
      <c r="F325" s="162">
        <v>153.5</v>
      </c>
      <c r="G325" s="162"/>
      <c r="H325" s="162">
        <v>196</v>
      </c>
      <c r="I325" s="162">
        <v>196</v>
      </c>
      <c r="J325" s="358" t="s">
        <v>3494</v>
      </c>
      <c r="K325" s="182">
        <f>H325-F325</f>
        <v>42.5</v>
      </c>
      <c r="L325" s="183">
        <f>K325/F325</f>
        <v>0.27687296416938112</v>
      </c>
      <c r="M325" s="161" t="s">
        <v>599</v>
      </c>
      <c r="N325" s="184">
        <v>43605</v>
      </c>
      <c r="O325" s="5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3">
        <v>115</v>
      </c>
      <c r="B326" s="109">
        <v>43306</v>
      </c>
      <c r="C326" s="109"/>
      <c r="D326" s="110" t="s">
        <v>768</v>
      </c>
      <c r="E326" s="111" t="s">
        <v>623</v>
      </c>
      <c r="F326" s="112">
        <v>27.5</v>
      </c>
      <c r="G326" s="112"/>
      <c r="H326" s="113">
        <v>13.1</v>
      </c>
      <c r="I326" s="131">
        <v>60</v>
      </c>
      <c r="J326" s="137" t="s">
        <v>772</v>
      </c>
      <c r="K326" s="133">
        <v>-14.4</v>
      </c>
      <c r="L326" s="134">
        <v>-0.52363636363636401</v>
      </c>
      <c r="M326" s="135" t="s">
        <v>663</v>
      </c>
      <c r="N326" s="136">
        <v>43138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366">
        <v>116</v>
      </c>
      <c r="B327" s="347">
        <v>43318</v>
      </c>
      <c r="C327" s="347"/>
      <c r="D327" s="115" t="s">
        <v>747</v>
      </c>
      <c r="E327" s="350" t="s">
        <v>623</v>
      </c>
      <c r="F327" s="350">
        <v>148.5</v>
      </c>
      <c r="G327" s="350"/>
      <c r="H327" s="350">
        <v>102</v>
      </c>
      <c r="I327" s="356">
        <v>182</v>
      </c>
      <c r="J327" s="137" t="s">
        <v>3493</v>
      </c>
      <c r="K327" s="133">
        <f>H327-F327</f>
        <v>-46.5</v>
      </c>
      <c r="L327" s="134">
        <f>K327/F327</f>
        <v>-0.31313131313131315</v>
      </c>
      <c r="M327" s="135" t="s">
        <v>663</v>
      </c>
      <c r="N327" s="136">
        <v>43661</v>
      </c>
      <c r="O327" s="5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02">
        <v>117</v>
      </c>
      <c r="B328" s="105">
        <v>43335</v>
      </c>
      <c r="C328" s="105"/>
      <c r="D328" s="106" t="s">
        <v>773</v>
      </c>
      <c r="E328" s="107" t="s">
        <v>623</v>
      </c>
      <c r="F328" s="155">
        <v>285</v>
      </c>
      <c r="G328" s="107"/>
      <c r="H328" s="107">
        <v>355</v>
      </c>
      <c r="I328" s="125">
        <v>364</v>
      </c>
      <c r="J328" s="140" t="s">
        <v>774</v>
      </c>
      <c r="K328" s="127">
        <v>70</v>
      </c>
      <c r="L328" s="128">
        <v>0.24561403508771901</v>
      </c>
      <c r="M328" s="129" t="s">
        <v>599</v>
      </c>
      <c r="N328" s="130">
        <v>43455</v>
      </c>
      <c r="O328" s="5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02">
        <v>118</v>
      </c>
      <c r="B329" s="105">
        <v>43341</v>
      </c>
      <c r="C329" s="105"/>
      <c r="D329" s="106" t="s">
        <v>384</v>
      </c>
      <c r="E329" s="107" t="s">
        <v>623</v>
      </c>
      <c r="F329" s="155">
        <v>525</v>
      </c>
      <c r="G329" s="107"/>
      <c r="H329" s="107">
        <v>585</v>
      </c>
      <c r="I329" s="125">
        <v>635</v>
      </c>
      <c r="J329" s="140" t="s">
        <v>748</v>
      </c>
      <c r="K329" s="127">
        <f t="shared" ref="K329:K341" si="216">H329-F329</f>
        <v>60</v>
      </c>
      <c r="L329" s="128">
        <f t="shared" ref="L329:L341" si="217">K329/F329</f>
        <v>0.11428571428571428</v>
      </c>
      <c r="M329" s="129" t="s">
        <v>599</v>
      </c>
      <c r="N329" s="130">
        <v>43662</v>
      </c>
      <c r="O329" s="5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02">
        <v>119</v>
      </c>
      <c r="B330" s="105">
        <v>43395</v>
      </c>
      <c r="C330" s="105"/>
      <c r="D330" s="106" t="s">
        <v>368</v>
      </c>
      <c r="E330" s="107" t="s">
        <v>623</v>
      </c>
      <c r="F330" s="155">
        <v>475</v>
      </c>
      <c r="G330" s="107"/>
      <c r="H330" s="107">
        <v>574</v>
      </c>
      <c r="I330" s="125">
        <v>570</v>
      </c>
      <c r="J330" s="140" t="s">
        <v>682</v>
      </c>
      <c r="K330" s="127">
        <f t="shared" si="216"/>
        <v>99</v>
      </c>
      <c r="L330" s="128">
        <f t="shared" si="217"/>
        <v>0.20842105263157895</v>
      </c>
      <c r="M330" s="129" t="s">
        <v>599</v>
      </c>
      <c r="N330" s="130">
        <v>43403</v>
      </c>
      <c r="O330" s="5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04">
        <v>120</v>
      </c>
      <c r="B331" s="153">
        <v>43397</v>
      </c>
      <c r="C331" s="153"/>
      <c r="D331" s="407" t="s">
        <v>391</v>
      </c>
      <c r="E331" s="155" t="s">
        <v>623</v>
      </c>
      <c r="F331" s="155">
        <v>707.5</v>
      </c>
      <c r="G331" s="155"/>
      <c r="H331" s="155">
        <v>872</v>
      </c>
      <c r="I331" s="177">
        <v>872</v>
      </c>
      <c r="J331" s="178" t="s">
        <v>682</v>
      </c>
      <c r="K331" s="127">
        <f t="shared" si="216"/>
        <v>164.5</v>
      </c>
      <c r="L331" s="179">
        <f t="shared" si="217"/>
        <v>0.23250883392226149</v>
      </c>
      <c r="M331" s="180" t="s">
        <v>599</v>
      </c>
      <c r="N331" s="181">
        <v>43482</v>
      </c>
      <c r="O331" s="5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04">
        <v>121</v>
      </c>
      <c r="B332" s="153">
        <v>43398</v>
      </c>
      <c r="C332" s="153"/>
      <c r="D332" s="407" t="s">
        <v>348</v>
      </c>
      <c r="E332" s="155" t="s">
        <v>623</v>
      </c>
      <c r="F332" s="155">
        <v>162</v>
      </c>
      <c r="G332" s="155"/>
      <c r="H332" s="155">
        <v>204</v>
      </c>
      <c r="I332" s="177">
        <v>209</v>
      </c>
      <c r="J332" s="178" t="s">
        <v>3492</v>
      </c>
      <c r="K332" s="127">
        <f t="shared" si="216"/>
        <v>42</v>
      </c>
      <c r="L332" s="179">
        <f t="shared" si="217"/>
        <v>0.25925925925925924</v>
      </c>
      <c r="M332" s="180" t="s">
        <v>599</v>
      </c>
      <c r="N332" s="181">
        <v>43539</v>
      </c>
      <c r="O332" s="5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05">
        <v>122</v>
      </c>
      <c r="B333" s="206">
        <v>43399</v>
      </c>
      <c r="C333" s="206"/>
      <c r="D333" s="154" t="s">
        <v>495</v>
      </c>
      <c r="E333" s="207" t="s">
        <v>623</v>
      </c>
      <c r="F333" s="207">
        <v>240</v>
      </c>
      <c r="G333" s="207"/>
      <c r="H333" s="207">
        <v>297</v>
      </c>
      <c r="I333" s="231">
        <v>297</v>
      </c>
      <c r="J333" s="178" t="s">
        <v>682</v>
      </c>
      <c r="K333" s="232">
        <f t="shared" si="216"/>
        <v>57</v>
      </c>
      <c r="L333" s="233">
        <f t="shared" si="217"/>
        <v>0.23749999999999999</v>
      </c>
      <c r="M333" s="234" t="s">
        <v>599</v>
      </c>
      <c r="N333" s="235">
        <v>43417</v>
      </c>
      <c r="O333" s="5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02">
        <v>123</v>
      </c>
      <c r="B334" s="105">
        <v>43439</v>
      </c>
      <c r="C334" s="105"/>
      <c r="D334" s="147" t="s">
        <v>749</v>
      </c>
      <c r="E334" s="107" t="s">
        <v>623</v>
      </c>
      <c r="F334" s="107">
        <v>202.5</v>
      </c>
      <c r="G334" s="107"/>
      <c r="H334" s="107">
        <v>255</v>
      </c>
      <c r="I334" s="125">
        <v>252</v>
      </c>
      <c r="J334" s="140" t="s">
        <v>682</v>
      </c>
      <c r="K334" s="127">
        <f t="shared" si="216"/>
        <v>52.5</v>
      </c>
      <c r="L334" s="128">
        <f t="shared" si="217"/>
        <v>0.25925925925925924</v>
      </c>
      <c r="M334" s="129" t="s">
        <v>599</v>
      </c>
      <c r="N334" s="130">
        <v>43542</v>
      </c>
      <c r="O334" s="57"/>
      <c r="P334" s="16"/>
      <c r="Q334" s="16"/>
      <c r="R334" s="93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05">
        <v>124</v>
      </c>
      <c r="B335" s="206">
        <v>43465</v>
      </c>
      <c r="C335" s="105"/>
      <c r="D335" s="407" t="s">
        <v>423</v>
      </c>
      <c r="E335" s="207" t="s">
        <v>623</v>
      </c>
      <c r="F335" s="207">
        <v>710</v>
      </c>
      <c r="G335" s="207"/>
      <c r="H335" s="207">
        <v>866</v>
      </c>
      <c r="I335" s="231">
        <v>866</v>
      </c>
      <c r="J335" s="178" t="s">
        <v>682</v>
      </c>
      <c r="K335" s="127">
        <f t="shared" si="216"/>
        <v>156</v>
      </c>
      <c r="L335" s="128">
        <f t="shared" si="217"/>
        <v>0.21971830985915494</v>
      </c>
      <c r="M335" s="129" t="s">
        <v>599</v>
      </c>
      <c r="N335" s="361">
        <v>43553</v>
      </c>
      <c r="O335" s="57"/>
      <c r="P335" s="16"/>
      <c r="Q335" s="16"/>
      <c r="R335" s="17" t="s">
        <v>751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05">
        <v>125</v>
      </c>
      <c r="B336" s="206">
        <v>43522</v>
      </c>
      <c r="C336" s="206"/>
      <c r="D336" s="407" t="s">
        <v>141</v>
      </c>
      <c r="E336" s="207" t="s">
        <v>623</v>
      </c>
      <c r="F336" s="207">
        <v>337.25</v>
      </c>
      <c r="G336" s="207"/>
      <c r="H336" s="207">
        <v>398.5</v>
      </c>
      <c r="I336" s="231">
        <v>411</v>
      </c>
      <c r="J336" s="140" t="s">
        <v>3491</v>
      </c>
      <c r="K336" s="127">
        <f t="shared" si="216"/>
        <v>61.25</v>
      </c>
      <c r="L336" s="128">
        <f t="shared" si="217"/>
        <v>0.1816160118606375</v>
      </c>
      <c r="M336" s="129" t="s">
        <v>599</v>
      </c>
      <c r="N336" s="361">
        <v>43760</v>
      </c>
      <c r="O336" s="57"/>
      <c r="P336" s="16"/>
      <c r="Q336" s="16"/>
      <c r="R336" s="93" t="s">
        <v>751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368">
        <v>126</v>
      </c>
      <c r="B337" s="163">
        <v>43559</v>
      </c>
      <c r="C337" s="163"/>
      <c r="D337" s="164" t="s">
        <v>410</v>
      </c>
      <c r="E337" s="165" t="s">
        <v>623</v>
      </c>
      <c r="F337" s="165">
        <v>130</v>
      </c>
      <c r="G337" s="165"/>
      <c r="H337" s="165">
        <v>65</v>
      </c>
      <c r="I337" s="185">
        <v>158</v>
      </c>
      <c r="J337" s="137" t="s">
        <v>750</v>
      </c>
      <c r="K337" s="133">
        <f t="shared" si="216"/>
        <v>-65</v>
      </c>
      <c r="L337" s="134">
        <f t="shared" si="217"/>
        <v>-0.5</v>
      </c>
      <c r="M337" s="135" t="s">
        <v>663</v>
      </c>
      <c r="N337" s="136">
        <v>43726</v>
      </c>
      <c r="O337" s="57"/>
      <c r="P337" s="16"/>
      <c r="Q337" s="16"/>
      <c r="R337" s="17" t="s">
        <v>753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369">
        <v>127</v>
      </c>
      <c r="B338" s="186">
        <v>43017</v>
      </c>
      <c r="C338" s="186"/>
      <c r="D338" s="187" t="s">
        <v>169</v>
      </c>
      <c r="E338" s="188" t="s">
        <v>623</v>
      </c>
      <c r="F338" s="189">
        <v>141.5</v>
      </c>
      <c r="G338" s="190"/>
      <c r="H338" s="190">
        <v>183.5</v>
      </c>
      <c r="I338" s="190">
        <v>210</v>
      </c>
      <c r="J338" s="217" t="s">
        <v>3440</v>
      </c>
      <c r="K338" s="218">
        <f t="shared" si="216"/>
        <v>42</v>
      </c>
      <c r="L338" s="219">
        <f t="shared" si="217"/>
        <v>0.29681978798586572</v>
      </c>
      <c r="M338" s="189" t="s">
        <v>599</v>
      </c>
      <c r="N338" s="220">
        <v>43042</v>
      </c>
      <c r="O338" s="57"/>
      <c r="P338" s="16"/>
      <c r="Q338" s="16"/>
      <c r="R338" s="93" t="s">
        <v>753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368">
        <v>128</v>
      </c>
      <c r="B339" s="163">
        <v>43074</v>
      </c>
      <c r="C339" s="163"/>
      <c r="D339" s="164" t="s">
        <v>303</v>
      </c>
      <c r="E339" s="165" t="s">
        <v>623</v>
      </c>
      <c r="F339" s="166">
        <v>172</v>
      </c>
      <c r="G339" s="165"/>
      <c r="H339" s="165">
        <v>155.25</v>
      </c>
      <c r="I339" s="185">
        <v>230</v>
      </c>
      <c r="J339" s="383" t="s">
        <v>3400</v>
      </c>
      <c r="K339" s="133">
        <f t="shared" ref="K339" si="218">H339-F339</f>
        <v>-16.75</v>
      </c>
      <c r="L339" s="134">
        <f t="shared" ref="L339" si="219">K339/F339</f>
        <v>-9.7383720930232565E-2</v>
      </c>
      <c r="M339" s="135" t="s">
        <v>663</v>
      </c>
      <c r="N339" s="136">
        <v>43787</v>
      </c>
      <c r="O339" s="57"/>
      <c r="P339" s="16"/>
      <c r="Q339" s="16"/>
      <c r="R339" s="17" t="s">
        <v>753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369">
        <v>129</v>
      </c>
      <c r="B340" s="186">
        <v>43398</v>
      </c>
      <c r="C340" s="186"/>
      <c r="D340" s="187" t="s">
        <v>104</v>
      </c>
      <c r="E340" s="188" t="s">
        <v>623</v>
      </c>
      <c r="F340" s="190">
        <v>698.5</v>
      </c>
      <c r="G340" s="190"/>
      <c r="H340" s="190">
        <v>850</v>
      </c>
      <c r="I340" s="190">
        <v>890</v>
      </c>
      <c r="J340" s="221" t="s">
        <v>3488</v>
      </c>
      <c r="K340" s="218">
        <f t="shared" si="216"/>
        <v>151.5</v>
      </c>
      <c r="L340" s="219">
        <f t="shared" si="217"/>
        <v>0.21689334287759485</v>
      </c>
      <c r="M340" s="189" t="s">
        <v>599</v>
      </c>
      <c r="N340" s="220">
        <v>43453</v>
      </c>
      <c r="O340" s="57"/>
      <c r="P340" s="16"/>
      <c r="Q340" s="16"/>
      <c r="R340" s="17" t="s">
        <v>751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05">
        <v>130</v>
      </c>
      <c r="B341" s="158">
        <v>42877</v>
      </c>
      <c r="C341" s="158"/>
      <c r="D341" s="159" t="s">
        <v>383</v>
      </c>
      <c r="E341" s="160" t="s">
        <v>623</v>
      </c>
      <c r="F341" s="161">
        <v>127.6</v>
      </c>
      <c r="G341" s="162"/>
      <c r="H341" s="162">
        <v>138</v>
      </c>
      <c r="I341" s="162">
        <v>190</v>
      </c>
      <c r="J341" s="384" t="s">
        <v>3404</v>
      </c>
      <c r="K341" s="182">
        <f t="shared" si="216"/>
        <v>10.400000000000006</v>
      </c>
      <c r="L341" s="183">
        <f t="shared" si="217"/>
        <v>8.1504702194357417E-2</v>
      </c>
      <c r="M341" s="161" t="s">
        <v>599</v>
      </c>
      <c r="N341" s="184">
        <v>43774</v>
      </c>
      <c r="O341" s="57"/>
      <c r="P341" s="16"/>
      <c r="Q341" s="16"/>
      <c r="R341" s="93" t="s">
        <v>753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370">
        <v>131</v>
      </c>
      <c r="B342" s="194">
        <v>43158</v>
      </c>
      <c r="C342" s="194"/>
      <c r="D342" s="191" t="s">
        <v>754</v>
      </c>
      <c r="E342" s="195" t="s">
        <v>623</v>
      </c>
      <c r="F342" s="196">
        <v>317</v>
      </c>
      <c r="G342" s="195"/>
      <c r="H342" s="195"/>
      <c r="I342" s="224">
        <v>398</v>
      </c>
      <c r="J342" s="237" t="s">
        <v>601</v>
      </c>
      <c r="K342" s="193"/>
      <c r="L342" s="192"/>
      <c r="M342" s="223" t="s">
        <v>601</v>
      </c>
      <c r="N342" s="222"/>
      <c r="O342" s="57"/>
      <c r="P342" s="16"/>
      <c r="Q342" s="16"/>
      <c r="R342" s="341" t="s">
        <v>753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368">
        <v>132</v>
      </c>
      <c r="B343" s="163">
        <v>43164</v>
      </c>
      <c r="C343" s="163"/>
      <c r="D343" s="164" t="s">
        <v>135</v>
      </c>
      <c r="E343" s="165" t="s">
        <v>623</v>
      </c>
      <c r="F343" s="166">
        <f>510-14.4</f>
        <v>495.6</v>
      </c>
      <c r="G343" s="165"/>
      <c r="H343" s="165">
        <v>350</v>
      </c>
      <c r="I343" s="185">
        <v>672</v>
      </c>
      <c r="J343" s="383" t="s">
        <v>3461</v>
      </c>
      <c r="K343" s="133">
        <f t="shared" ref="K343" si="220">H343-F343</f>
        <v>-145.60000000000002</v>
      </c>
      <c r="L343" s="134">
        <f t="shared" ref="L343" si="221">K343/F343</f>
        <v>-0.29378531073446329</v>
      </c>
      <c r="M343" s="135" t="s">
        <v>663</v>
      </c>
      <c r="N343" s="136">
        <v>43887</v>
      </c>
      <c r="O343" s="57"/>
      <c r="P343" s="16"/>
      <c r="Q343" s="16"/>
      <c r="R343" s="17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368">
        <v>133</v>
      </c>
      <c r="B344" s="163">
        <v>43237</v>
      </c>
      <c r="C344" s="163"/>
      <c r="D344" s="164" t="s">
        <v>489</v>
      </c>
      <c r="E344" s="165" t="s">
        <v>623</v>
      </c>
      <c r="F344" s="166">
        <v>230.3</v>
      </c>
      <c r="G344" s="165"/>
      <c r="H344" s="165">
        <v>102.5</v>
      </c>
      <c r="I344" s="185">
        <v>348</v>
      </c>
      <c r="J344" s="383" t="s">
        <v>3482</v>
      </c>
      <c r="K344" s="133">
        <f t="shared" ref="K344" si="222">H344-F344</f>
        <v>-127.80000000000001</v>
      </c>
      <c r="L344" s="134">
        <f t="shared" ref="L344" si="223">K344/F344</f>
        <v>-0.55492835432045162</v>
      </c>
      <c r="M344" s="135" t="s">
        <v>663</v>
      </c>
      <c r="N344" s="136">
        <v>43896</v>
      </c>
      <c r="O344" s="57"/>
      <c r="P344" s="16"/>
      <c r="Q344" s="16"/>
      <c r="R344" s="343" t="s">
        <v>751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14">
        <v>134</v>
      </c>
      <c r="B345" s="197">
        <v>43258</v>
      </c>
      <c r="C345" s="197"/>
      <c r="D345" s="200" t="s">
        <v>449</v>
      </c>
      <c r="E345" s="198" t="s">
        <v>623</v>
      </c>
      <c r="F345" s="196">
        <f>342.5-5.1</f>
        <v>337.4</v>
      </c>
      <c r="G345" s="198"/>
      <c r="H345" s="198"/>
      <c r="I345" s="225">
        <v>439</v>
      </c>
      <c r="J345" s="237" t="s">
        <v>601</v>
      </c>
      <c r="K345" s="227"/>
      <c r="L345" s="228"/>
      <c r="M345" s="226" t="s">
        <v>601</v>
      </c>
      <c r="N345" s="229"/>
      <c r="O345" s="57"/>
      <c r="P345" s="16"/>
      <c r="Q345" s="16"/>
      <c r="R345" s="341" t="s">
        <v>753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14">
        <v>135</v>
      </c>
      <c r="B346" s="197">
        <v>43285</v>
      </c>
      <c r="C346" s="197"/>
      <c r="D346" s="201" t="s">
        <v>49</v>
      </c>
      <c r="E346" s="198" t="s">
        <v>623</v>
      </c>
      <c r="F346" s="196">
        <f>127.5-5.53</f>
        <v>121.97</v>
      </c>
      <c r="G346" s="198"/>
      <c r="H346" s="198"/>
      <c r="I346" s="225">
        <v>170</v>
      </c>
      <c r="J346" s="237" t="s">
        <v>601</v>
      </c>
      <c r="K346" s="227"/>
      <c r="L346" s="228"/>
      <c r="M346" s="226" t="s">
        <v>601</v>
      </c>
      <c r="N346" s="229"/>
      <c r="O346" s="57"/>
      <c r="P346" s="16"/>
      <c r="Q346" s="16"/>
      <c r="R346" s="17" t="s">
        <v>751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368">
        <v>136</v>
      </c>
      <c r="B347" s="163">
        <v>43294</v>
      </c>
      <c r="C347" s="163"/>
      <c r="D347" s="164" t="s">
        <v>243</v>
      </c>
      <c r="E347" s="165" t="s">
        <v>623</v>
      </c>
      <c r="F347" s="166">
        <v>46.5</v>
      </c>
      <c r="G347" s="165"/>
      <c r="H347" s="165">
        <v>17</v>
      </c>
      <c r="I347" s="185">
        <v>59</v>
      </c>
      <c r="J347" s="383" t="s">
        <v>3460</v>
      </c>
      <c r="K347" s="133">
        <f t="shared" ref="K347" si="224">H347-F347</f>
        <v>-29.5</v>
      </c>
      <c r="L347" s="134">
        <f t="shared" ref="L347" si="225">K347/F347</f>
        <v>-0.63440860215053763</v>
      </c>
      <c r="M347" s="135" t="s">
        <v>663</v>
      </c>
      <c r="N347" s="136">
        <v>43887</v>
      </c>
      <c r="O347" s="57"/>
      <c r="P347" s="16"/>
      <c r="Q347" s="16"/>
      <c r="R347" s="17" t="s">
        <v>751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370">
        <v>137</v>
      </c>
      <c r="B348" s="194">
        <v>43396</v>
      </c>
      <c r="C348" s="194"/>
      <c r="D348" s="201" t="s">
        <v>425</v>
      </c>
      <c r="E348" s="198" t="s">
        <v>623</v>
      </c>
      <c r="F348" s="199">
        <v>156.5</v>
      </c>
      <c r="G348" s="198"/>
      <c r="H348" s="198"/>
      <c r="I348" s="225">
        <v>191</v>
      </c>
      <c r="J348" s="237" t="s">
        <v>601</v>
      </c>
      <c r="K348" s="227"/>
      <c r="L348" s="228"/>
      <c r="M348" s="226" t="s">
        <v>601</v>
      </c>
      <c r="N348" s="229"/>
      <c r="O348" s="57"/>
      <c r="P348" s="16"/>
      <c r="Q348" s="16"/>
      <c r="R348" s="17" t="s">
        <v>751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370">
        <v>138</v>
      </c>
      <c r="B349" s="194">
        <v>43439</v>
      </c>
      <c r="C349" s="194"/>
      <c r="D349" s="201" t="s">
        <v>330</v>
      </c>
      <c r="E349" s="198" t="s">
        <v>623</v>
      </c>
      <c r="F349" s="199">
        <v>259.5</v>
      </c>
      <c r="G349" s="198"/>
      <c r="H349" s="198"/>
      <c r="I349" s="225">
        <v>321</v>
      </c>
      <c r="J349" s="237" t="s">
        <v>601</v>
      </c>
      <c r="K349" s="227"/>
      <c r="L349" s="228"/>
      <c r="M349" s="226" t="s">
        <v>601</v>
      </c>
      <c r="N349" s="229"/>
      <c r="O349" s="16"/>
      <c r="P349" s="16"/>
      <c r="Q349" s="16"/>
      <c r="R349" s="17" t="s">
        <v>751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368">
        <v>139</v>
      </c>
      <c r="B350" s="163">
        <v>43439</v>
      </c>
      <c r="C350" s="163"/>
      <c r="D350" s="164" t="s">
        <v>775</v>
      </c>
      <c r="E350" s="165" t="s">
        <v>623</v>
      </c>
      <c r="F350" s="165">
        <v>715</v>
      </c>
      <c r="G350" s="165"/>
      <c r="H350" s="165">
        <v>445</v>
      </c>
      <c r="I350" s="185">
        <v>840</v>
      </c>
      <c r="J350" s="137" t="s">
        <v>2994</v>
      </c>
      <c r="K350" s="133">
        <f t="shared" ref="K350:K353" si="226">H350-F350</f>
        <v>-270</v>
      </c>
      <c r="L350" s="134">
        <f t="shared" ref="L350:L353" si="227">K350/F350</f>
        <v>-0.3776223776223776</v>
      </c>
      <c r="M350" s="135" t="s">
        <v>663</v>
      </c>
      <c r="N350" s="136">
        <v>43800</v>
      </c>
      <c r="O350" s="57"/>
      <c r="P350" s="16"/>
      <c r="Q350" s="16"/>
      <c r="R350" s="17" t="s">
        <v>751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5">
        <v>140</v>
      </c>
      <c r="B351" s="206">
        <v>43469</v>
      </c>
      <c r="C351" s="206"/>
      <c r="D351" s="154" t="s">
        <v>145</v>
      </c>
      <c r="E351" s="207" t="s">
        <v>623</v>
      </c>
      <c r="F351" s="207">
        <v>875</v>
      </c>
      <c r="G351" s="207"/>
      <c r="H351" s="207">
        <v>1165</v>
      </c>
      <c r="I351" s="231">
        <v>1185</v>
      </c>
      <c r="J351" s="140" t="s">
        <v>3489</v>
      </c>
      <c r="K351" s="127">
        <f t="shared" si="226"/>
        <v>290</v>
      </c>
      <c r="L351" s="128">
        <f t="shared" si="227"/>
        <v>0.33142857142857141</v>
      </c>
      <c r="M351" s="129" t="s">
        <v>599</v>
      </c>
      <c r="N351" s="361">
        <v>43847</v>
      </c>
      <c r="O351" s="57"/>
      <c r="P351" s="16"/>
      <c r="Q351" s="16"/>
      <c r="R351" s="343" t="s">
        <v>751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05">
        <v>141</v>
      </c>
      <c r="B352" s="206">
        <v>43559</v>
      </c>
      <c r="C352" s="206"/>
      <c r="D352" s="407" t="s">
        <v>345</v>
      </c>
      <c r="E352" s="207" t="s">
        <v>623</v>
      </c>
      <c r="F352" s="207">
        <f>387-14.63</f>
        <v>372.37</v>
      </c>
      <c r="G352" s="207"/>
      <c r="H352" s="207">
        <v>490</v>
      </c>
      <c r="I352" s="231">
        <v>490</v>
      </c>
      <c r="J352" s="140" t="s">
        <v>682</v>
      </c>
      <c r="K352" s="127">
        <f t="shared" si="226"/>
        <v>117.63</v>
      </c>
      <c r="L352" s="128">
        <f t="shared" si="227"/>
        <v>0.31589548030185027</v>
      </c>
      <c r="M352" s="129" t="s">
        <v>599</v>
      </c>
      <c r="N352" s="361">
        <v>43850</v>
      </c>
      <c r="O352" s="57"/>
      <c r="P352" s="16"/>
      <c r="Q352" s="16"/>
      <c r="R352" s="343" t="s">
        <v>751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368">
        <v>142</v>
      </c>
      <c r="B353" s="163">
        <v>43578</v>
      </c>
      <c r="C353" s="163"/>
      <c r="D353" s="164" t="s">
        <v>776</v>
      </c>
      <c r="E353" s="165" t="s">
        <v>600</v>
      </c>
      <c r="F353" s="165">
        <v>220</v>
      </c>
      <c r="G353" s="165"/>
      <c r="H353" s="165">
        <v>127.5</v>
      </c>
      <c r="I353" s="185">
        <v>284</v>
      </c>
      <c r="J353" s="383" t="s">
        <v>3483</v>
      </c>
      <c r="K353" s="133">
        <f t="shared" si="226"/>
        <v>-92.5</v>
      </c>
      <c r="L353" s="134">
        <f t="shared" si="227"/>
        <v>-0.42045454545454547</v>
      </c>
      <c r="M353" s="135" t="s">
        <v>663</v>
      </c>
      <c r="N353" s="136">
        <v>43896</v>
      </c>
      <c r="O353" s="57"/>
      <c r="P353" s="16"/>
      <c r="Q353" s="16"/>
      <c r="R353" s="17" t="s">
        <v>751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05">
        <v>143</v>
      </c>
      <c r="B354" s="206">
        <v>43622</v>
      </c>
      <c r="C354" s="206"/>
      <c r="D354" s="407" t="s">
        <v>496</v>
      </c>
      <c r="E354" s="207" t="s">
        <v>600</v>
      </c>
      <c r="F354" s="207">
        <v>332.8</v>
      </c>
      <c r="G354" s="207"/>
      <c r="H354" s="207">
        <v>405</v>
      </c>
      <c r="I354" s="231">
        <v>419</v>
      </c>
      <c r="J354" s="140" t="s">
        <v>3490</v>
      </c>
      <c r="K354" s="127">
        <f t="shared" ref="K354" si="228">H354-F354</f>
        <v>72.199999999999989</v>
      </c>
      <c r="L354" s="128">
        <f t="shared" ref="L354" si="229">K354/F354</f>
        <v>0.21694711538461534</v>
      </c>
      <c r="M354" s="129" t="s">
        <v>599</v>
      </c>
      <c r="N354" s="361">
        <v>43860</v>
      </c>
      <c r="O354" s="57"/>
      <c r="P354" s="16"/>
      <c r="Q354" s="16"/>
      <c r="R354" s="17" t="s">
        <v>753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143">
        <v>144</v>
      </c>
      <c r="B355" s="142">
        <v>43641</v>
      </c>
      <c r="C355" s="142"/>
      <c r="D355" s="143" t="s">
        <v>139</v>
      </c>
      <c r="E355" s="144" t="s">
        <v>623</v>
      </c>
      <c r="F355" s="145">
        <v>386</v>
      </c>
      <c r="G355" s="146"/>
      <c r="H355" s="146">
        <v>395</v>
      </c>
      <c r="I355" s="146">
        <v>452</v>
      </c>
      <c r="J355" s="169" t="s">
        <v>3405</v>
      </c>
      <c r="K355" s="170">
        <f t="shared" ref="K355" si="230">H355-F355</f>
        <v>9</v>
      </c>
      <c r="L355" s="171">
        <f t="shared" ref="L355" si="231">K355/F355</f>
        <v>2.3316062176165803E-2</v>
      </c>
      <c r="M355" s="172" t="s">
        <v>708</v>
      </c>
      <c r="N355" s="173">
        <v>43868</v>
      </c>
      <c r="O355" s="16"/>
      <c r="P355" s="16"/>
      <c r="Q355" s="16"/>
      <c r="R355" s="17" t="s">
        <v>753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371">
        <v>145</v>
      </c>
      <c r="B356" s="194">
        <v>43707</v>
      </c>
      <c r="C356" s="194"/>
      <c r="D356" s="201" t="s">
        <v>260</v>
      </c>
      <c r="E356" s="198" t="s">
        <v>623</v>
      </c>
      <c r="F356" s="198" t="s">
        <v>755</v>
      </c>
      <c r="G356" s="198"/>
      <c r="H356" s="198"/>
      <c r="I356" s="225">
        <v>190</v>
      </c>
      <c r="J356" s="237" t="s">
        <v>601</v>
      </c>
      <c r="K356" s="227"/>
      <c r="L356" s="228"/>
      <c r="M356" s="357" t="s">
        <v>601</v>
      </c>
      <c r="N356" s="229"/>
      <c r="O356" s="16"/>
      <c r="P356" s="16"/>
      <c r="Q356" s="16"/>
      <c r="R356" s="343" t="s">
        <v>751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05">
        <v>146</v>
      </c>
      <c r="B357" s="206">
        <v>43731</v>
      </c>
      <c r="C357" s="206"/>
      <c r="D357" s="154" t="s">
        <v>440</v>
      </c>
      <c r="E357" s="207" t="s">
        <v>623</v>
      </c>
      <c r="F357" s="207">
        <v>235</v>
      </c>
      <c r="G357" s="207"/>
      <c r="H357" s="207">
        <v>295</v>
      </c>
      <c r="I357" s="231">
        <v>296</v>
      </c>
      <c r="J357" s="140" t="s">
        <v>3147</v>
      </c>
      <c r="K357" s="127">
        <f t="shared" ref="K357" si="232">H357-F357</f>
        <v>60</v>
      </c>
      <c r="L357" s="128">
        <f t="shared" ref="L357" si="233">K357/F357</f>
        <v>0.25531914893617019</v>
      </c>
      <c r="M357" s="129" t="s">
        <v>599</v>
      </c>
      <c r="N357" s="361">
        <v>43844</v>
      </c>
      <c r="O357" s="57"/>
      <c r="P357" s="16"/>
      <c r="Q357" s="16"/>
      <c r="R357" s="17" t="s">
        <v>753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5">
        <v>147</v>
      </c>
      <c r="B358" s="206">
        <v>43752</v>
      </c>
      <c r="C358" s="206"/>
      <c r="D358" s="154" t="s">
        <v>2977</v>
      </c>
      <c r="E358" s="207" t="s">
        <v>623</v>
      </c>
      <c r="F358" s="207">
        <v>277.5</v>
      </c>
      <c r="G358" s="207"/>
      <c r="H358" s="207">
        <v>333</v>
      </c>
      <c r="I358" s="231">
        <v>333</v>
      </c>
      <c r="J358" s="140" t="s">
        <v>3148</v>
      </c>
      <c r="K358" s="127">
        <f t="shared" ref="K358" si="234">H358-F358</f>
        <v>55.5</v>
      </c>
      <c r="L358" s="128">
        <f t="shared" ref="L358" si="235">K358/F358</f>
        <v>0.2</v>
      </c>
      <c r="M358" s="129" t="s">
        <v>599</v>
      </c>
      <c r="N358" s="361">
        <v>43846</v>
      </c>
      <c r="O358" s="57"/>
      <c r="P358" s="16"/>
      <c r="Q358" s="16"/>
      <c r="R358" s="343" t="s">
        <v>751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05">
        <v>148</v>
      </c>
      <c r="B359" s="206">
        <v>43752</v>
      </c>
      <c r="C359" s="206"/>
      <c r="D359" s="154" t="s">
        <v>2976</v>
      </c>
      <c r="E359" s="207" t="s">
        <v>623</v>
      </c>
      <c r="F359" s="207">
        <v>930</v>
      </c>
      <c r="G359" s="207"/>
      <c r="H359" s="207">
        <v>1165</v>
      </c>
      <c r="I359" s="231">
        <v>1200</v>
      </c>
      <c r="J359" s="140" t="s">
        <v>3150</v>
      </c>
      <c r="K359" s="127">
        <f t="shared" ref="K359" si="236">H359-F359</f>
        <v>235</v>
      </c>
      <c r="L359" s="128">
        <f t="shared" ref="L359" si="237">K359/F359</f>
        <v>0.25268817204301075</v>
      </c>
      <c r="M359" s="129" t="s">
        <v>599</v>
      </c>
      <c r="N359" s="361">
        <v>43847</v>
      </c>
      <c r="O359" s="57"/>
      <c r="P359" s="16"/>
      <c r="Q359" s="16"/>
      <c r="R359" s="343" t="s">
        <v>753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370">
        <v>149</v>
      </c>
      <c r="B360" s="346">
        <v>43753</v>
      </c>
      <c r="C360" s="211"/>
      <c r="D360" s="372" t="s">
        <v>2975</v>
      </c>
      <c r="E360" s="349" t="s">
        <v>623</v>
      </c>
      <c r="F360" s="352">
        <v>111</v>
      </c>
      <c r="G360" s="349"/>
      <c r="H360" s="349"/>
      <c r="I360" s="355">
        <v>141</v>
      </c>
      <c r="J360" s="237" t="s">
        <v>601</v>
      </c>
      <c r="K360" s="237"/>
      <c r="L360" s="122"/>
      <c r="M360" s="360" t="s">
        <v>601</v>
      </c>
      <c r="N360" s="239"/>
      <c r="O360" s="16"/>
      <c r="P360" s="16"/>
      <c r="Q360" s="16"/>
      <c r="R360" s="17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05">
        <v>150</v>
      </c>
      <c r="B361" s="206">
        <v>43753</v>
      </c>
      <c r="C361" s="206"/>
      <c r="D361" s="154" t="s">
        <v>2974</v>
      </c>
      <c r="E361" s="207" t="s">
        <v>623</v>
      </c>
      <c r="F361" s="208">
        <v>296</v>
      </c>
      <c r="G361" s="207"/>
      <c r="H361" s="207">
        <v>370</v>
      </c>
      <c r="I361" s="231">
        <v>370</v>
      </c>
      <c r="J361" s="140" t="s">
        <v>682</v>
      </c>
      <c r="K361" s="127">
        <f t="shared" ref="K361" si="238">H361-F361</f>
        <v>74</v>
      </c>
      <c r="L361" s="128">
        <f t="shared" ref="L361" si="239">K361/F361</f>
        <v>0.25</v>
      </c>
      <c r="M361" s="129" t="s">
        <v>599</v>
      </c>
      <c r="N361" s="361">
        <v>43853</v>
      </c>
      <c r="O361" s="57"/>
      <c r="P361" s="16"/>
      <c r="Q361" s="16"/>
      <c r="R361" s="343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371">
        <v>151</v>
      </c>
      <c r="B362" s="210">
        <v>43754</v>
      </c>
      <c r="C362" s="210"/>
      <c r="D362" s="191" t="s">
        <v>2973</v>
      </c>
      <c r="E362" s="348" t="s">
        <v>623</v>
      </c>
      <c r="F362" s="351" t="s">
        <v>2939</v>
      </c>
      <c r="G362" s="348"/>
      <c r="H362" s="348"/>
      <c r="I362" s="354">
        <v>344</v>
      </c>
      <c r="J362" s="237" t="s">
        <v>601</v>
      </c>
      <c r="K362" s="240"/>
      <c r="L362" s="359"/>
      <c r="M362" s="342" t="s">
        <v>601</v>
      </c>
      <c r="N362" s="362"/>
      <c r="O362" s="16"/>
      <c r="P362" s="16"/>
      <c r="Q362" s="16"/>
      <c r="R362" s="343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345">
        <v>152</v>
      </c>
      <c r="B363" s="211">
        <v>43832</v>
      </c>
      <c r="C363" s="211"/>
      <c r="D363" s="215" t="s">
        <v>2253</v>
      </c>
      <c r="E363" s="212" t="s">
        <v>623</v>
      </c>
      <c r="F363" s="213" t="s">
        <v>3135</v>
      </c>
      <c r="G363" s="212"/>
      <c r="H363" s="212"/>
      <c r="I363" s="236">
        <v>590</v>
      </c>
      <c r="J363" s="237" t="s">
        <v>601</v>
      </c>
      <c r="K363" s="237"/>
      <c r="L363" s="122"/>
      <c r="M363" s="342" t="s">
        <v>601</v>
      </c>
      <c r="N363" s="239"/>
      <c r="O363" s="16"/>
      <c r="P363" s="16"/>
      <c r="Q363" s="16"/>
      <c r="R363" s="343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05">
        <v>153</v>
      </c>
      <c r="B364" s="206">
        <v>43966</v>
      </c>
      <c r="C364" s="206"/>
      <c r="D364" s="154" t="s">
        <v>65</v>
      </c>
      <c r="E364" s="207" t="s">
        <v>623</v>
      </c>
      <c r="F364" s="208">
        <v>67.5</v>
      </c>
      <c r="G364" s="207"/>
      <c r="H364" s="207">
        <v>86</v>
      </c>
      <c r="I364" s="231">
        <v>86</v>
      </c>
      <c r="J364" s="140" t="s">
        <v>3628</v>
      </c>
      <c r="K364" s="127">
        <f t="shared" ref="K364" si="240">H364-F364</f>
        <v>18.5</v>
      </c>
      <c r="L364" s="128">
        <f t="shared" ref="L364" si="241">K364/F364</f>
        <v>0.27407407407407408</v>
      </c>
      <c r="M364" s="129" t="s">
        <v>599</v>
      </c>
      <c r="N364" s="361">
        <v>44008</v>
      </c>
      <c r="O364" s="57"/>
      <c r="P364" s="16"/>
      <c r="Q364" s="16"/>
      <c r="R364" s="343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09">
        <v>154</v>
      </c>
      <c r="B365" s="211">
        <v>44035</v>
      </c>
      <c r="C365" s="211"/>
      <c r="D365" s="215" t="s">
        <v>495</v>
      </c>
      <c r="E365" s="212" t="s">
        <v>623</v>
      </c>
      <c r="F365" s="213" t="s">
        <v>3631</v>
      </c>
      <c r="G365" s="212"/>
      <c r="H365" s="212"/>
      <c r="I365" s="236">
        <v>296</v>
      </c>
      <c r="J365" s="237" t="s">
        <v>601</v>
      </c>
      <c r="K365" s="237"/>
      <c r="L365" s="122"/>
      <c r="M365" s="238"/>
      <c r="N365" s="239"/>
      <c r="O365" s="16"/>
      <c r="P365" s="16"/>
      <c r="Q365" s="16"/>
      <c r="R365" s="343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09">
        <v>155</v>
      </c>
      <c r="B366" s="211">
        <v>44092</v>
      </c>
      <c r="C366" s="211"/>
      <c r="D366" s="215" t="s">
        <v>416</v>
      </c>
      <c r="E366" s="212" t="s">
        <v>623</v>
      </c>
      <c r="F366" s="213" t="s">
        <v>3636</v>
      </c>
      <c r="G366" s="212"/>
      <c r="H366" s="212"/>
      <c r="I366" s="236">
        <v>248</v>
      </c>
      <c r="J366" s="237" t="s">
        <v>601</v>
      </c>
      <c r="K366" s="237"/>
      <c r="L366" s="122"/>
      <c r="M366" s="238"/>
      <c r="N366" s="239"/>
      <c r="O366" s="16"/>
      <c r="P366" s="16"/>
      <c r="Q366" s="16"/>
      <c r="R366" s="343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09">
        <v>156</v>
      </c>
      <c r="B367" s="211">
        <v>44140</v>
      </c>
      <c r="C367" s="211"/>
      <c r="D367" s="215" t="s">
        <v>416</v>
      </c>
      <c r="E367" s="212" t="s">
        <v>623</v>
      </c>
      <c r="F367" s="213" t="s">
        <v>3694</v>
      </c>
      <c r="G367" s="212"/>
      <c r="H367" s="212"/>
      <c r="I367" s="236">
        <v>248</v>
      </c>
      <c r="J367" s="237" t="s">
        <v>601</v>
      </c>
      <c r="K367" s="237"/>
      <c r="L367" s="122"/>
      <c r="M367" s="238"/>
      <c r="N367" s="239"/>
      <c r="O367" s="16"/>
      <c r="P367" s="16"/>
      <c r="Q367" s="16"/>
      <c r="R367" s="343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209">
        <v>157</v>
      </c>
      <c r="B368" s="211">
        <v>44140</v>
      </c>
      <c r="C368" s="211"/>
      <c r="D368" s="215" t="s">
        <v>330</v>
      </c>
      <c r="E368" s="212" t="s">
        <v>623</v>
      </c>
      <c r="F368" s="213" t="s">
        <v>3695</v>
      </c>
      <c r="G368" s="212"/>
      <c r="H368" s="212"/>
      <c r="I368" s="236">
        <v>320</v>
      </c>
      <c r="J368" s="237" t="s">
        <v>601</v>
      </c>
      <c r="K368" s="237"/>
      <c r="L368" s="122"/>
      <c r="M368" s="238"/>
      <c r="N368" s="239"/>
      <c r="O368" s="16"/>
      <c r="P368" s="16"/>
      <c r="Q368" s="16"/>
      <c r="R368" s="343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209">
        <v>158</v>
      </c>
      <c r="B369" s="211">
        <v>44140</v>
      </c>
      <c r="C369" s="211"/>
      <c r="D369" s="215" t="s">
        <v>491</v>
      </c>
      <c r="E369" s="212" t="s">
        <v>623</v>
      </c>
      <c r="F369" s="213" t="s">
        <v>3700</v>
      </c>
      <c r="G369" s="212"/>
      <c r="H369" s="212"/>
      <c r="I369" s="236">
        <v>1093</v>
      </c>
      <c r="J369" s="237" t="s">
        <v>601</v>
      </c>
      <c r="K369" s="237"/>
      <c r="L369" s="122"/>
      <c r="M369" s="238"/>
      <c r="N369" s="239"/>
      <c r="O369" s="16"/>
      <c r="P369" s="16"/>
      <c r="Q369" s="16"/>
      <c r="R369" s="343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209">
        <v>159</v>
      </c>
      <c r="B370" s="211">
        <v>44140</v>
      </c>
      <c r="C370" s="211"/>
      <c r="D370" s="215" t="s">
        <v>345</v>
      </c>
      <c r="E370" s="212" t="s">
        <v>623</v>
      </c>
      <c r="F370" s="213" t="s">
        <v>3702</v>
      </c>
      <c r="G370" s="212"/>
      <c r="H370" s="212"/>
      <c r="I370" s="236">
        <v>406</v>
      </c>
      <c r="J370" s="237" t="s">
        <v>601</v>
      </c>
      <c r="K370" s="237"/>
      <c r="L370" s="122"/>
      <c r="M370" s="238"/>
      <c r="N370" s="239"/>
      <c r="O370" s="16"/>
      <c r="P370" s="16"/>
      <c r="Q370" s="16"/>
      <c r="R370" s="343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209">
        <v>160</v>
      </c>
      <c r="B371" s="211">
        <v>44141</v>
      </c>
      <c r="C371" s="211"/>
      <c r="D371" s="215" t="s">
        <v>495</v>
      </c>
      <c r="E371" s="212" t="s">
        <v>623</v>
      </c>
      <c r="F371" s="213" t="s">
        <v>3711</v>
      </c>
      <c r="G371" s="212"/>
      <c r="H371" s="212"/>
      <c r="I371" s="236">
        <v>290</v>
      </c>
      <c r="J371" s="237" t="s">
        <v>601</v>
      </c>
      <c r="K371" s="237"/>
      <c r="L371" s="122"/>
      <c r="M371" s="238"/>
      <c r="N371" s="239"/>
      <c r="O371" s="16"/>
      <c r="P371" s="16"/>
      <c r="Q371" s="16"/>
      <c r="R371" s="343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209"/>
      <c r="B372" s="211"/>
      <c r="C372" s="211"/>
      <c r="D372" s="215"/>
      <c r="E372" s="212"/>
      <c r="F372" s="213"/>
      <c r="G372" s="212"/>
      <c r="H372" s="212"/>
      <c r="I372" s="236"/>
      <c r="J372" s="237"/>
      <c r="K372" s="237"/>
      <c r="L372" s="122"/>
      <c r="M372" s="238"/>
      <c r="N372" s="239"/>
      <c r="O372" s="16"/>
      <c r="P372" s="16"/>
      <c r="Q372" s="16"/>
      <c r="R372" s="343"/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209"/>
      <c r="B373" s="211"/>
      <c r="C373" s="211"/>
      <c r="D373" s="215"/>
      <c r="E373" s="212"/>
      <c r="F373" s="213"/>
      <c r="G373" s="212"/>
      <c r="H373" s="212"/>
      <c r="I373" s="236"/>
      <c r="J373" s="237"/>
      <c r="K373" s="237"/>
      <c r="L373" s="122"/>
      <c r="M373" s="238"/>
      <c r="N373" s="239"/>
      <c r="O373" s="16"/>
      <c r="P373" s="16"/>
      <c r="R373" s="343"/>
    </row>
    <row r="374" spans="1:26">
      <c r="A374" s="209"/>
      <c r="B374" s="211"/>
      <c r="C374" s="211"/>
      <c r="D374" s="215"/>
      <c r="E374" s="212"/>
      <c r="F374" s="213"/>
      <c r="G374" s="212"/>
      <c r="H374" s="212"/>
      <c r="I374" s="236"/>
      <c r="J374" s="237"/>
      <c r="K374" s="237"/>
      <c r="L374" s="122"/>
      <c r="M374" s="238"/>
      <c r="N374" s="239"/>
      <c r="O374" s="16"/>
      <c r="R374" s="241"/>
    </row>
    <row r="375" spans="1:26">
      <c r="A375" s="209"/>
      <c r="B375" s="211"/>
      <c r="C375" s="211"/>
      <c r="D375" s="215"/>
      <c r="E375" s="212"/>
      <c r="F375" s="213"/>
      <c r="G375" s="212"/>
      <c r="H375" s="212"/>
      <c r="I375" s="236"/>
      <c r="J375" s="237"/>
      <c r="K375" s="237"/>
      <c r="L375" s="122"/>
      <c r="M375" s="238"/>
      <c r="N375" s="239"/>
      <c r="O375" s="16"/>
      <c r="R375" s="241"/>
    </row>
    <row r="376" spans="1:26">
      <c r="A376" s="209"/>
      <c r="B376" s="211"/>
      <c r="C376" s="211"/>
      <c r="D376" s="215"/>
      <c r="E376" s="212"/>
      <c r="F376" s="213"/>
      <c r="G376" s="212"/>
      <c r="H376" s="212"/>
      <c r="I376" s="236"/>
      <c r="J376" s="237"/>
      <c r="K376" s="237"/>
      <c r="L376" s="122"/>
      <c r="M376" s="238"/>
      <c r="N376" s="239"/>
      <c r="O376" s="16"/>
      <c r="R376" s="241"/>
    </row>
    <row r="377" spans="1:26">
      <c r="A377" s="209"/>
      <c r="B377" s="199" t="s">
        <v>2980</v>
      </c>
      <c r="O377" s="16"/>
      <c r="R377" s="241"/>
    </row>
    <row r="378" spans="1:26">
      <c r="R378" s="241"/>
    </row>
    <row r="379" spans="1:26">
      <c r="R379" s="241"/>
    </row>
    <row r="380" spans="1:26">
      <c r="R380" s="241"/>
    </row>
    <row r="381" spans="1:26">
      <c r="R381" s="241"/>
    </row>
    <row r="382" spans="1:26">
      <c r="R382" s="241"/>
    </row>
    <row r="383" spans="1:26">
      <c r="R383" s="241"/>
    </row>
    <row r="384" spans="1:26">
      <c r="R384" s="241"/>
    </row>
    <row r="394" spans="1:1">
      <c r="A394" s="216"/>
    </row>
    <row r="395" spans="1:1">
      <c r="A395" s="216"/>
    </row>
    <row r="396" spans="1:1">
      <c r="A396" s="212"/>
    </row>
  </sheetData>
  <autoFilter ref="R1:R392"/>
  <mergeCells count="14">
    <mergeCell ref="O124:O125"/>
    <mergeCell ref="P124:P125"/>
    <mergeCell ref="A124:A125"/>
    <mergeCell ref="B124:B125"/>
    <mergeCell ref="J124:J125"/>
    <mergeCell ref="M124:M125"/>
    <mergeCell ref="N124:N125"/>
    <mergeCell ref="P105:P106"/>
    <mergeCell ref="M105:M106"/>
    <mergeCell ref="J105:J106"/>
    <mergeCell ref="B105:B106"/>
    <mergeCell ref="A105:A106"/>
    <mergeCell ref="N105:N106"/>
    <mergeCell ref="O105:O10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2020-12-01T03:18:37Z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