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46" i="7"/>
  <c r="K146"/>
  <c r="L20"/>
  <c r="K20"/>
  <c r="L135"/>
  <c r="K135"/>
  <c r="L140"/>
  <c r="K140"/>
  <c r="L142"/>
  <c r="K142"/>
  <c r="K181"/>
  <c r="M181" s="1"/>
  <c r="L143"/>
  <c r="K143"/>
  <c r="K180"/>
  <c r="M180" s="1"/>
  <c r="L138"/>
  <c r="K138"/>
  <c r="L141"/>
  <c r="K141"/>
  <c r="L134"/>
  <c r="K134"/>
  <c r="L137"/>
  <c r="K137"/>
  <c r="L139"/>
  <c r="K139"/>
  <c r="L130"/>
  <c r="K130"/>
  <c r="L136"/>
  <c r="K136"/>
  <c r="K178"/>
  <c r="M178" s="1"/>
  <c r="K168"/>
  <c r="K167"/>
  <c r="L133"/>
  <c r="K133"/>
  <c r="L132"/>
  <c r="K132"/>
  <c r="L69"/>
  <c r="K69"/>
  <c r="K177"/>
  <c r="M177" s="1"/>
  <c r="K179"/>
  <c r="M179" s="1"/>
  <c r="L131"/>
  <c r="K131"/>
  <c r="L19"/>
  <c r="K19"/>
  <c r="K176"/>
  <c r="M176" s="1"/>
  <c r="L72"/>
  <c r="K72"/>
  <c r="L128"/>
  <c r="K128"/>
  <c r="L129"/>
  <c r="K129"/>
  <c r="K175"/>
  <c r="M175" s="1"/>
  <c r="L71"/>
  <c r="K71"/>
  <c r="L127"/>
  <c r="K127"/>
  <c r="L126"/>
  <c r="K126"/>
  <c r="L125"/>
  <c r="K125"/>
  <c r="K174"/>
  <c r="M174" s="1"/>
  <c r="K70"/>
  <c r="L70"/>
  <c r="L124"/>
  <c r="K124"/>
  <c r="L123"/>
  <c r="K123"/>
  <c r="L56"/>
  <c r="K56"/>
  <c r="L18"/>
  <c r="K18"/>
  <c r="L122"/>
  <c r="K122"/>
  <c r="L121"/>
  <c r="K121"/>
  <c r="L120"/>
  <c r="K120"/>
  <c r="L115"/>
  <c r="K115"/>
  <c r="L118"/>
  <c r="K118"/>
  <c r="L119"/>
  <c r="K119"/>
  <c r="L114"/>
  <c r="K114"/>
  <c r="L49"/>
  <c r="K49"/>
  <c r="L60"/>
  <c r="K60"/>
  <c r="L59"/>
  <c r="K59"/>
  <c r="L66"/>
  <c r="K66"/>
  <c r="L65"/>
  <c r="K65"/>
  <c r="L67"/>
  <c r="K67"/>
  <c r="L117"/>
  <c r="K117"/>
  <c r="L116"/>
  <c r="K116"/>
  <c r="L112"/>
  <c r="K112"/>
  <c r="L104"/>
  <c r="K104"/>
  <c r="L64"/>
  <c r="K64"/>
  <c r="L63"/>
  <c r="K63"/>
  <c r="L62"/>
  <c r="K62"/>
  <c r="M137" l="1"/>
  <c r="M143"/>
  <c r="M142"/>
  <c r="M138"/>
  <c r="M136"/>
  <c r="M146"/>
  <c r="M135"/>
  <c r="M20"/>
  <c r="M140"/>
  <c r="M139"/>
  <c r="M141"/>
  <c r="M134"/>
  <c r="M130"/>
  <c r="M133"/>
  <c r="M129"/>
  <c r="M19"/>
  <c r="M69"/>
  <c r="M131"/>
  <c r="M132"/>
  <c r="M72"/>
  <c r="M128"/>
  <c r="M126"/>
  <c r="M71"/>
  <c r="M125"/>
  <c r="M127"/>
  <c r="M123"/>
  <c r="M18"/>
  <c r="M70"/>
  <c r="M124"/>
  <c r="M56"/>
  <c r="M66"/>
  <c r="M119"/>
  <c r="M60"/>
  <c r="M65"/>
  <c r="M122"/>
  <c r="M121"/>
  <c r="M120"/>
  <c r="M114"/>
  <c r="M115"/>
  <c r="M118"/>
  <c r="M59"/>
  <c r="M49"/>
  <c r="M117"/>
  <c r="M67"/>
  <c r="M63"/>
  <c r="M104"/>
  <c r="M116"/>
  <c r="M112"/>
  <c r="M64"/>
  <c r="M62"/>
  <c r="L55"/>
  <c r="K55"/>
  <c r="L54"/>
  <c r="K54"/>
  <c r="L190"/>
  <c r="K190"/>
  <c r="K173"/>
  <c r="M173" s="1"/>
  <c r="K172"/>
  <c r="M172" s="1"/>
  <c r="K165"/>
  <c r="K164"/>
  <c r="L111"/>
  <c r="K111"/>
  <c r="L113"/>
  <c r="K113"/>
  <c r="L110"/>
  <c r="K110"/>
  <c r="L109"/>
  <c r="K109"/>
  <c r="K171"/>
  <c r="M171" s="1"/>
  <c r="K170"/>
  <c r="M170" s="1"/>
  <c r="L108"/>
  <c r="K108"/>
  <c r="L57"/>
  <c r="K57"/>
  <c r="L61"/>
  <c r="K61"/>
  <c r="L107"/>
  <c r="K107"/>
  <c r="L189"/>
  <c r="K189"/>
  <c r="L12"/>
  <c r="K12"/>
  <c r="K169"/>
  <c r="M169" s="1"/>
  <c r="L100"/>
  <c r="K100"/>
  <c r="L58"/>
  <c r="K58"/>
  <c r="L17"/>
  <c r="K17"/>
  <c r="K166"/>
  <c r="M166" s="1"/>
  <c r="L102"/>
  <c r="K102"/>
  <c r="L103"/>
  <c r="K103"/>
  <c r="L16"/>
  <c r="K16"/>
  <c r="L101"/>
  <c r="K101"/>
  <c r="L53"/>
  <c r="K53"/>
  <c r="L38"/>
  <c r="K38"/>
  <c r="K163"/>
  <c r="M163" s="1"/>
  <c r="L52"/>
  <c r="K52"/>
  <c r="L51"/>
  <c r="K51"/>
  <c r="L50"/>
  <c r="K50"/>
  <c r="L96"/>
  <c r="K96"/>
  <c r="L15"/>
  <c r="K15"/>
  <c r="L33"/>
  <c r="K33"/>
  <c r="K162"/>
  <c r="M162" s="1"/>
  <c r="L99"/>
  <c r="K99"/>
  <c r="L46"/>
  <c r="K46"/>
  <c r="L48"/>
  <c r="K48"/>
  <c r="L41"/>
  <c r="K41"/>
  <c r="M53" l="1"/>
  <c r="M102"/>
  <c r="M109"/>
  <c r="M55"/>
  <c r="M12"/>
  <c r="M110"/>
  <c r="M189"/>
  <c r="M113"/>
  <c r="M190"/>
  <c r="M54"/>
  <c r="M100"/>
  <c r="M111"/>
  <c r="M58"/>
  <c r="M61"/>
  <c r="M107"/>
  <c r="M108"/>
  <c r="M57"/>
  <c r="M17"/>
  <c r="M16"/>
  <c r="M103"/>
  <c r="M101"/>
  <c r="M38"/>
  <c r="M48"/>
  <c r="M52"/>
  <c r="M33"/>
  <c r="M99"/>
  <c r="M50"/>
  <c r="M51"/>
  <c r="M96"/>
  <c r="M15"/>
  <c r="M46"/>
  <c r="M41"/>
  <c r="K161"/>
  <c r="M161" s="1"/>
  <c r="L97"/>
  <c r="K97"/>
  <c r="L95"/>
  <c r="K95"/>
  <c r="L98"/>
  <c r="K98"/>
  <c r="L35"/>
  <c r="K35"/>
  <c r="L42"/>
  <c r="K42"/>
  <c r="K160"/>
  <c r="M160" s="1"/>
  <c r="L45"/>
  <c r="K45"/>
  <c r="L47"/>
  <c r="K47"/>
  <c r="K159"/>
  <c r="M159" s="1"/>
  <c r="L44"/>
  <c r="K44"/>
  <c r="L94"/>
  <c r="K94"/>
  <c r="L91"/>
  <c r="K91"/>
  <c r="L14"/>
  <c r="K14"/>
  <c r="L11"/>
  <c r="K11"/>
  <c r="L43"/>
  <c r="K43"/>
  <c r="L37"/>
  <c r="K37"/>
  <c r="L93"/>
  <c r="K93"/>
  <c r="M35" l="1"/>
  <c r="M45"/>
  <c r="M11"/>
  <c r="M42"/>
  <c r="M97"/>
  <c r="M47"/>
  <c r="M43"/>
  <c r="M95"/>
  <c r="M98"/>
  <c r="M37"/>
  <c r="M91"/>
  <c r="M94"/>
  <c r="M44"/>
  <c r="M14"/>
  <c r="M93"/>
  <c r="L92"/>
  <c r="K92"/>
  <c r="L90"/>
  <c r="K90"/>
  <c r="L40"/>
  <c r="K40"/>
  <c r="K153"/>
  <c r="M153" s="1"/>
  <c r="K155"/>
  <c r="M155" s="1"/>
  <c r="K158"/>
  <c r="M158" s="1"/>
  <c r="K157"/>
  <c r="M157" s="1"/>
  <c r="L39"/>
  <c r="K39"/>
  <c r="L88"/>
  <c r="K88"/>
  <c r="M86"/>
  <c r="L86"/>
  <c r="K86"/>
  <c r="M40" l="1"/>
  <c r="M92"/>
  <c r="M90"/>
  <c r="M88"/>
  <c r="M39"/>
  <c r="L34" l="1"/>
  <c r="K34"/>
  <c r="K156"/>
  <c r="M156" s="1"/>
  <c r="L36"/>
  <c r="K36"/>
  <c r="K366"/>
  <c r="L366" s="1"/>
  <c r="L89"/>
  <c r="K89"/>
  <c r="K154"/>
  <c r="M154" s="1"/>
  <c r="L32"/>
  <c r="K32"/>
  <c r="L31"/>
  <c r="K31"/>
  <c r="M36" l="1"/>
  <c r="M31"/>
  <c r="M34"/>
  <c r="M89"/>
  <c r="M32"/>
  <c r="L13"/>
  <c r="K13"/>
  <c r="M13" l="1"/>
  <c r="L10" l="1"/>
  <c r="K10"/>
  <c r="M10" l="1"/>
  <c r="K363" l="1"/>
  <c r="L363" s="1"/>
  <c r="M7" l="1"/>
  <c r="F351" l="1"/>
  <c r="K352"/>
  <c r="L352" s="1"/>
  <c r="K343"/>
  <c r="L343" s="1"/>
  <c r="K346"/>
  <c r="L346" s="1"/>
  <c r="K354" l="1"/>
  <c r="L354" s="1"/>
  <c r="F345"/>
  <c r="F344"/>
  <c r="F342"/>
  <c r="K342" s="1"/>
  <c r="L342" s="1"/>
  <c r="F322"/>
  <c r="F274"/>
  <c r="K353" l="1"/>
  <c r="L353" s="1"/>
  <c r="K351"/>
  <c r="L351" s="1"/>
  <c r="K357"/>
  <c r="L357" s="1"/>
  <c r="K358"/>
  <c r="L358" s="1"/>
  <c r="K350"/>
  <c r="L350" s="1"/>
  <c r="K360"/>
  <c r="L360" s="1"/>
  <c r="K356"/>
  <c r="L356" s="1"/>
  <c r="K349" l="1"/>
  <c r="L349" s="1"/>
  <c r="K338"/>
  <c r="L338" s="1"/>
  <c r="K340"/>
  <c r="L340" s="1"/>
  <c r="K337"/>
  <c r="L337" s="1"/>
  <c r="K339"/>
  <c r="L339" s="1"/>
  <c r="K268"/>
  <c r="L268" s="1"/>
  <c r="K321"/>
  <c r="L321" s="1"/>
  <c r="K335"/>
  <c r="L335" s="1"/>
  <c r="K336"/>
  <c r="L336" s="1"/>
  <c r="K334"/>
  <c r="L334" s="1"/>
  <c r="K333"/>
  <c r="L333" s="1"/>
  <c r="K332"/>
  <c r="L332" s="1"/>
  <c r="K331"/>
  <c r="L331" s="1"/>
  <c r="K330"/>
  <c r="L330" s="1"/>
  <c r="K329"/>
  <c r="L329" s="1"/>
  <c r="K328"/>
  <c r="L328" s="1"/>
  <c r="K326"/>
  <c r="L326" s="1"/>
  <c r="K324"/>
  <c r="L324" s="1"/>
  <c r="K323"/>
  <c r="L323" s="1"/>
  <c r="K322"/>
  <c r="L322" s="1"/>
  <c r="K318"/>
  <c r="L318" s="1"/>
  <c r="K317"/>
  <c r="L317" s="1"/>
  <c r="K316"/>
  <c r="L316" s="1"/>
  <c r="K313"/>
  <c r="L313" s="1"/>
  <c r="K312"/>
  <c r="L312" s="1"/>
  <c r="K311"/>
  <c r="L311" s="1"/>
  <c r="K310"/>
  <c r="L310" s="1"/>
  <c r="K309"/>
  <c r="L309" s="1"/>
  <c r="K308"/>
  <c r="L308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4"/>
  <c r="L294" s="1"/>
  <c r="K292"/>
  <c r="L292" s="1"/>
  <c r="K290"/>
  <c r="L290" s="1"/>
  <c r="K289"/>
  <c r="L289" s="1"/>
  <c r="K288"/>
  <c r="L288" s="1"/>
  <c r="K286"/>
  <c r="L286" s="1"/>
  <c r="K285"/>
  <c r="L285" s="1"/>
  <c r="K284"/>
  <c r="L284" s="1"/>
  <c r="K283"/>
  <c r="K282"/>
  <c r="L282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H273"/>
  <c r="K273" s="1"/>
  <c r="L273" s="1"/>
  <c r="K270"/>
  <c r="L270" s="1"/>
  <c r="K269"/>
  <c r="L269" s="1"/>
  <c r="K267"/>
  <c r="L267" s="1"/>
  <c r="K266"/>
  <c r="L266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H239"/>
  <c r="K239" s="1"/>
  <c r="L239" s="1"/>
  <c r="F238"/>
  <c r="K238" s="1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D7" i="6"/>
  <c r="K6" i="4"/>
  <c r="K6" i="3"/>
  <c r="L6" i="2"/>
</calcChain>
</file>

<file path=xl/sharedStrings.xml><?xml version="1.0" encoding="utf-8"?>
<sst xmlns="http://schemas.openxmlformats.org/spreadsheetml/2006/main" count="8319" uniqueCount="3978">
  <si>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</si>
  <si>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</si>
  <si>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</si>
  <si>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</si>
  <si>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</si>
  <si>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</si>
  <si>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</si>
  <si>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</si>
  <si>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</si>
  <si>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</si>
  <si>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</si>
  <si>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</si>
  <si>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</si>
  <si>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</si>
  <si>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</si>
  <si>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</si>
  <si>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</si>
  <si>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</si>
  <si>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</si>
  <si>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</si>
  <si>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</si>
  <si>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</si>
  <si>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</si>
  <si>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</si>
  <si>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</si>
  <si>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</si>
  <si>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</si>
  <si>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</si>
  <si>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</si>
  <si>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</si>
  <si>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</si>
  <si>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</si>
  <si>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</si>
  <si>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</si>
  <si>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</si>
  <si>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</si>
  <si>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</si>
  <si>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</si>
  <si>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</si>
  <si>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</si>
  <si>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</si>
  <si>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</si>
  <si>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</si>
  <si>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</si>
  <si>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</si>
  <si>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</si>
  <si>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</si>
  <si>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</si>
  <si>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</si>
  <si>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</si>
  <si>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</si>
  <si>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</si>
  <si>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</si>
  <si>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</si>
  <si>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</si>
  <si>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</si>
  <si>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</si>
  <si>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</si>
  <si>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</si>
  <si>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</si>
  <si>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</si>
  <si>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</si>
  <si>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</si>
  <si>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</si>
  <si>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</si>
  <si>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</si>
  <si>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</si>
  <si>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</si>
  <si>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</si>
  <si>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</si>
  <si>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</si>
  <si>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</si>
  <si>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</si>
  <si>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</si>
  <si>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</si>
  <si>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</si>
  <si>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</si>
  <si>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</si>
  <si>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</si>
  <si>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</si>
  <si>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</si>
  <si>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</si>
  <si>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</si>
  <si>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</si>
  <si>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</si>
  <si>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</si>
  <si>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</si>
  <si>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</si>
  <si>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</si>
  <si>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</si>
  <si>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</si>
  <si>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</si>
  <si>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</si>
  <si>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</si>
  <si>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</si>
  <si>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</si>
  <si>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</si>
  <si>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</si>
  <si>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</si>
  <si>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</si>
  <si>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</si>
  <si>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</si>
  <si>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</si>
  <si>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</si>
  <si>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</si>
  <si>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</si>
  <si>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</si>
  <si>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</si>
  <si>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</si>
  <si>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</si>
  <si>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</si>
  <si>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</si>
  <si>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</si>
  <si>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</si>
  <si>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</si>
  <si>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</si>
  <si>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</si>
  <si>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</si>
  <si>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</si>
  <si>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</si>
  <si>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</si>
  <si>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</si>
  <si>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</si>
  <si>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</si>
  <si>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</si>
  <si>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</si>
  <si>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</si>
  <si>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</si>
  <si>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</si>
  <si>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</si>
  <si>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</si>
  <si>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</si>
  <si>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</si>
  <si>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</si>
  <si>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</si>
  <si>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</si>
  <si>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</si>
  <si>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</si>
  <si>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</si>
  <si>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</si>
  <si>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</si>
  <si>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</si>
  <si>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</si>
  <si>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</si>
  <si>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</si>
  <si>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</si>
  <si>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</si>
  <si>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</si>
  <si>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</si>
  <si>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</si>
  <si>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</si>
  <si>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</si>
  <si>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</si>
  <si>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</si>
  <si>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</si>
  <si>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</si>
  <si>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</si>
  <si>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</si>
  <si>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</si>
  <si>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</si>
  <si>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</si>
  <si>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</si>
  <si>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</si>
  <si>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</si>
  <si>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</si>
  <si>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</si>
  <si>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</si>
  <si>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</si>
  <si>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</si>
  <si>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</si>
  <si>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</si>
  <si>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</si>
  <si>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</si>
  <si>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</si>
  <si>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</si>
  <si>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</si>
  <si>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</si>
  <si>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</si>
  <si>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</si>
  <si>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</si>
  <si>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</si>
  <si>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</si>
  <si>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</si>
  <si>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</si>
  <si>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</si>
  <si>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</si>
  <si>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</si>
  <si>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</si>
  <si>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</si>
  <si>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</si>
  <si>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</si>
  <si>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</si>
  <si>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</si>
  <si>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</si>
  <si>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</si>
  <si>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</si>
  <si>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</si>
  <si>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</si>
  <si>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</si>
  <si>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</si>
  <si>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</si>
  <si>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</si>
  <si>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</si>
  <si>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</si>
  <si>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</si>
  <si>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</si>
  <si>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</si>
  <si>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</si>
  <si>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</si>
  <si>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</si>
  <si>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</si>
  <si>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</si>
  <si>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</si>
  <si>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</si>
  <si>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</si>
  <si>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</si>
  <si>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</si>
  <si>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</si>
  <si>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</si>
  <si>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</si>
  <si>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</si>
  <si>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</si>
  <si>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</si>
  <si>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</si>
  <si>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</si>
  <si>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</si>
  <si>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</si>
  <si>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</si>
  <si>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</si>
  <si>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</si>
  <si>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</si>
  <si>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</si>
  <si>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</si>
  <si>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</si>
  <si>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</si>
  <si>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</si>
  <si>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</si>
  <si>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</si>
  <si>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</si>
  <si>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</si>
  <si>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</si>
  <si>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</si>
  <si>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</si>
  <si>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</si>
  <si>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</si>
  <si>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</si>
  <si>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</si>
  <si>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</si>
  <si>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</si>
  <si>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</si>
  <si>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</si>
  <si>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</si>
  <si>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</si>
  <si>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</si>
  <si>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</si>
  <si>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</si>
  <si>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</si>
  <si>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</si>
  <si>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</si>
  <si>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</si>
  <si>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</si>
  <si>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</si>
  <si>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</si>
  <si>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</si>
  <si>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</si>
  <si>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</si>
  <si>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</si>
  <si>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</si>
  <si>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</si>
  <si>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</si>
  <si>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</si>
  <si>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</si>
  <si>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</si>
  <si>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</si>
  <si>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</si>
  <si>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</si>
  <si>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</si>
  <si>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</si>
  <si>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</si>
  <si>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</si>
  <si>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</si>
  <si>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</si>
  <si>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</si>
  <si>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</si>
  <si>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</si>
  <si>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</si>
  <si>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</si>
  <si>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</si>
  <si>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</si>
  <si>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</si>
  <si>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</si>
  <si>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</si>
  <si>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</si>
  <si>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</si>
  <si>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</si>
  <si>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</si>
  <si>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</si>
  <si>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</si>
  <si>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</si>
  <si>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</si>
  <si>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</si>
  <si>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</si>
  <si>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</si>
  <si>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</si>
  <si>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</si>
  <si>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</si>
  <si>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</si>
  <si>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</si>
  <si>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</si>
  <si>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</si>
  <si>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</si>
  <si>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</si>
  <si>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</si>
  <si>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</si>
  <si>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</si>
  <si>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</si>
  <si>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</si>
  <si>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</si>
  <si>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</si>
  <si>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</si>
  <si>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</si>
  <si>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</si>
  <si>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</si>
  <si>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</si>
  <si>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</si>
  <si>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</si>
  <si>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</si>
  <si>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</si>
  <si>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</si>
  <si>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</si>
  <si>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</si>
  <si>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</si>
  <si>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</si>
  <si>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</si>
  <si>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</si>
  <si>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</si>
  <si>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</si>
  <si>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</si>
  <si>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</si>
  <si>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</si>
  <si>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</si>
  <si>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</si>
  <si>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</si>
  <si>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</si>
  <si>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</si>
  <si>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</si>
  <si>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</si>
  <si>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</si>
  <si>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</si>
  <si>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</si>
  <si>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</si>
  <si>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</si>
  <si>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</si>
  <si>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</si>
  <si>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</si>
  <si>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</si>
  <si>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</si>
  <si>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</si>
  <si>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</si>
  <si>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</si>
  <si>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</si>
  <si>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</si>
  <si>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</si>
  <si>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</si>
  <si>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</si>
  <si>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</si>
  <si>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</si>
  <si>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</si>
  <si>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</si>
  <si>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</si>
  <si>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</si>
  <si>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</si>
  <si>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</si>
  <si>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</si>
  <si>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</si>
  <si>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</si>
  <si>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</si>
  <si>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</si>
  <si>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</si>
  <si>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</si>
  <si>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</si>
  <si>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</si>
  <si>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</si>
  <si>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</si>
  <si>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</si>
  <si>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</si>
  <si>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</si>
  <si>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</si>
  <si>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</si>
  <si>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</si>
  <si>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</si>
  <si>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</si>
  <si>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</si>
  <si>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</si>
  <si>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</si>
  <si>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</si>
  <si>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</si>
  <si>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</si>
  <si>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</si>
  <si>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</si>
  <si>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</si>
  <si>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</si>
  <si>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</si>
  <si>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</si>
  <si>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</si>
  <si>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</si>
  <si>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</si>
  <si>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</si>
  <si>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</si>
  <si>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</si>
  <si>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</si>
  <si>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</si>
  <si>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</si>
  <si>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</si>
  <si>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</si>
  <si>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</si>
  <si>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</si>
  <si>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</si>
  <si>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</si>
  <si>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</si>
  <si>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</si>
  <si>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</si>
  <si>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</si>
  <si>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</si>
  <si>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</si>
  <si>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</si>
  <si>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</si>
  <si>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</si>
  <si>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</si>
  <si>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</si>
  <si>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</si>
  <si>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</si>
  <si>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</si>
  <si>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</si>
  <si>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</si>
  <si>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</si>
  <si>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</si>
  <si>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</si>
  <si>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</si>
  <si>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</si>
  <si>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</si>
  <si>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</si>
  <si>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</si>
  <si>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</si>
  <si>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</si>
  <si>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</si>
  <si>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</si>
  <si>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</si>
  <si>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</si>
  <si>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</si>
  <si>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</si>
  <si>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</si>
  <si>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</si>
  <si>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</si>
  <si>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</si>
  <si>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</si>
  <si>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</si>
  <si>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</si>
  <si>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</si>
  <si>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</si>
  <si>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</si>
  <si>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</si>
  <si>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</si>
  <si>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</si>
  <si>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</si>
  <si>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</si>
  <si>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</si>
  <si>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</si>
  <si>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</si>
  <si>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</si>
  <si>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</si>
  <si>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</si>
  <si>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</si>
  <si>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</si>
  <si>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</si>
  <si>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</si>
  <si>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</si>
  <si>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</si>
  <si>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</si>
  <si>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</si>
  <si>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</si>
  <si>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</si>
  <si>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</si>
  <si>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</si>
  <si>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</si>
  <si>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</si>
  <si>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</si>
  <si>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</si>
  <si>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</si>
  <si>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</si>
  <si>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</si>
  <si>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</si>
  <si>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</si>
  <si>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</si>
  <si>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</si>
  <si>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</si>
  <si>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</si>
  <si>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</si>
  <si>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</si>
  <si>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</si>
  <si>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</si>
  <si>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</si>
  <si>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</si>
  <si>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</si>
  <si>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</si>
  <si>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</si>
  <si>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</si>
  <si>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</si>
  <si>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</si>
  <si>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</si>
  <si>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</si>
  <si>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</si>
  <si>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</si>
  <si>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</si>
  <si>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</si>
  <si>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</si>
  <si>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</si>
  <si>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</si>
  <si>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</si>
  <si>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</si>
  <si>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</si>
  <si>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</si>
  <si>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</si>
  <si>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</si>
  <si>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</si>
  <si>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</si>
  <si>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</si>
  <si>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</si>
  <si>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</si>
  <si>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</si>
  <si>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</si>
  <si>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</si>
  <si>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</si>
  <si>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</si>
  <si>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</si>
  <si>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</si>
  <si>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</si>
  <si>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</si>
  <si>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</si>
  <si>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</si>
  <si>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</si>
  <si>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</si>
  <si>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</si>
  <si>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</si>
  <si>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</si>
  <si>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</si>
  <si>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</si>
  <si>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</si>
  <si>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</si>
  <si>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</si>
  <si>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</si>
  <si>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</si>
  <si>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</si>
  <si>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</si>
  <si>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</si>
  <si>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</si>
  <si>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</si>
  <si>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</si>
  <si>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</si>
  <si>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</si>
  <si>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</si>
  <si>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</si>
  <si>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</si>
  <si>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</si>
  <si>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</si>
  <si>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</si>
  <si>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</si>
  <si>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</si>
  <si>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</si>
  <si>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</si>
  <si>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</si>
  <si>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</si>
  <si>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</si>
  <si>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</si>
  <si>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</si>
  <si>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</si>
  <si>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</si>
  <si>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</si>
  <si>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</si>
  <si>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</si>
  <si>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</si>
  <si>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</si>
  <si>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</si>
  <si>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</si>
  <si>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</si>
  <si>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</si>
  <si>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</si>
  <si>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</si>
  <si>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</si>
  <si>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</si>
  <si>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</si>
  <si>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</si>
  <si>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</si>
  <si>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</si>
  <si>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</si>
  <si>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</si>
  <si>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</si>
  <si>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</si>
  <si>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</si>
  <si>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</si>
  <si>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</si>
  <si>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</si>
  <si>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</si>
  <si>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</si>
  <si>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</si>
  <si>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</si>
  <si>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</si>
  <si>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</si>
  <si>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</si>
  <si>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</si>
  <si>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</si>
  <si>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</si>
  <si>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</si>
  <si>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</si>
  <si>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</si>
  <si>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</si>
  <si>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</si>
  <si>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</si>
  <si>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</si>
  <si>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</si>
  <si>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</si>
  <si>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</si>
  <si>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</si>
  <si>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</si>
  <si>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</si>
  <si>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</si>
  <si>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</si>
  <si>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</si>
  <si>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</si>
  <si>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</si>
  <si>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</si>
  <si>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</si>
  <si>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</si>
  <si>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</si>
  <si>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</si>
  <si>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</si>
  <si>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</si>
  <si>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</si>
  <si>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</si>
  <si>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</si>
  <si>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</si>
  <si>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</si>
  <si>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</si>
  <si>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</si>
  <si>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</si>
  <si>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</si>
  <si>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</si>
  <si>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</si>
  <si>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</si>
  <si>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</si>
  <si>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</si>
  <si>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</si>
  <si>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</si>
  <si>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</si>
  <si>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</si>
  <si>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</si>
  <si>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</si>
  <si>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</si>
  <si>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</si>
  <si>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</si>
  <si>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</si>
  <si>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</si>
  <si>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</si>
  <si>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</si>
  <si>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</si>
  <si>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</si>
  <si>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</si>
  <si>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</si>
  <si>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</si>
  <si>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</si>
  <si>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</si>
  <si>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</si>
  <si>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</si>
  <si>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</si>
  <si>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</si>
  <si>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</si>
  <si>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</si>
  <si>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</si>
  <si>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</si>
  <si>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</si>
  <si>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</si>
  <si>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</si>
  <si>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</si>
  <si>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</si>
  <si>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</si>
  <si>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</si>
  <si>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</si>
  <si>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</si>
  <si>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</si>
  <si>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</si>
  <si>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</si>
  <si>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</si>
  <si>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</si>
  <si>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</si>
  <si>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</si>
  <si>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</si>
  <si>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</si>
  <si>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</si>
  <si>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</si>
  <si>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</si>
  <si>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</si>
  <si>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</si>
  <si>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</si>
  <si>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</si>
  <si>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</si>
  <si>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</si>
  <si>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</si>
  <si>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</si>
  <si>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</si>
  <si>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</si>
  <si>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</si>
  <si>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</si>
  <si>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</si>
  <si>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</si>
  <si>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</si>
  <si>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</si>
  <si>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</si>
  <si>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</si>
  <si>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</si>
  <si>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</si>
  <si>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</si>
  <si>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</si>
  <si>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</si>
  <si>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</si>
  <si>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</si>
  <si>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</si>
  <si>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</si>
  <si>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</si>
  <si>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</si>
  <si>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</si>
  <si>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</si>
  <si>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</si>
  <si>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</si>
  <si>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</si>
  <si>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</si>
  <si>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</si>
  <si>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</si>
  <si>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</si>
  <si>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</si>
  <si>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</si>
  <si>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</si>
  <si>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</si>
  <si>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</si>
  <si>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</si>
  <si>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</si>
  <si>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</si>
  <si>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</si>
  <si>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</si>
  <si>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</si>
  <si>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</si>
  <si>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</si>
  <si>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</si>
  <si>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</si>
  <si>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</si>
  <si>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</si>
  <si>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</si>
  <si>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</si>
  <si>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</si>
  <si>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</si>
  <si>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</si>
  <si>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</si>
  <si>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</si>
  <si>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</si>
  <si>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</si>
  <si>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</si>
  <si>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</si>
  <si>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</si>
  <si>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</si>
  <si>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</si>
  <si>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</si>
  <si>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</si>
  <si>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</si>
  <si>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</si>
  <si>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</si>
  <si>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</si>
  <si>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</si>
  <si>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</si>
  <si>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</si>
  <si>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</si>
  <si>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</si>
  <si>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</si>
  <si>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</si>
  <si>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</si>
  <si>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</si>
  <si>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</si>
  <si>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</si>
  <si>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</si>
  <si>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</si>
  <si>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</si>
  <si>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</si>
  <si>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</si>
  <si>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</si>
  <si>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</si>
  <si>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</si>
  <si>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</si>
  <si>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</si>
  <si>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</si>
  <si>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</si>
  <si>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</si>
  <si>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</si>
  <si>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</si>
  <si>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</si>
  <si>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</si>
  <si>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</si>
  <si>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</si>
  <si>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</si>
  <si>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</si>
  <si>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</si>
  <si>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</si>
  <si>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</si>
  <si>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</si>
  <si>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</si>
  <si>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</si>
  <si>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</si>
  <si>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</si>
  <si>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</si>
  <si>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</si>
  <si>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</si>
  <si>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</si>
  <si>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</si>
  <si>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</si>
  <si>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</si>
  <si>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</si>
  <si>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</si>
  <si>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</si>
  <si>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</si>
  <si>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</si>
  <si>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</si>
  <si>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</si>
  <si>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</si>
  <si>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</si>
  <si>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</si>
  <si>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</si>
  <si>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</si>
  <si>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</si>
  <si>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</si>
  <si>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</si>
  <si>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</si>
  <si>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</si>
  <si>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</si>
  <si>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</si>
  <si>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</si>
  <si>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</si>
  <si>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</si>
  <si>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</si>
  <si>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</si>
  <si>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</si>
  <si>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</si>
  <si>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</si>
  <si>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</si>
  <si>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</si>
  <si>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</si>
  <si>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</si>
  <si>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</si>
  <si>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</si>
  <si>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</si>
  <si>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</si>
  <si>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</si>
  <si>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</si>
  <si>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</si>
  <si>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</si>
  <si>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</si>
  <si>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</si>
  <si>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</si>
  <si>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</si>
  <si>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</si>
  <si>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</si>
  <si>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</si>
  <si>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</si>
  <si>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</si>
  <si>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</si>
  <si>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</si>
  <si>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</si>
  <si>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</si>
  <si>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</si>
  <si>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</si>
  <si>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</si>
  <si>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</si>
  <si>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</si>
  <si>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</si>
  <si>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</si>
  <si>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</si>
  <si>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</si>
  <si>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</si>
  <si>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</si>
  <si>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</si>
  <si>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</si>
  <si>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</si>
  <si>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</si>
  <si>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</si>
  <si>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</si>
  <si>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</si>
  <si>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</si>
  <si>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</si>
  <si>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</si>
  <si>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</si>
  <si>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</si>
  <si>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</si>
  <si>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</si>
  <si>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</si>
  <si>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</si>
  <si>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</si>
  <si>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</si>
  <si>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</si>
  <si>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</si>
  <si>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</si>
  <si>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</si>
  <si>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</si>
  <si>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</si>
  <si>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</si>
  <si>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</si>
  <si>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</si>
  <si>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</si>
  <si>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</si>
  <si>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</si>
  <si>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</si>
  <si>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</si>
  <si>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</si>
  <si>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</si>
  <si>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</si>
  <si>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</si>
  <si>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</si>
  <si>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</si>
  <si>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</si>
  <si>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</si>
  <si>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</si>
  <si>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</si>
  <si>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</si>
  <si>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</si>
  <si>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</si>
  <si>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</si>
  <si>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</si>
  <si>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</si>
  <si>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</si>
  <si>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</si>
  <si>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</si>
  <si>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</si>
  <si>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</si>
  <si>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</si>
  <si>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</si>
  <si>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</si>
  <si>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</si>
  <si>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</si>
  <si>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</si>
  <si>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</si>
  <si>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</si>
  <si>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</si>
  <si>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</si>
  <si>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</si>
  <si>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</si>
  <si>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</si>
  <si>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</si>
  <si>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</si>
  <si>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</si>
  <si>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</si>
  <si>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</si>
  <si>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</si>
  <si>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</si>
  <si>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</si>
  <si>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</si>
  <si>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</si>
  <si>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</si>
  <si>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</si>
  <si>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</si>
  <si>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</si>
  <si>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</si>
  <si>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</si>
  <si>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</si>
  <si>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</si>
  <si>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</si>
  <si>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</si>
  <si>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</si>
  <si>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</si>
  <si>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</si>
  <si>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</si>
  <si>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</si>
  <si>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</si>
  <si>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</si>
  <si>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</si>
  <si>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</si>
  <si>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</si>
  <si>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</si>
  <si>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</si>
  <si>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</si>
  <si>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</si>
  <si>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</si>
  <si>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</si>
  <si>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</si>
  <si>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</si>
  <si>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</si>
  <si>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</si>
  <si>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</si>
  <si>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</si>
  <si>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</si>
  <si>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</si>
  <si>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</si>
  <si>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</si>
  <si>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</si>
  <si>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</si>
  <si>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</si>
  <si>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</si>
  <si>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</si>
  <si>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</si>
  <si>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</si>
  <si>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</si>
  <si>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</si>
  <si>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</si>
  <si>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</si>
  <si>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</si>
  <si>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</si>
  <si>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</si>
  <si>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</si>
  <si>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</si>
  <si>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</si>
  <si>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</si>
  <si>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</si>
  <si>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</si>
  <si>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</si>
  <si>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</si>
  <si>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</si>
  <si>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</si>
  <si>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</si>
  <si>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</si>
  <si>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</si>
  <si>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</si>
  <si>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</si>
  <si>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</si>
  <si>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</si>
  <si>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</si>
  <si>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</si>
  <si>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</si>
  <si>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</si>
  <si>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</si>
  <si>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</si>
  <si>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</si>
  <si>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</si>
  <si>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</si>
  <si>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</si>
  <si>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</si>
  <si>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</si>
  <si>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</si>
  <si>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</si>
  <si>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</si>
  <si>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</si>
  <si>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</si>
  <si>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</si>
  <si>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</si>
  <si>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</si>
  <si>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</si>
  <si>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</si>
  <si>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</si>
  <si>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</si>
  <si>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</si>
  <si>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</si>
  <si>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</si>
  <si>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</si>
  <si>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</si>
  <si>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</si>
  <si>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</si>
  <si>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</si>
  <si>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</si>
  <si>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</si>
  <si>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</si>
  <si>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</si>
  <si>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</si>
  <si>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</si>
  <si>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</si>
  <si>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</si>
  <si>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</si>
  <si>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</si>
  <si>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</si>
  <si>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</si>
  <si>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</si>
  <si>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</si>
  <si>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</si>
  <si>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</si>
  <si>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</si>
  <si>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</si>
  <si>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</si>
  <si>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</si>
  <si>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</si>
  <si>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</si>
  <si>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</si>
  <si>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</si>
  <si>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</si>
  <si>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</si>
  <si>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</si>
  <si>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</si>
  <si>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</si>
  <si>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</si>
  <si>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</si>
  <si>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</si>
  <si>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</si>
  <si>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</si>
  <si>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</si>
  <si>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</si>
  <si>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</si>
  <si>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</si>
  <si>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</si>
  <si>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</si>
  <si>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</si>
  <si>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</si>
  <si>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</si>
  <si>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</si>
  <si>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</si>
  <si>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</si>
  <si>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</si>
  <si>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</si>
  <si>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</si>
  <si>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</si>
  <si>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</si>
  <si>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</si>
  <si>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</si>
  <si>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</si>
  <si>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</si>
  <si>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</si>
  <si>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</si>
  <si>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</si>
  <si>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</si>
  <si>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</si>
  <si>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</si>
  <si>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</si>
  <si>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</si>
  <si>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</si>
  <si>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</si>
  <si>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</si>
  <si>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</si>
  <si>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</si>
  <si>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</si>
  <si>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</si>
  <si>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</si>
  <si>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</si>
  <si>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</si>
  <si>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</si>
  <si>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</si>
  <si>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</si>
  <si>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</si>
  <si>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</si>
  <si>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</si>
  <si>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</si>
  <si>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</si>
  <si>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</si>
  <si>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</si>
  <si>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</si>
  <si>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</si>
  <si>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</si>
  <si>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</si>
  <si>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</si>
  <si>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</si>
  <si>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</si>
  <si>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</si>
  <si>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</si>
  <si>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</si>
  <si>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</si>
  <si>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</si>
  <si>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</si>
  <si>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</si>
  <si>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</si>
  <si>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</si>
  <si>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</si>
  <si>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</si>
  <si>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</si>
  <si>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</si>
  <si>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</si>
  <si>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</si>
  <si>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</si>
  <si>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</si>
  <si>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</si>
  <si>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</si>
  <si>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</si>
  <si>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</si>
  <si>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</si>
  <si>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</si>
  <si>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</si>
  <si>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</si>
  <si>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</si>
  <si>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</si>
  <si>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</si>
  <si>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</si>
  <si>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</si>
  <si>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</si>
  <si>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</si>
  <si>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</si>
  <si>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</si>
  <si>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</si>
  <si>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</si>
  <si>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</si>
  <si>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</si>
  <si>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</si>
  <si>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</si>
  <si>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</si>
  <si>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</si>
  <si>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</si>
  <si>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</si>
  <si>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</si>
  <si>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</si>
  <si>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</si>
  <si>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</si>
  <si>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</si>
  <si>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</si>
  <si>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</si>
  <si>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</si>
  <si>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</si>
  <si>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</si>
  <si>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</si>
  <si>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</si>
  <si>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</si>
  <si>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</si>
  <si>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</si>
  <si>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</si>
  <si>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</si>
  <si>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</si>
  <si>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</si>
  <si>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</si>
  <si>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</si>
  <si>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</si>
  <si>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</si>
  <si>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</si>
  <si>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</si>
  <si>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</si>
  <si>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</si>
  <si>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</si>
  <si>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</si>
  <si>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</si>
  <si>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</si>
  <si>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</si>
  <si>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</si>
  <si>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</si>
  <si>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</si>
  <si>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</si>
  <si>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</si>
  <si>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</si>
  <si>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</si>
  <si>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</si>
  <si>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</si>
  <si>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</si>
  <si>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</si>
  <si>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</si>
  <si>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</si>
  <si>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</si>
  <si>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</si>
  <si>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</si>
  <si>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</si>
  <si>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</si>
  <si>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</si>
  <si>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</si>
  <si>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</si>
  <si>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</si>
  <si>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</si>
  <si>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</si>
  <si>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</si>
  <si>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</si>
  <si>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</si>
  <si>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</si>
  <si>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</si>
  <si>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</si>
  <si>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</si>
  <si>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</si>
  <si>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</si>
  <si>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</si>
  <si>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</si>
  <si>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</si>
  <si>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</si>
  <si>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</si>
  <si>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</si>
  <si>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</si>
  <si>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</si>
  <si>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</si>
  <si>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</si>
  <si>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</si>
  <si>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</si>
  <si>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</si>
  <si>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</si>
  <si>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</si>
  <si>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</si>
  <si>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</si>
  <si>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</si>
  <si>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</si>
  <si>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</si>
  <si>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</si>
  <si>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</si>
  <si>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</si>
  <si>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</si>
  <si>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</si>
  <si>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</si>
  <si>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</si>
  <si>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</si>
  <si>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</si>
  <si>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</si>
  <si>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</si>
  <si>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</si>
  <si>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</si>
  <si>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</si>
  <si>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</si>
  <si>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</si>
  <si>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</si>
  <si>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</si>
  <si>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</si>
  <si>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</si>
  <si>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</si>
  <si>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</si>
  <si>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</si>
  <si>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</si>
  <si>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</si>
  <si>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</si>
  <si>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</si>
  <si>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</si>
  <si>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</si>
  <si>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</si>
  <si>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</si>
  <si>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</si>
  <si>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</si>
  <si>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</si>
  <si>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</si>
  <si>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</si>
  <si>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</si>
  <si>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</si>
  <si>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</si>
  <si>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</si>
  <si>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</si>
  <si>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</si>
  <si>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</si>
  <si>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</si>
  <si>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</si>
  <si>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</si>
  <si>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</si>
  <si>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</si>
  <si>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</si>
  <si>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</si>
  <si>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</si>
  <si>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</si>
  <si>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</si>
  <si>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</si>
  <si>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</si>
  <si>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</si>
  <si>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</si>
  <si>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</si>
  <si>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</si>
  <si>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</si>
  <si>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</si>
  <si>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</si>
  <si>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</si>
  <si>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</si>
  <si>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</si>
  <si>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</si>
  <si>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</si>
  <si>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</si>
  <si>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</si>
  <si>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</si>
  <si>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</si>
  <si>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</si>
  <si>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</si>
  <si>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</si>
  <si>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</si>
  <si>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</si>
  <si>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</si>
  <si>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</si>
  <si>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</si>
  <si>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</si>
  <si>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</si>
  <si>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</si>
  <si>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</si>
  <si>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</si>
  <si>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</si>
  <si>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</si>
  <si>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</si>
  <si>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</si>
  <si>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</si>
  <si>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</si>
  <si>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</si>
  <si>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</si>
  <si>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</si>
  <si>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</si>
  <si>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</si>
  <si>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</si>
  <si>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</si>
  <si>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</si>
  <si>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</si>
  <si>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</si>
  <si>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</si>
  <si>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</si>
  <si>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</si>
  <si>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</si>
  <si>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</si>
  <si>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</si>
  <si>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</si>
  <si>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</si>
  <si>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</si>
  <si>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</si>
  <si>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</si>
  <si>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</si>
  <si>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</si>
  <si>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</si>
  <si>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</si>
  <si>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</si>
  <si>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</si>
  <si>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</si>
  <si>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</si>
  <si>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</si>
  <si>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</si>
  <si>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</si>
  <si>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</si>
  <si>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</si>
  <si>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</si>
  <si>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</si>
  <si>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</si>
  <si>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</si>
  <si>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</si>
  <si>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</si>
  <si>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</si>
  <si>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</si>
  <si>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</si>
  <si>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</si>
  <si>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</si>
  <si>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</si>
  <si>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</si>
  <si>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</si>
  <si>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</si>
  <si>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</si>
  <si>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</si>
  <si>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</si>
  <si>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</si>
  <si>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</si>
  <si>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</si>
  <si>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</si>
  <si>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</si>
  <si>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</si>
  <si>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</si>
  <si>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</si>
  <si>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</si>
  <si>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</si>
  <si>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</si>
  <si>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</si>
  <si>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</si>
  <si>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</si>
  <si>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</si>
  <si>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</si>
  <si>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</si>
  <si>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</si>
  <si>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</si>
  <si>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</si>
  <si>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</si>
  <si>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</si>
  <si>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</si>
  <si>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</si>
  <si>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</si>
  <si>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</si>
  <si>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</si>
  <si>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</si>
  <si>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</si>
  <si>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</si>
  <si>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</si>
  <si>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</si>
  <si>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</si>
  <si>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</si>
  <si>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</si>
  <si>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</si>
  <si>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</si>
  <si>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</si>
  <si>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</si>
  <si>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</si>
  <si>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</si>
  <si>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</si>
  <si>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</si>
  <si>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</si>
  <si>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</si>
  <si>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</si>
  <si>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</si>
  <si>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</si>
  <si>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</si>
  <si>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</si>
  <si>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</si>
  <si>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</si>
  <si>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</si>
  <si>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</si>
  <si>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</si>
  <si>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</si>
  <si>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</si>
  <si>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</si>
  <si>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</si>
  <si>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</si>
  <si>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</si>
  <si>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</si>
  <si>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</si>
  <si>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</si>
  <si>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</si>
  <si>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</si>
  <si>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</si>
  <si>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</si>
  <si>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</si>
  <si>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</si>
  <si>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</si>
  <si>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</si>
  <si>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</si>
  <si>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</si>
  <si>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</si>
  <si>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</si>
  <si>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</si>
  <si>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</si>
  <si>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</si>
  <si>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</si>
  <si>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</si>
  <si>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</si>
  <si>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</si>
  <si>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</si>
  <si>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</si>
  <si>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</si>
  <si>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</si>
  <si>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</si>
  <si>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</si>
  <si>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</si>
  <si>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</si>
  <si>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</si>
  <si>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</si>
  <si>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</si>
  <si>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</si>
  <si>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</si>
  <si>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</si>
  <si>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</si>
  <si>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</si>
  <si>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</si>
  <si>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</si>
  <si>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</si>
  <si>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</si>
  <si>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</si>
  <si>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</si>
  <si>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</si>
  <si>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</si>
  <si>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</si>
  <si>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</si>
  <si>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</si>
  <si>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</si>
  <si>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</si>
  <si>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</si>
  <si>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</si>
  <si>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</si>
  <si>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</si>
  <si>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</si>
  <si>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</si>
  <si>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</si>
  <si>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</si>
  <si>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</si>
  <si>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</si>
  <si>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</si>
  <si>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</si>
  <si>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</si>
  <si>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</si>
  <si>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</si>
  <si>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</si>
  <si>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</si>
  <si>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</si>
  <si>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</si>
  <si>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</si>
  <si>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</si>
  <si>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</si>
  <si>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</si>
  <si>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</si>
  <si>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</si>
  <si>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</si>
  <si>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</si>
  <si>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</si>
  <si>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</si>
  <si>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</si>
  <si>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</si>
  <si>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</si>
  <si>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</si>
  <si>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</si>
  <si>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</si>
  <si>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</si>
  <si>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</si>
  <si>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</si>
  <si>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</si>
  <si>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</si>
  <si>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</si>
  <si>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</si>
  <si>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</si>
  <si>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</si>
  <si>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</si>
  <si>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</si>
  <si>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</si>
  <si>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</si>
  <si>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</si>
  <si>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</si>
  <si>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</si>
  <si>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</si>
  <si>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</si>
  <si>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</si>
  <si>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</si>
  <si>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</si>
  <si>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</si>
  <si>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</si>
  <si>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</si>
  <si>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</si>
  <si>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</si>
  <si>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</si>
  <si>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</si>
  <si>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</si>
  <si>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</si>
  <si>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</si>
  <si>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</si>
  <si>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</si>
  <si>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</si>
  <si>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</si>
  <si>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</si>
  <si>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</si>
  <si>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</si>
  <si>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</si>
  <si>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</si>
  <si>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</si>
  <si>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</si>
  <si>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</si>
  <si>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</si>
  <si>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</si>
  <si>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</si>
  <si>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</si>
  <si>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</si>
  <si>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</si>
  <si>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</si>
  <si>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</si>
  <si>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</si>
  <si>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</si>
  <si>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</si>
  <si>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</si>
  <si>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</si>
  <si>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</si>
  <si>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</si>
  <si>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</si>
  <si>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</si>
  <si>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</si>
  <si>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</si>
  <si>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</si>
  <si>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</si>
  <si>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</si>
  <si>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</si>
  <si>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</si>
  <si>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</si>
  <si>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</si>
  <si>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</si>
  <si>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</si>
  <si>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</si>
  <si>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</si>
  <si>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</si>
  <si>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</si>
  <si>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</si>
  <si>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</si>
  <si>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</si>
  <si>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</si>
  <si>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</si>
  <si>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</si>
  <si>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</si>
  <si>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</si>
  <si>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</si>
  <si>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</si>
  <si>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</si>
  <si>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</si>
  <si>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</si>
  <si>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</si>
  <si>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</si>
  <si>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</si>
  <si>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</si>
  <si>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</si>
  <si>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</si>
  <si>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</si>
  <si>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</si>
  <si>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</si>
  <si>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</si>
  <si>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</si>
  <si>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</si>
  <si>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</si>
  <si>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</si>
  <si>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</si>
  <si>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</si>
  <si>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</si>
  <si>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</si>
  <si>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</si>
  <si>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</si>
  <si>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</si>
  <si>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</si>
  <si>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</si>
  <si>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</si>
  <si>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</si>
  <si>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</si>
  <si>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</si>
  <si>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</si>
  <si>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</si>
  <si>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</si>
  <si>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</si>
  <si>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</si>
  <si>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</si>
  <si>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</si>
  <si>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</si>
  <si>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</si>
  <si>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</si>
  <si>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</si>
  <si>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</si>
  <si>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</si>
  <si>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</si>
  <si>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</si>
  <si>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</si>
  <si>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</si>
  <si>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</si>
  <si>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</si>
  <si>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</si>
  <si>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</si>
  <si>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</si>
  <si>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</si>
  <si>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</si>
  <si>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</si>
  <si>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</si>
  <si>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</si>
  <si>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</si>
  <si>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</si>
  <si>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</si>
  <si>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</si>
  <si>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</si>
  <si>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</si>
  <si>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</si>
  <si>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</si>
  <si>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</si>
  <si>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</si>
  <si>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</si>
  <si>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</si>
  <si>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</si>
  <si>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</si>
  <si>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</si>
  <si>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</si>
  <si>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</si>
  <si>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</si>
  <si>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</si>
  <si>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</si>
  <si>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</si>
  <si>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</si>
  <si>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</si>
  <si>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</si>
  <si>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</si>
  <si>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</si>
  <si>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</si>
  <si>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</si>
  <si>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</si>
  <si>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</si>
  <si>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</si>
  <si>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</si>
  <si>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</si>
  <si>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</si>
  <si>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</si>
  <si>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</si>
  <si>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</si>
  <si>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</si>
  <si>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</si>
  <si>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</si>
  <si>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</si>
  <si>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</si>
  <si>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</si>
  <si>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</si>
  <si>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</si>
  <si>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</si>
  <si>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</si>
  <si>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</si>
  <si>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</si>
  <si>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</si>
  <si>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</si>
  <si>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</si>
  <si>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</si>
  <si>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</si>
  <si>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</si>
  <si>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</si>
  <si>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</si>
  <si>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</si>
  <si>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</si>
  <si>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</si>
  <si>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</si>
  <si>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</si>
  <si>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</si>
  <si>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</si>
  <si>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</si>
  <si>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</si>
  <si>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</si>
  <si>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</si>
  <si>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</si>
  <si>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</si>
  <si>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</si>
  <si>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</si>
  <si>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</si>
  <si>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</si>
  <si>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</si>
  <si>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</si>
  <si>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</si>
  <si>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</si>
  <si>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</si>
  <si>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</si>
  <si>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</si>
  <si>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</si>
  <si>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</si>
  <si>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</si>
  <si>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</si>
  <si>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</si>
  <si>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</si>
  <si>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</si>
  <si>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</si>
  <si>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</si>
  <si>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</si>
  <si>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</si>
  <si>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</si>
  <si>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</si>
  <si>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</si>
  <si>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</si>
  <si>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</si>
  <si>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</si>
  <si>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</si>
  <si>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</si>
  <si>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</si>
  <si>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</si>
  <si>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</si>
  <si>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</si>
  <si>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</si>
  <si>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</si>
  <si>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</si>
  <si>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</si>
  <si>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</si>
  <si>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</si>
  <si>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</si>
  <si>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</si>
  <si>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</si>
  <si>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</si>
  <si>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</si>
  <si>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</si>
  <si>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</si>
  <si>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</si>
  <si>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</si>
  <si>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</si>
  <si>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</si>
  <si>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</si>
  <si>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</si>
  <si>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</si>
  <si>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</si>
  <si>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</si>
  <si>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</si>
  <si>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</si>
  <si>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</si>
  <si>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</si>
  <si>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</si>
  <si>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</si>
  <si>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</si>
  <si>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</si>
  <si>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</si>
  <si>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</si>
  <si>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</si>
  <si>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</si>
  <si>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</si>
  <si>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</si>
  <si>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</si>
  <si>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</si>
  <si>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</si>
  <si>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</si>
  <si>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</si>
  <si>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</si>
  <si>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</si>
  <si>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</si>
  <si>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</si>
  <si>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</si>
  <si>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</si>
  <si>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</si>
  <si>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</si>
  <si>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</si>
  <si>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</si>
  <si>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</si>
  <si>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</si>
  <si>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</si>
  <si>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</si>
  <si>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</si>
  <si>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</si>
  <si>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</si>
  <si>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</si>
  <si>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</si>
  <si>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</si>
  <si>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</si>
  <si>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</si>
  <si>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</si>
  <si>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</si>
  <si>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</si>
  <si>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</si>
  <si>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</si>
  <si>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</si>
  <si>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</si>
  <si>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</si>
  <si>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</si>
  <si>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</si>
  <si>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</si>
  <si>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</si>
  <si>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</si>
  <si>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</si>
  <si>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</si>
  <si>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</si>
  <si>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</si>
  <si>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</si>
  <si>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</si>
  <si>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</si>
  <si>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</si>
  <si>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</si>
  <si>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</si>
  <si>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</si>
  <si>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</si>
  <si>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</si>
  <si>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</si>
  <si>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</si>
  <si>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</si>
  <si>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</si>
  <si>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</si>
  <si>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</si>
  <si>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</si>
  <si>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</si>
  <si>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</si>
  <si>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</si>
  <si>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</si>
  <si>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</si>
  <si>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</si>
  <si>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</si>
  <si>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</si>
  <si>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</si>
  <si>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</si>
  <si>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</si>
  <si>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</si>
  <si>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</si>
  <si>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</si>
  <si>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</si>
  <si>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</si>
  <si>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</si>
  <si>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</si>
  <si>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</si>
  <si>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</si>
  <si>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</si>
  <si>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</si>
  <si>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</si>
  <si>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</si>
  <si>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</si>
  <si>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</si>
  <si>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</si>
  <si>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</si>
  <si>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</si>
  <si>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</si>
  <si>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</si>
  <si>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</si>
  <si>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</si>
  <si>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</si>
  <si>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</si>
  <si>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</si>
  <si>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</si>
  <si>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</si>
  <si>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</si>
  <si>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</si>
  <si>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</si>
  <si>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</si>
  <si>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</si>
  <si>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</si>
  <si>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</si>
  <si>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</si>
  <si>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</si>
  <si>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</si>
  <si>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</si>
  <si>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</si>
  <si>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</si>
  <si>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</si>
  <si>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</si>
  <si>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</si>
  <si>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</si>
  <si>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</si>
  <si>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</si>
  <si>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</si>
  <si>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</si>
  <si>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</si>
  <si>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</si>
  <si>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</si>
  <si>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</si>
  <si>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</si>
  <si>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</si>
  <si>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</si>
  <si>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</si>
  <si>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</si>
  <si>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</si>
  <si>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</si>
  <si>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</si>
  <si>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</si>
  <si>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</si>
  <si>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</si>
  <si>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</si>
  <si>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</si>
  <si>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</si>
  <si>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</si>
  <si>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</si>
  <si>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</si>
  <si>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</si>
  <si>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</si>
  <si>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</si>
  <si>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</si>
  <si>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</si>
  <si>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</si>
  <si>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</si>
  <si>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</si>
  <si>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</si>
  <si>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</si>
  <si>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</si>
  <si>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</si>
  <si>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</si>
  <si>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</si>
  <si>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</si>
  <si>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</si>
  <si>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</si>
  <si>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</si>
  <si>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</si>
  <si>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</si>
  <si>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</si>
  <si>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</si>
  <si>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</si>
  <si>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</si>
  <si>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</si>
  <si>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</si>
  <si>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</si>
  <si>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</si>
  <si>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</si>
  <si>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</si>
  <si>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</si>
  <si>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</si>
  <si>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</si>
  <si>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</si>
  <si>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</si>
  <si>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</si>
  <si>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</si>
  <si>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</si>
  <si>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</si>
  <si>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</si>
  <si>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</si>
  <si>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</si>
  <si>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</si>
  <si>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</si>
  <si>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</si>
  <si>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</si>
  <si>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</si>
  <si>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</si>
  <si>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</si>
  <si>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</si>
  <si>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</si>
  <si>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</si>
  <si>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</si>
  <si>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</si>
  <si>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</si>
  <si>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</si>
  <si>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</si>
  <si>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</si>
  <si>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</si>
  <si>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</si>
  <si>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</si>
  <si>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</si>
  <si>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</si>
  <si>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</si>
  <si>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</si>
  <si>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</si>
  <si>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</si>
  <si>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</si>
  <si>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</si>
  <si>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</si>
  <si>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</si>
  <si>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</si>
  <si>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</si>
  <si>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</si>
  <si>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</si>
  <si>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</si>
  <si>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</si>
  <si>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</si>
  <si>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</si>
  <si>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</si>
  <si>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</si>
  <si>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</si>
  <si>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</si>
  <si>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</si>
  <si>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</si>
  <si>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</si>
  <si>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</si>
  <si>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</si>
  <si>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</si>
  <si>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</si>
  <si>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</si>
  <si>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</si>
  <si>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</si>
  <si>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</si>
  <si>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</si>
  <si>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</si>
  <si>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</si>
  <si>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</si>
  <si>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</si>
  <si>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</si>
  <si>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</si>
  <si>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</si>
  <si>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</si>
  <si>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</si>
  <si>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</si>
  <si>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</si>
  <si>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</si>
  <si>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</si>
  <si>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</si>
  <si>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</si>
  <si>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</si>
  <si>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</si>
  <si>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</si>
  <si>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</si>
  <si>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</si>
  <si>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</si>
  <si>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</si>
  <si>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</si>
  <si>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</si>
  <si>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</si>
  <si>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</si>
  <si>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</si>
  <si>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</si>
  <si>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</si>
  <si>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</si>
  <si>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</si>
  <si>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</si>
  <si>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</si>
  <si>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</si>
  <si>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</si>
  <si>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</si>
  <si>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</si>
  <si>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</si>
  <si>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</si>
  <si>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</si>
  <si>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</si>
  <si>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</si>
  <si>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</si>
  <si>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</si>
  <si>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</si>
  <si>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</si>
  <si>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</si>
  <si>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</si>
  <si>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</si>
  <si>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</si>
  <si>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</si>
  <si>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</si>
  <si>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</si>
  <si>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</si>
  <si>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</si>
  <si>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</si>
  <si>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</si>
  <si>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</si>
  <si>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</si>
  <si>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</si>
  <si>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</si>
  <si>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</si>
  <si>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</si>
  <si>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</si>
  <si>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</si>
  <si>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</si>
  <si>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</si>
  <si>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</si>
  <si>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</si>
  <si>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</si>
  <si>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</si>
  <si>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</si>
  <si>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</si>
  <si>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</si>
  <si>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</si>
  <si>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</si>
  <si>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</si>
  <si>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</si>
  <si>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</si>
  <si>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</si>
  <si>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</si>
  <si>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</si>
  <si>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</si>
  <si>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</si>
  <si>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</si>
  <si>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</si>
  <si>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</si>
  <si>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</si>
  <si>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</si>
  <si>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</si>
  <si>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</si>
  <si>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</si>
  <si>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</si>
  <si>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</si>
  <si>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</si>
  <si>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</si>
  <si>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</si>
  <si>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</si>
  <si>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</si>
  <si>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</si>
  <si>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</si>
  <si>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</si>
  <si>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</si>
  <si>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</si>
  <si>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</si>
  <si>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</si>
  <si>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</si>
  <si>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</si>
  <si>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</si>
  <si>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</si>
  <si>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</si>
  <si>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</si>
  <si>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</si>
  <si>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</si>
  <si>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</si>
  <si>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</si>
  <si>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</si>
  <si>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</si>
  <si>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</si>
  <si>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</si>
  <si>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</si>
  <si>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</si>
  <si>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</si>
  <si>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</si>
  <si>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</si>
  <si>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</si>
  <si>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</si>
  <si>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</si>
  <si>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</si>
  <si>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</si>
  <si>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</si>
  <si>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</si>
  <si>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</si>
  <si>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</si>
  <si>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</si>
  <si>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</si>
  <si>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</si>
  <si>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</si>
  <si>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</si>
  <si>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</si>
  <si>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</si>
  <si>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</si>
  <si>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</si>
  <si>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</si>
  <si>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</si>
  <si>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</si>
  <si>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</si>
  <si>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</si>
  <si>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</si>
  <si>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</si>
  <si>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</si>
  <si>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</si>
  <si>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</si>
  <si>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</si>
  <si>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</si>
  <si>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</si>
  <si>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</si>
  <si>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</si>
  <si>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</si>
  <si>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</si>
  <si>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</si>
  <si>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</si>
  <si>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</si>
  <si>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</si>
  <si>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</si>
  <si>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</si>
  <si>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</si>
  <si>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</si>
  <si>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</si>
  <si>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</si>
  <si>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</si>
  <si>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</si>
  <si>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</si>
  <si>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</si>
  <si>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</si>
  <si>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</si>
  <si>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</si>
  <si>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</si>
  <si>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</si>
  <si>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</si>
  <si>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</si>
  <si>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</si>
  <si>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</si>
  <si>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</si>
  <si>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</si>
  <si>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</si>
  <si>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</si>
  <si>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</si>
  <si>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</si>
  <si>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</si>
  <si>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</si>
  <si>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</si>
  <si>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</si>
  <si>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</si>
  <si>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</si>
  <si>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</si>
  <si>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</si>
  <si>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</si>
  <si>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</si>
  <si>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</si>
  <si>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</si>
  <si>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</si>
  <si>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</si>
  <si>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</si>
  <si>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</si>
  <si>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</si>
  <si>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</si>
  <si>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</si>
  <si>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</si>
  <si>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</si>
  <si>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</si>
  <si>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</si>
  <si>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</si>
  <si>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</si>
  <si>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</si>
  <si>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</si>
  <si>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</si>
  <si>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</si>
  <si>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</si>
  <si>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</si>
  <si>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</si>
  <si>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</si>
  <si>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</si>
  <si>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</si>
  <si>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</si>
  <si>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</si>
  <si>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</si>
  <si>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</si>
  <si>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</si>
  <si>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</si>
  <si>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</si>
  <si>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</si>
  <si>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</si>
  <si>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</si>
  <si>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</si>
  <si>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</si>
  <si>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</si>
  <si>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</si>
  <si>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</si>
  <si>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</si>
  <si>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</si>
  <si>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</si>
  <si>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</si>
  <si>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</si>
  <si>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</si>
  <si>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</si>
  <si>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</si>
  <si>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</si>
  <si>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</si>
  <si>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</si>
  <si>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</si>
  <si>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</si>
  <si>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</si>
  <si>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</si>
  <si>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</si>
  <si>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</si>
  <si>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</si>
  <si>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</si>
  <si>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</si>
  <si>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</si>
  <si>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</si>
  <si>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</si>
  <si>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</si>
  <si>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</si>
  <si>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</si>
  <si>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</si>
  <si>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</si>
  <si>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</si>
  <si>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</si>
  <si>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</si>
  <si>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</si>
  <si>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</si>
  <si>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</si>
  <si>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</si>
  <si>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</si>
  <si>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</si>
  <si>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</si>
  <si>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</si>
  <si>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</si>
  <si>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</si>
  <si>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</si>
  <si>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</si>
  <si>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</si>
  <si>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</si>
  <si>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</si>
  <si>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</si>
  <si>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</si>
  <si>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</si>
  <si>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</si>
  <si>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</si>
  <si>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</si>
  <si>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</si>
  <si>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</si>
  <si>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</si>
  <si>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</si>
  <si>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</si>
  <si>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</si>
  <si>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</si>
  <si>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</si>
  <si>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</si>
  <si>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</si>
  <si>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</si>
  <si>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</si>
  <si>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</si>
  <si>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</si>
  <si>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</si>
  <si>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</si>
  <si>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</si>
  <si>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</si>
  <si>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</si>
  <si>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</si>
  <si>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</si>
  <si>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</si>
  <si>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</si>
  <si>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</si>
  <si>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</si>
  <si>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</si>
  <si>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</si>
  <si>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</si>
  <si>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</si>
  <si>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</si>
  <si>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</si>
  <si>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</si>
  <si>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</si>
  <si>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</si>
  <si>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</si>
  <si>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</si>
  <si>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</si>
  <si>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</si>
  <si>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</si>
  <si>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</si>
  <si>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</si>
  <si>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</si>
  <si>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</si>
  <si>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</si>
  <si>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</si>
  <si>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</si>
  <si>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</si>
  <si>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</si>
  <si>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</si>
  <si>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</si>
  <si>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</si>
  <si>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</si>
  <si>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</si>
  <si>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</si>
  <si>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</si>
  <si>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</si>
  <si>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</si>
  <si>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</si>
  <si>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</si>
  <si>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</si>
  <si>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</si>
  <si>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</si>
  <si>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</si>
  <si>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</si>
  <si>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</si>
  <si>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</si>
  <si>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</si>
  <si>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</si>
  <si>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</si>
  <si>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</si>
  <si>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</si>
  <si>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</si>
  <si>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</si>
  <si>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</si>
  <si>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</si>
  <si>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</si>
  <si>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</si>
  <si>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</si>
  <si>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</si>
  <si>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</si>
  <si>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</si>
  <si>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</si>
  <si>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</si>
  <si>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</si>
  <si>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</si>
  <si>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</si>
  <si>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</si>
  <si>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</si>
  <si>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</si>
  <si>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</si>
  <si>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</si>
  <si>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</si>
  <si>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</si>
  <si>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</si>
  <si>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</si>
  <si>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</si>
  <si>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</si>
  <si>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</si>
  <si>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</si>
  <si>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</si>
  <si>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</si>
  <si>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</si>
  <si>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</si>
  <si>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</si>
  <si>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</si>
  <si>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</si>
  <si>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</si>
  <si>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</si>
  <si>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</si>
  <si>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</si>
  <si>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</si>
  <si>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</si>
  <si>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</si>
  <si>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</si>
  <si>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</si>
  <si>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</si>
  <si>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</si>
  <si>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</si>
  <si>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</si>
  <si>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</si>
  <si>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</si>
  <si>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</si>
  <si>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</si>
  <si>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</si>
  <si>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</si>
  <si>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</si>
  <si>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</si>
  <si>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</si>
  <si>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</si>
  <si>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</si>
  <si>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</si>
  <si>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</si>
  <si>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</si>
  <si>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</si>
  <si>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</si>
  <si>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</si>
  <si>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</si>
  <si>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</si>
  <si>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</si>
  <si>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</si>
  <si>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</si>
  <si>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</si>
  <si>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</si>
  <si>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</si>
  <si>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</si>
  <si>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</si>
  <si>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</si>
  <si>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</si>
  <si>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</si>
  <si>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</si>
  <si>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</si>
  <si>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</si>
  <si>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</si>
  <si>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</si>
  <si>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</si>
  <si>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</si>
  <si>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</si>
  <si>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</si>
  <si>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</si>
  <si>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</si>
  <si>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</si>
  <si>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</si>
  <si>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</si>
  <si>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</si>
  <si>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</si>
  <si>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</si>
  <si>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</si>
  <si>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</si>
  <si>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</si>
  <si>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</si>
  <si>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</si>
  <si>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</si>
  <si>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</si>
  <si>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</si>
  <si>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</si>
  <si>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</si>
  <si>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</si>
  <si>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</si>
  <si>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</si>
  <si>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</si>
  <si>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</si>
  <si>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</si>
  <si>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</si>
  <si>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</si>
  <si>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</si>
  <si>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</si>
  <si>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</si>
  <si>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</si>
  <si>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</si>
  <si>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</si>
  <si>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</si>
  <si>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</si>
  <si>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</si>
  <si>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</si>
  <si>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</si>
  <si>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</si>
  <si>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</si>
  <si>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</si>
  <si>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</si>
  <si>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</si>
  <si>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</si>
  <si>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</si>
  <si>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</si>
  <si>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</si>
  <si>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</si>
  <si>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</si>
  <si>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</si>
  <si>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</si>
  <si>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</si>
  <si>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</si>
  <si>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</si>
  <si>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</si>
  <si>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</si>
  <si>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</si>
  <si>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</si>
  <si>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</si>
  <si>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</si>
  <si>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</si>
  <si>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</si>
  <si>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</si>
  <si>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</si>
  <si>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</si>
  <si>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</si>
  <si>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</si>
  <si>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</si>
  <si>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</si>
  <si>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</si>
  <si>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</si>
  <si>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</si>
  <si>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</si>
  <si>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</si>
  <si>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</si>
  <si>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</si>
  <si>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</si>
  <si>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</si>
  <si>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</si>
  <si>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</si>
  <si>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</si>
  <si>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</si>
  <si>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</si>
  <si>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</si>
  <si>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</si>
  <si>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</si>
  <si>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</si>
  <si>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</si>
  <si>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</si>
  <si>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</si>
  <si>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</si>
  <si>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</si>
  <si>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</si>
  <si>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</si>
  <si>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</si>
  <si>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</si>
  <si>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</si>
  <si>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</si>
  <si>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</si>
  <si>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</si>
  <si>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</si>
  <si>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</si>
  <si>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</si>
  <si>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</si>
  <si>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</si>
  <si>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</si>
  <si>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</si>
  <si>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</si>
  <si>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</si>
  <si>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</si>
  <si>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</si>
  <si>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</si>
  <si>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</si>
  <si>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</si>
  <si>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</si>
  <si>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</si>
  <si>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</si>
  <si>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</si>
  <si>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</si>
  <si>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</si>
  <si>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</si>
  <si>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</si>
  <si>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</si>
  <si>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</si>
  <si>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</si>
  <si>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</si>
  <si>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</si>
  <si>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</si>
  <si>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</si>
  <si>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</si>
  <si>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</si>
  <si>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</si>
  <si>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</si>
  <si>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</si>
  <si>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</si>
  <si>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</si>
  <si>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</si>
  <si>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</si>
  <si>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</si>
  <si>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</si>
  <si>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</si>
  <si>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</si>
  <si>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</si>
  <si>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</si>
  <si>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</si>
  <si>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</si>
  <si>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</si>
  <si>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</si>
  <si>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</si>
  <si>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</si>
  <si>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</si>
  <si>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</si>
  <si>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</si>
  <si>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</si>
  <si>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</si>
  <si>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</si>
  <si>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</si>
  <si>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</si>
  <si>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</si>
  <si>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</si>
  <si>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</si>
  <si>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</si>
  <si>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</si>
  <si>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</si>
  <si>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</si>
  <si>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</si>
  <si>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</si>
  <si>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</si>
  <si>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</si>
  <si>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</si>
  <si>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</si>
  <si>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</si>
  <si>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</si>
  <si>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</si>
  <si>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</si>
  <si>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</si>
  <si>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</si>
  <si>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</si>
  <si>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</si>
  <si>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</si>
  <si>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</si>
  <si>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</si>
  <si>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</si>
  <si>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</si>
  <si>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</si>
  <si>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</si>
  <si>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</si>
  <si>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</si>
  <si>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</si>
  <si>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</si>
  <si>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</si>
  <si>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</si>
  <si>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</si>
  <si>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</si>
  <si>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</si>
  <si>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</si>
  <si>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</si>
  <si>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</si>
  <si>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</si>
  <si>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</si>
  <si>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</si>
  <si>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</si>
  <si>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</si>
  <si>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</si>
  <si>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</si>
  <si>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</si>
  <si>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</si>
  <si>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</si>
  <si>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</si>
  <si>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</si>
  <si>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</si>
  <si>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</si>
  <si>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</si>
  <si>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</si>
  <si>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</si>
  <si>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</si>
  <si>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</si>
  <si>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</si>
  <si>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</si>
  <si>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</si>
  <si>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</si>
  <si>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</si>
  <si>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</si>
  <si>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</si>
  <si>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</si>
  <si>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</si>
  <si>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</si>
  <si>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</si>
  <si>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</si>
  <si>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</si>
  <si>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</si>
  <si>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</si>
  <si>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</si>
  <si>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</si>
  <si>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</si>
  <si>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</si>
  <si>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</si>
  <si>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</si>
  <si>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</si>
  <si>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</si>
  <si>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</si>
  <si>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</si>
  <si>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</si>
  <si>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</si>
  <si>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</si>
  <si>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</si>
  <si>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</si>
  <si>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</si>
  <si>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</si>
  <si>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</si>
  <si>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</si>
  <si>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</si>
  <si>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</si>
  <si>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</si>
  <si>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</si>
  <si>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</si>
  <si>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</si>
  <si>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</si>
  <si>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</si>
  <si>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</si>
  <si>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</si>
  <si>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</si>
  <si>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</si>
  <si>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</si>
  <si>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</si>
  <si>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</si>
  <si>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</si>
  <si>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</si>
  <si>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</si>
  <si>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</si>
  <si>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</si>
  <si>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</si>
  <si>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</si>
  <si>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</si>
  <si>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</si>
  <si>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</si>
  <si>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</si>
  <si>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</si>
  <si>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</si>
  <si>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</si>
  <si>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</si>
  <si>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</si>
  <si>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</si>
  <si>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</si>
  <si>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</si>
  <si>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</si>
  <si>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</si>
  <si>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</si>
  <si>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</si>
  <si>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</si>
  <si>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</si>
  <si>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</si>
  <si>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</si>
  <si>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</si>
  <si>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</si>
  <si>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</si>
  <si>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</si>
  <si>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</si>
  <si>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</si>
  <si>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</si>
  <si>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</si>
  <si>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</si>
  <si>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</si>
  <si>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</si>
  <si>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</si>
  <si>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</si>
  <si>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</si>
  <si>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</si>
  <si>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</si>
  <si>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</si>
  <si>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</si>
  <si>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</si>
  <si>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</si>
  <si>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</si>
  <si>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</si>
  <si>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</si>
  <si>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</si>
  <si>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</si>
  <si>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</si>
  <si>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</si>
  <si>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</si>
  <si>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</si>
  <si>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</si>
  <si>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</si>
  <si>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</si>
  <si>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</si>
  <si>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</si>
  <si>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</si>
  <si>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</si>
  <si>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</si>
  <si>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</si>
  <si>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</si>
  <si>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</si>
  <si>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</si>
  <si>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</si>
  <si>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</si>
  <si>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</si>
  <si>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</si>
  <si>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</si>
  <si>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</si>
  <si>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</si>
  <si>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</si>
  <si>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</si>
  <si>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</si>
  <si>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</si>
  <si>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</si>
  <si>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</si>
  <si>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</si>
  <si>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</si>
  <si>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</si>
  <si>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</si>
  <si>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</si>
  <si>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</si>
  <si>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</si>
  <si>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</si>
  <si>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</si>
  <si>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</si>
  <si>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</si>
  <si>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</si>
  <si>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</si>
  <si>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</si>
  <si>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</si>
  <si>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</si>
  <si>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</si>
  <si>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</si>
  <si>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</si>
  <si>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</si>
  <si>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</si>
  <si>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</si>
  <si>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</si>
  <si>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</si>
  <si>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</si>
  <si>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</si>
  <si>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</si>
  <si>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</si>
  <si>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</si>
  <si>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</si>
  <si>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</si>
  <si>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</si>
  <si>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</si>
  <si>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</si>
  <si>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</si>
  <si>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</si>
  <si>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</si>
  <si>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</si>
  <si>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</si>
  <si>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</si>
  <si>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</si>
  <si>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</si>
  <si>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</si>
  <si>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</si>
  <si>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</si>
  <si>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</si>
  <si>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</si>
  <si>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</si>
  <si>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</si>
  <si>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</si>
  <si>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</si>
  <si>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</si>
  <si>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</si>
  <si>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</si>
  <si>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</si>
  <si>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</si>
  <si>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</si>
  <si>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</si>
  <si>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</si>
  <si>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</si>
  <si>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</si>
  <si>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</si>
  <si>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</si>
  <si>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</si>
  <si>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</si>
  <si>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</si>
  <si>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</si>
  <si>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</si>
  <si>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</si>
  <si>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</si>
  <si>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</si>
  <si>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</si>
  <si>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</si>
  <si>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</si>
  <si>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</si>
  <si>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</si>
  <si>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</si>
  <si>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</si>
  <si>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</si>
  <si>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</si>
  <si>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</si>
  <si>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</si>
  <si>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</si>
  <si>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</si>
  <si>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</si>
  <si>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</si>
  <si>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</si>
  <si>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</si>
  <si>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</si>
  <si>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</si>
  <si>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</si>
  <si>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</si>
  <si>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</si>
  <si>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</si>
  <si>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</si>
  <si>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</si>
  <si>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</si>
  <si>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</si>
  <si>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</si>
  <si>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</si>
  <si>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</si>
  <si>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</si>
  <si>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</si>
  <si>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</si>
  <si>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</si>
  <si>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</si>
  <si>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</si>
  <si>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</si>
  <si>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</si>
  <si>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</si>
  <si>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</si>
  <si>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</si>
  <si>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</si>
  <si>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</si>
  <si>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</si>
  <si>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</si>
  <si>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</si>
  <si>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</si>
  <si>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</si>
  <si>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</si>
  <si>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</si>
  <si>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</si>
  <si>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</si>
  <si>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</si>
  <si>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</si>
  <si>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</si>
  <si>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</si>
  <si>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</si>
  <si>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</si>
  <si>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</si>
  <si>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</si>
  <si>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</si>
  <si>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</si>
  <si>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</si>
  <si>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</si>
  <si>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</si>
  <si>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</si>
  <si>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</si>
  <si>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</si>
  <si>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</si>
  <si>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</si>
  <si>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</si>
  <si>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</si>
  <si>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</si>
  <si>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</si>
  <si>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</si>
  <si>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</si>
  <si>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</si>
  <si>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</si>
  <si>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</si>
  <si>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</si>
  <si>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</si>
  <si>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</si>
  <si>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</si>
  <si>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</si>
  <si>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</si>
  <si>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</si>
  <si>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</si>
  <si>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</si>
  <si>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</si>
  <si>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</si>
  <si>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</si>
  <si>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</si>
  <si>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</si>
  <si>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</si>
  <si>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</si>
  <si>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</si>
  <si>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</si>
  <si>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</si>
  <si>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</si>
  <si>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</si>
  <si>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</si>
  <si>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</si>
  <si>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</si>
  <si>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</si>
  <si>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</si>
  <si>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</si>
  <si>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</si>
  <si>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</si>
  <si>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</si>
  <si>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</si>
  <si>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</si>
  <si>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</si>
  <si>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</si>
  <si>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</si>
  <si>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</si>
  <si>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</si>
  <si>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</si>
  <si>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</si>
  <si>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</si>
  <si>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</si>
  <si>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</si>
  <si>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</si>
  <si>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</si>
  <si>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</si>
  <si>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</si>
  <si>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</si>
  <si>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</si>
  <si>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</si>
  <si>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</si>
  <si>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</si>
  <si>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</si>
  <si>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</si>
  <si>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</si>
  <si>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</si>
  <si>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</si>
  <si>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</si>
  <si>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</si>
  <si>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</si>
  <si>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</si>
  <si>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</si>
  <si>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</si>
  <si>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</si>
  <si>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</si>
  <si>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</si>
  <si>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</si>
  <si>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</si>
  <si>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</si>
  <si>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</si>
  <si>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</si>
  <si>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</si>
  <si>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</si>
  <si>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</si>
  <si>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</si>
  <si>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</si>
  <si>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</si>
  <si>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</si>
  <si>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</si>
  <si>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</si>
  <si>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</si>
  <si>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</si>
  <si>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</si>
  <si>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</si>
  <si>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</si>
  <si>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</si>
  <si>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</si>
  <si>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</si>
  <si>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</si>
  <si>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</si>
  <si>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</si>
  <si>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</si>
  <si>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</si>
  <si>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</si>
  <si>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</si>
  <si>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</si>
  <si>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</si>
  <si>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</si>
  <si>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</si>
  <si>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</si>
  <si>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</si>
  <si>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</si>
  <si>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</si>
  <si>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</si>
  <si>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</si>
  <si>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</si>
  <si>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</si>
  <si>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</si>
  <si>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</si>
  <si>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</si>
  <si>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</si>
  <si>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</si>
  <si>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</si>
  <si>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</si>
  <si>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</si>
  <si>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</si>
  <si>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</si>
  <si>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</si>
  <si>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</si>
  <si>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</si>
  <si>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</si>
  <si>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</si>
  <si>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</si>
  <si>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</si>
  <si>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</si>
  <si>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</si>
  <si>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</si>
  <si>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</si>
  <si>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</si>
  <si>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</si>
  <si>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</si>
  <si>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</si>
  <si>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</si>
  <si>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</si>
  <si>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</si>
  <si>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</si>
  <si>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</si>
  <si>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</si>
  <si>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</si>
  <si>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</si>
  <si>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</si>
  <si>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</si>
  <si>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</si>
  <si>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</si>
  <si>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</si>
  <si>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</si>
  <si>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</si>
  <si>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</si>
  <si>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</si>
  <si>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</si>
  <si>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</si>
  <si>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</si>
  <si>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</si>
  <si>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</si>
  <si>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</si>
  <si>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</si>
  <si>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</si>
  <si>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</si>
  <si>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</si>
  <si>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</si>
  <si>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</si>
  <si>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</si>
  <si>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</si>
  <si>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</si>
  <si>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</si>
  <si>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</si>
  <si>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</si>
  <si>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</si>
  <si>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</si>
  <si>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</si>
  <si>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</si>
  <si>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</si>
  <si>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</si>
  <si>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</si>
  <si>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</si>
  <si>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</si>
  <si>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</si>
  <si>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</si>
  <si>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</si>
  <si>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</si>
  <si>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</si>
  <si>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</si>
  <si>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</si>
  <si>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</si>
  <si>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</si>
  <si>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</si>
  <si>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</si>
  <si>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</si>
  <si>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</si>
  <si>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</si>
  <si>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</si>
  <si>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</si>
  <si>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</si>
  <si>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</si>
  <si>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</si>
  <si>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</si>
  <si>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</si>
  <si>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</si>
  <si>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</si>
  <si>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</si>
  <si>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</si>
  <si>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</si>
  <si>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</si>
  <si>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</si>
  <si>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</si>
  <si>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</si>
  <si>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</si>
  <si>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</si>
  <si>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</si>
  <si>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</si>
  <si>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</si>
  <si>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</si>
  <si>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</si>
  <si>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</si>
  <si>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</si>
  <si>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</si>
  <si>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</si>
  <si>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</si>
  <si>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</si>
  <si>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</si>
  <si>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</si>
  <si>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</si>
  <si>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</si>
  <si>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</si>
  <si>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</si>
  <si>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</si>
  <si>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</si>
  <si>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</si>
  <si>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</si>
  <si>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</si>
  <si>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</si>
  <si>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</si>
  <si>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</si>
  <si>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</si>
  <si>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</si>
  <si>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</si>
  <si>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</si>
  <si>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</si>
  <si>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</si>
  <si>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</si>
  <si>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</si>
  <si>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</si>
  <si>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</si>
  <si>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</si>
  <si>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</si>
  <si>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</si>
  <si>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</si>
  <si>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</si>
  <si>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</si>
  <si>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</si>
  <si>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</si>
  <si>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</si>
  <si>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</si>
  <si>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</si>
  <si>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</si>
  <si>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</si>
  <si>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</si>
  <si>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</si>
  <si>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</si>
  <si>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</si>
  <si>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</si>
  <si>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</si>
  <si>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</si>
  <si>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</si>
  <si>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</si>
  <si>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</si>
  <si>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</si>
  <si>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</si>
  <si>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</si>
  <si>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</si>
  <si>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</si>
  <si>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</si>
  <si>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</si>
  <si>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</si>
  <si>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</si>
  <si>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</si>
  <si>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</si>
  <si>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</si>
  <si>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</si>
  <si>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</si>
  <si>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</si>
  <si>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</si>
  <si>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</si>
  <si>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</si>
  <si>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</si>
  <si>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</si>
  <si>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</si>
  <si>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</si>
  <si>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</si>
  <si>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</si>
  <si>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</si>
  <si>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</si>
  <si>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</si>
  <si>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</si>
  <si>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</si>
  <si>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</si>
  <si>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</si>
  <si>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</si>
  <si>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</si>
  <si>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</si>
  <si>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</si>
  <si>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</si>
  <si>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</si>
  <si>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</si>
  <si>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</si>
  <si>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</si>
  <si>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</si>
  <si>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</si>
  <si>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</si>
  <si>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</si>
  <si>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</si>
  <si>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</si>
  <si>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</si>
  <si>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</si>
  <si>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</si>
  <si>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</si>
  <si>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</si>
  <si>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</si>
  <si>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</si>
  <si>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</si>
  <si>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</si>
  <si>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</si>
  <si>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</si>
  <si>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</si>
  <si>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</si>
  <si>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</si>
  <si>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</si>
  <si>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</si>
  <si>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</si>
  <si>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</si>
  <si>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</si>
  <si>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</si>
  <si>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</si>
  <si>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</si>
  <si>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</si>
  <si>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</si>
  <si>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</si>
  <si>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</si>
  <si>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</si>
  <si>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</si>
  <si>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</si>
  <si>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</si>
  <si>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</si>
  <si>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</si>
  <si>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</si>
  <si>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</si>
  <si>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</si>
  <si>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</si>
  <si>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</si>
  <si>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</si>
  <si>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</si>
  <si>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</si>
  <si>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</si>
  <si>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</si>
  <si>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</si>
  <si>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</si>
  <si>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</si>
  <si>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</si>
  <si>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</si>
  <si>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</si>
  <si>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</si>
  <si>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</si>
  <si>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</si>
  <si>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</si>
  <si>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</si>
  <si>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</si>
  <si>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</si>
  <si>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</si>
  <si>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</si>
  <si>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</si>
  <si>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</si>
  <si>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</si>
  <si>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</si>
  <si>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</si>
  <si>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</si>
  <si>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</si>
  <si>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</si>
  <si>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</si>
  <si>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</si>
  <si>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</si>
  <si>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</si>
  <si>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</si>
  <si>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</si>
  <si>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</si>
  <si>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</si>
  <si>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</si>
  <si>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</si>
  <si>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</si>
  <si>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</si>
  <si>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</si>
  <si>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</si>
  <si>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</si>
  <si>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</si>
  <si>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</si>
  <si>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</si>
  <si>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</si>
  <si>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</si>
  <si>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</si>
  <si>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</si>
  <si>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</si>
  <si>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</si>
  <si>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</si>
  <si>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</si>
  <si>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</si>
  <si>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</si>
  <si>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</si>
  <si>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</si>
  <si>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</si>
  <si>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</si>
  <si>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</si>
  <si>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</si>
  <si>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</si>
  <si>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</si>
  <si>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</si>
  <si>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</si>
  <si>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</si>
  <si>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</si>
  <si>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</si>
  <si>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</si>
  <si>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</si>
  <si>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</si>
  <si>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</si>
  <si>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</si>
  <si>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</si>
  <si>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</si>
  <si>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</si>
  <si>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</si>
  <si>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</si>
  <si>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</si>
  <si>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</si>
  <si>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</si>
  <si>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</si>
  <si>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</si>
  <si>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</si>
  <si>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</si>
  <si>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</si>
  <si>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</si>
  <si>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</si>
  <si>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</si>
  <si>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</si>
  <si>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</si>
  <si>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</si>
  <si>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</si>
  <si>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</si>
  <si>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</si>
  <si>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</si>
  <si>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</si>
  <si>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</si>
  <si>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</si>
  <si>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</si>
  <si>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</si>
  <si>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</si>
  <si>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</si>
  <si>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</si>
  <si>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</si>
  <si>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</si>
  <si>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</si>
  <si>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</si>
  <si>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</si>
  <si>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</si>
  <si>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</si>
  <si>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</si>
  <si>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</si>
  <si>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</si>
  <si>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</si>
  <si>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</si>
  <si>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</si>
  <si>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</si>
  <si>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</si>
  <si>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</si>
  <si>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</si>
  <si>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</si>
  <si>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</si>
  <si>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</si>
  <si>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</si>
  <si>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</si>
  <si>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</si>
  <si>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</si>
  <si>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</si>
  <si>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</si>
  <si>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</si>
  <si>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</si>
  <si>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</si>
  <si>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</si>
  <si>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</si>
  <si>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</si>
  <si>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</si>
  <si>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</si>
  <si>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</si>
  <si>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</si>
  <si>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</si>
  <si>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</si>
  <si>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</si>
  <si>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</si>
  <si>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</si>
  <si>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</si>
  <si>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</si>
  <si>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</si>
  <si>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</si>
  <si>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</si>
  <si>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</si>
  <si>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</si>
  <si>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</si>
  <si>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</si>
  <si>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</si>
  <si>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</si>
  <si>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</si>
  <si>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</si>
  <si>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</si>
  <si>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</si>
  <si>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</si>
  <si>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</si>
  <si>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</si>
  <si>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</si>
  <si>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</si>
  <si>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</si>
  <si>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</si>
  <si>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</si>
  <si>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</si>
  <si>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</si>
  <si>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</si>
  <si>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</si>
  <si>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</si>
  <si>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</si>
  <si>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</si>
  <si>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</si>
  <si>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</si>
  <si>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</si>
  <si>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</si>
  <si>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</si>
  <si>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</si>
  <si>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</si>
  <si>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</si>
  <si>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</si>
  <si>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</si>
  <si>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</si>
  <si>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</si>
  <si>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</si>
  <si>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</si>
  <si>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</si>
  <si>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</si>
  <si>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</si>
  <si>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</si>
  <si>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</si>
  <si>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</si>
  <si>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</si>
  <si>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</si>
  <si>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</si>
  <si>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</si>
  <si>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</si>
  <si>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</si>
  <si>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</si>
  <si>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</si>
  <si>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</si>
  <si>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</si>
  <si>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</si>
  <si>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</si>
  <si>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</si>
  <si>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</si>
  <si>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</si>
  <si>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</si>
  <si>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</si>
  <si>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</si>
  <si>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</si>
  <si>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</si>
  <si>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</si>
  <si>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</si>
  <si>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</si>
  <si>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</si>
  <si>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</si>
  <si>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</si>
  <si>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</si>
  <si>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</si>
  <si>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</si>
  <si>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</si>
  <si>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</si>
  <si>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</si>
  <si>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</si>
  <si>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</si>
  <si>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</si>
  <si>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</si>
  <si>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</si>
  <si>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</si>
  <si>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</si>
  <si>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</si>
  <si>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</si>
  <si>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</si>
  <si>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</si>
  <si>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</si>
  <si>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</si>
  <si>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</si>
  <si>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</si>
  <si>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</si>
  <si>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</si>
  <si>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</si>
  <si>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</si>
  <si>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</si>
  <si>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</si>
  <si>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</si>
  <si>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</si>
  <si>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</si>
  <si>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</si>
  <si>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</si>
  <si>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</si>
  <si>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</si>
  <si>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</si>
  <si>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</si>
  <si>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</si>
  <si>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</si>
  <si>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</si>
  <si>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</si>
  <si>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</si>
  <si>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</si>
  <si>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</si>
  <si>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1800-1850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</si>
  <si>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</si>
  <si>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</si>
  <si>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</si>
  <si>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</si>
  <si>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</si>
  <si>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</si>
  <si>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</si>
  <si>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</si>
  <si>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</si>
  <si>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</si>
  <si>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</si>
  <si>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</si>
  <si>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</si>
  <si>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</si>
  <si>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</si>
  <si>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</si>
  <si>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</si>
  <si>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</si>
  <si>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</si>
  <si>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</si>
  <si>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</si>
  <si>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</si>
  <si>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</si>
  <si>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</si>
  <si>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</si>
  <si>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</si>
  <si>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</si>
  <si>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</si>
  <si>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</si>
  <si>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</si>
  <si>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</si>
  <si>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</si>
  <si>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</si>
  <si>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</si>
  <si>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</si>
  <si>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</si>
  <si>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</si>
  <si>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</si>
  <si>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</si>
  <si>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</si>
  <si>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</si>
  <si>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</si>
  <si>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</si>
  <si>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</si>
  <si>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</si>
  <si>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</si>
  <si>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</si>
  <si>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</si>
  <si>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</si>
  <si>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</si>
  <si>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</si>
  <si>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</si>
  <si>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</si>
  <si>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</si>
  <si>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</si>
  <si>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</si>
  <si>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</si>
  <si>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</si>
  <si>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</si>
  <si>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</si>
  <si>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</si>
  <si>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350-360</t>
  </si>
  <si>
    <t>Loss of Rs.9/-</t>
  </si>
  <si>
    <t>Loss of Rs.14/-</t>
  </si>
  <si>
    <t>Profit of Rs.1/-</t>
  </si>
  <si>
    <t>Profit of Rs.130/-</t>
  </si>
  <si>
    <t>Profit of Rs.3.6/-</t>
  </si>
  <si>
    <t>Profit of Rs.12.5/-</t>
  </si>
  <si>
    <t xml:space="preserve">AUROPHARMA DEC FUT </t>
  </si>
  <si>
    <t>390-395</t>
  </si>
  <si>
    <t>Loss of Rs.30/-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</si>
  <si>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</si>
  <si>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</si>
  <si>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</si>
  <si>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</si>
  <si>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</si>
  <si>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</si>
  <si>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</si>
  <si>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</si>
  <si>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225-230</t>
  </si>
  <si>
    <t>BANKNIFTY 30400 CE 10-DEC</t>
  </si>
  <si>
    <t>Profit of Rs.50/-</t>
  </si>
  <si>
    <t>NIFTY 13450 PE 17-DEC</t>
  </si>
  <si>
    <t>NIFTY 13250 PE 17-DEC</t>
  </si>
  <si>
    <t>Profit of Rs.6.5/-</t>
  </si>
  <si>
    <t>370-375</t>
  </si>
  <si>
    <t>2250-2300</t>
  </si>
  <si>
    <t>3820-3850</t>
  </si>
  <si>
    <t>COLPAL DEC FUT</t>
  </si>
  <si>
    <t>90-92</t>
  </si>
  <si>
    <t>DABUR 520 CE DEC</t>
  </si>
  <si>
    <t xml:space="preserve">DABUR 510 CE DEC </t>
  </si>
  <si>
    <t>PIDILITIND  DEC FUT</t>
  </si>
  <si>
    <t>Part Profit of Rs.8.5/-</t>
  </si>
  <si>
    <t>Profit of Rs.2.85/-</t>
  </si>
  <si>
    <t>770-775</t>
  </si>
  <si>
    <t>NIFTY 31-DEC 13300 PE</t>
  </si>
  <si>
    <t>Loss of Rs.20/-</t>
  </si>
  <si>
    <t>Profit of Rs.18/-</t>
  </si>
  <si>
    <t>Profit of Rs.82.5/-</t>
  </si>
  <si>
    <t>HINDUNILVR  DEC FUT</t>
  </si>
  <si>
    <t>2380-2400</t>
  </si>
  <si>
    <t>Profit of Rs.28/-</t>
  </si>
  <si>
    <t>215-218</t>
  </si>
  <si>
    <t>Profit of Rs.3.9/-</t>
  </si>
  <si>
    <t>Loss of Rs.17.5/-</t>
  </si>
  <si>
    <t>970-975</t>
  </si>
  <si>
    <t>NIFTY 13600 PE 17-DEC</t>
  </si>
  <si>
    <t>BANKNIFTY 30400 PE 17-DEC</t>
  </si>
  <si>
    <t>BANKNIFTY 30500 PE 17-DEC</t>
  </si>
  <si>
    <t>200-250</t>
  </si>
  <si>
    <t>Profit of Rs.56/-</t>
  </si>
  <si>
    <t>Loss of Rs.126.5/-</t>
  </si>
  <si>
    <t xml:space="preserve">BHARATFORG  DEC FUT </t>
  </si>
  <si>
    <t>1100-1140</t>
  </si>
  <si>
    <t>570-575</t>
  </si>
  <si>
    <t>BHARATFORG  DEC FUT</t>
  </si>
  <si>
    <t xml:space="preserve"> TVSMOTOR DEC FUT</t>
  </si>
  <si>
    <t>485-480</t>
  </si>
  <si>
    <t>GODREJCP DEC FUT</t>
  </si>
  <si>
    <t>SUNTV DEC FUT</t>
  </si>
  <si>
    <t>Loss of Rs, 65/</t>
  </si>
  <si>
    <t>Loss of Rs.31/-</t>
  </si>
  <si>
    <t>Loss of Rs.88/-</t>
  </si>
  <si>
    <t>Profit of Rs.26.5/-</t>
  </si>
  <si>
    <t>Profit of Rs.10/-</t>
  </si>
  <si>
    <t>Loss of Rs.18.5/-</t>
  </si>
  <si>
    <t>Profit of Rs.11/-</t>
  </si>
  <si>
    <t>Profit of Rs.16/-</t>
  </si>
  <si>
    <t>Profit of Rs.22.5/-</t>
  </si>
  <si>
    <t>Loss of Rs.6.5/-</t>
  </si>
  <si>
    <t xml:space="preserve">BHARTIARTL </t>
  </si>
  <si>
    <t>540-550</t>
  </si>
  <si>
    <t>INDUSTOWER</t>
  </si>
  <si>
    <t>Loss of Rs.2.2/-</t>
  </si>
  <si>
    <t>Loss of Rs.13.5/-</t>
  </si>
  <si>
    <t>Loss of Rs.19/-</t>
  </si>
  <si>
    <t>Loss of Rs.11.5/-</t>
  </si>
  <si>
    <t>Profit of Rs.72.5/-</t>
  </si>
  <si>
    <t>Profit of Rs.23/-</t>
  </si>
  <si>
    <t>1895-1901</t>
  </si>
  <si>
    <t>Loss of Rs.3.15/-</t>
  </si>
  <si>
    <t>BANKNIFTY  DEC FUT</t>
  </si>
  <si>
    <t>Profit of Rs.205/-</t>
  </si>
  <si>
    <t xml:space="preserve">HINDUNILVR  DEC FUT </t>
  </si>
  <si>
    <t>OZONEWORLD</t>
  </si>
  <si>
    <t>Loss of Rs.64/-</t>
  </si>
  <si>
    <t>Profit of Rs.4/-</t>
  </si>
  <si>
    <t>230-228</t>
  </si>
  <si>
    <t>Profit of Rs.5/-</t>
  </si>
  <si>
    <t>NIFTY 13300 PE 24-DEC</t>
  </si>
  <si>
    <t>187-193</t>
  </si>
  <si>
    <t>Loss of Rs.150/-</t>
  </si>
  <si>
    <t>Profit of Rs.20.5/-</t>
  </si>
  <si>
    <t>BRITANNIA DEC FUT</t>
  </si>
  <si>
    <t>340-350</t>
  </si>
  <si>
    <t>425-435</t>
  </si>
  <si>
    <t>660-670</t>
  </si>
  <si>
    <t>400-402</t>
  </si>
  <si>
    <t>420-425</t>
  </si>
  <si>
    <t>Loss of Rs.44/-</t>
  </si>
  <si>
    <t>PANSARI</t>
  </si>
  <si>
    <t>Pansari Developers Ltd.</t>
  </si>
  <si>
    <t>ADESH BROKING HOUSE  PRIVATE LIMITED</t>
  </si>
  <si>
    <t>ALPHA LEON ENTERPRISES LLP</t>
  </si>
  <si>
    <t>MARFATIA NISHIL SURENDRA</t>
  </si>
  <si>
    <t>NIFTY 13650 PE 24-DEC</t>
  </si>
  <si>
    <t>NIFTY 13500 PE 31-DEC</t>
  </si>
  <si>
    <t>BANKNIFTY 30300 PE 24-DEC</t>
  </si>
  <si>
    <t>Loss of Rs.92.5/-</t>
  </si>
  <si>
    <t>Profit of Rs.12/-</t>
  </si>
  <si>
    <t>CADILAHC DEC FUT</t>
  </si>
  <si>
    <t>3200-3230</t>
  </si>
  <si>
    <t>3500-3600</t>
  </si>
  <si>
    <t>Profit of Rs.170/-</t>
  </si>
  <si>
    <t>Part Profit of Rs.13/-</t>
  </si>
  <si>
    <t>Loss of Rs.85/-</t>
  </si>
  <si>
    <t>THE HINDUSTAN TIIMES LTD</t>
  </si>
  <si>
    <t>EARTHSTONE HOLDING (TWO) PRIVATE LTD</t>
  </si>
  <si>
    <t>ICICIPRULI DEC FUT</t>
  </si>
  <si>
    <t>Profit of Rs.7.5/-</t>
  </si>
  <si>
    <t>SUNPHARMA DEC FUT</t>
  </si>
  <si>
    <t>HINDUNILVR 2400 CE DEC</t>
  </si>
  <si>
    <t>Loss of Rs.40.5/-</t>
  </si>
  <si>
    <t>HINDALCO DEC FUT</t>
  </si>
  <si>
    <t>235-234</t>
  </si>
  <si>
    <t>450-452</t>
  </si>
  <si>
    <t>470-475</t>
  </si>
  <si>
    <t>484-486</t>
  </si>
  <si>
    <t>NISHIL SURENDRABHAI MARFATIA</t>
  </si>
  <si>
    <t>DEEPAK MANILAL PATEL</t>
  </si>
  <si>
    <t>Snowman Logistics Ltd.</t>
  </si>
  <si>
    <t>PARTH INFIN BROKERS PVT LTD</t>
  </si>
  <si>
    <t>Vikas Multicorp Limited</t>
  </si>
  <si>
    <t>Loss of Rs.59.5/-</t>
  </si>
  <si>
    <t>CUMMINSIND  JAN FUT</t>
  </si>
  <si>
    <t>NIFTY JAN FUT</t>
  </si>
  <si>
    <t>Profit of Rs.75/-</t>
  </si>
  <si>
    <t>HDFCLIFE DEC FUT</t>
  </si>
  <si>
    <t>Profit of Rs.1.9/-</t>
  </si>
  <si>
    <t>820-825</t>
  </si>
  <si>
    <t>855-865</t>
  </si>
  <si>
    <t>1230-1235</t>
  </si>
  <si>
    <t>RIDHIMAA GUPTA</t>
  </si>
  <si>
    <t>GRAVITON RESEARCH CAPITAL LLP</t>
  </si>
  <si>
    <t>Loss of Rs.8/-</t>
  </si>
  <si>
    <t>Profit of Rs.80/-</t>
  </si>
  <si>
    <t>Loss of Rs.13/-</t>
  </si>
  <si>
    <t>803-806</t>
  </si>
  <si>
    <t>BNRSEC</t>
  </si>
  <si>
    <t>CHANDA DEVI RATHI</t>
  </si>
  <si>
    <t>HITECHWIND</t>
  </si>
  <si>
    <t>NEETA RAJESH GOTHI</t>
  </si>
  <si>
    <t>PAZEL</t>
  </si>
  <si>
    <t>AMIT HASMUKHBHAI PATEL</t>
  </si>
  <si>
    <t>PROFINC</t>
  </si>
  <si>
    <t>ANUPAM NARAIN GUPTA</t>
  </si>
  <si>
    <t>KETAN MADHUSUDAN SHROFF .</t>
  </si>
  <si>
    <t>RCL</t>
  </si>
  <si>
    <t>PANIPRASADKURCHETI</t>
  </si>
  <si>
    <t>CHEMCON</t>
  </si>
  <si>
    <t>Chemcon Special Chem Ltd</t>
  </si>
  <si>
    <t>Libas Consu Products Ltd</t>
  </si>
  <si>
    <t>ANKITA VISHAL SHAH</t>
  </si>
  <si>
    <t>Vikas EcoTech Limited</t>
  </si>
  <si>
    <t>MT Educare Ltd</t>
  </si>
  <si>
    <t>XANDER FINANCE PRIVATE  LIMITED</t>
  </si>
  <si>
    <t>Profit of Rs.6.75/-</t>
  </si>
  <si>
    <t>Profit of Rs.2.5/-</t>
  </si>
  <si>
    <t>Part Profit of Rs.16/-</t>
  </si>
  <si>
    <t>GODREJCP JAN FUT</t>
  </si>
  <si>
    <t>738-740</t>
  </si>
  <si>
    <t>765-770</t>
  </si>
  <si>
    <t>TATACONSUM JAN FUT</t>
  </si>
  <si>
    <t>597-598</t>
  </si>
  <si>
    <t>610-615</t>
  </si>
  <si>
    <t xml:space="preserve">HDFCLIFE JAN FUT </t>
  </si>
  <si>
    <t>LUPIN JAN FUT</t>
  </si>
  <si>
    <t>980-982</t>
  </si>
  <si>
    <t>NIFTY 13950 PE DEC</t>
  </si>
  <si>
    <t>AKASHDEEP</t>
  </si>
  <si>
    <t>BLOOM</t>
  </si>
  <si>
    <t>SUNIL SITARAM GUPTA HUF</t>
  </si>
  <si>
    <t>KARAN INTERIORS LIMITED</t>
  </si>
  <si>
    <t>EMERALD</t>
  </si>
  <si>
    <t>KAMAL MEHTA</t>
  </si>
  <si>
    <t>GARWAMAR</t>
  </si>
  <si>
    <t>PRANAYAANDALA</t>
  </si>
  <si>
    <t>GGENG</t>
  </si>
  <si>
    <t>MAHAVIRBHAI BABUBHAI TIWARI</t>
  </si>
  <si>
    <t>VEE THREE INFORMATICS LIMITED</t>
  </si>
  <si>
    <t>KIRLPNU</t>
  </si>
  <si>
    <t>ACACIA PARTNERS L P</t>
  </si>
  <si>
    <t>LAKHOTIA</t>
  </si>
  <si>
    <t>INTENSIVE FINANCE PRIVATE LIMITED</t>
  </si>
  <si>
    <t>MADHUSUDAN SHYAMSUNDER LAKHOTIA HUF</t>
  </si>
  <si>
    <t>LPNAVAL</t>
  </si>
  <si>
    <t>SAUMIK KETAN DOSHI</t>
  </si>
  <si>
    <t>VIBHUTI COMMODITIES PRIVATE LIMITED</t>
  </si>
  <si>
    <t>SONU PRAVIN DADLIKA</t>
  </si>
  <si>
    <t>RICHARD ANTON DABRE</t>
  </si>
  <si>
    <t>PADMAVATI INVESTMENT</t>
  </si>
  <si>
    <t>MIHIR ASHOKKUMAR SHAH</t>
  </si>
  <si>
    <t>SHIVAAY TRADING COMPANY</t>
  </si>
  <si>
    <t>KESAR TRACOM INDIA LLP</t>
  </si>
  <si>
    <t>YATISH SINGH</t>
  </si>
  <si>
    <t>SAMIR SHIVCHANDRA JHA</t>
  </si>
  <si>
    <t>ALBULA INVESTMENT FUND LTD</t>
  </si>
  <si>
    <t>SCTL</t>
  </si>
  <si>
    <t>MAYUR RAJENDRABHAI PARIKH</t>
  </si>
  <si>
    <t>TOPGAIN FINANCE PRIVATE LIMITED</t>
  </si>
  <si>
    <t>SHREYASI</t>
  </si>
  <si>
    <t>YG INVESTMENTS &amp; ADVISORY</t>
  </si>
  <si>
    <t>THE HINDUSTAN TIMES LIMITED</t>
  </si>
  <si>
    <t>EARTH STONE HOLDING (TWO) PVT LTD</t>
  </si>
  <si>
    <t>AJAY MERCHANTS PVT LTD</t>
  </si>
  <si>
    <t>BABA BASUKI DISTRIBUTORS PRIVATE LIMITED</t>
  </si>
  <si>
    <t>RBS CREDIT &amp; FINANCIAL DEVELOPMENTS PRIVATE LIMITED</t>
  </si>
  <si>
    <t>ANUPRIYA CONSULTANTS PVT LTD</t>
  </si>
  <si>
    <t>KHURSHED YAZDI DARUVALA</t>
  </si>
  <si>
    <t>TAHL</t>
  </si>
  <si>
    <t>BHEEMIDI PRAVEENA .</t>
  </si>
  <si>
    <t>GADABANI DURGA PRASAD</t>
  </si>
  <si>
    <t>VISVEN</t>
  </si>
  <si>
    <t>DAMYANTI JIVANDAS GOKALGANDHI</t>
  </si>
  <si>
    <t>A ONE COMMERCE PRIVATE LIMITED</t>
  </si>
  <si>
    <t>ELIXIR WEALTH MANAGEMENT PRIVATE LIMITED</t>
  </si>
  <si>
    <t>NUMIV RESEARCH PRIVATE LIMITED</t>
  </si>
  <si>
    <t>FAIRCHEMOR</t>
  </si>
  <si>
    <t>Fairchem Organics Limited</t>
  </si>
  <si>
    <t>RAJASTHAN GLOBAL SECURITIES PVT LTD</t>
  </si>
  <si>
    <t>GPT Infraprojects Ltd</t>
  </si>
  <si>
    <t>DIGVIJAY SHIVSHANGBHAI CHAVDA</t>
  </si>
  <si>
    <t>MONEY GROW INVESTMENT</t>
  </si>
  <si>
    <t>Indiabulls Hsg Fin Ltd</t>
  </si>
  <si>
    <t>JUMP TRADING FINANCIAL INDIA PRIVATE LIMITED</t>
  </si>
  <si>
    <t>Vodafone Idea Limited</t>
  </si>
  <si>
    <t>AGRO TRADE SOLUTIONS</t>
  </si>
  <si>
    <t>Jump Networks Limited</t>
  </si>
  <si>
    <t>Oriental Trimex Limited</t>
  </si>
  <si>
    <t>SAWARNBHUMI VANIJYA PRIVATE LIMITED</t>
  </si>
  <si>
    <t>CAPSTON CAPITAL PARTNERS</t>
  </si>
  <si>
    <t>Prakash Pipes Limited</t>
  </si>
  <si>
    <t>SIL Investments Limited</t>
  </si>
  <si>
    <t>SMS Lifesciences (I) Ltd</t>
  </si>
  <si>
    <t>VEERAVENKATA SATYANARAYANA MURTHY TALLURI</t>
  </si>
  <si>
    <t>SMS Pharmaceuticals Limit</t>
  </si>
  <si>
    <t>POTLURI INFRA PROJECTS LLP</t>
  </si>
  <si>
    <t>Superhouse Limited</t>
  </si>
  <si>
    <t>PRAKASH R PATEL</t>
  </si>
  <si>
    <t>NK SECURITIES RESEARCH PRIVATE LIMITED</t>
  </si>
  <si>
    <t>Titagarh Wagons Limited</t>
  </si>
  <si>
    <t>Vertoz Advertising Ltd</t>
  </si>
  <si>
    <t>SANGHVI ASSOCIATES</t>
  </si>
  <si>
    <t>SHREE SHIVSHAKTI PROJECT CONSULTANT PRIVATE LIMITE</t>
  </si>
  <si>
    <t>SUNAYANA INVESTMENT COMPANY LIMITED</t>
  </si>
  <si>
    <t>ZUBER TRADING LLP</t>
  </si>
  <si>
    <t>ACHINTYA SECURITIES PRIVATE LIMITED</t>
  </si>
  <si>
    <t>Walchandnagar Ind. Ltd</t>
  </si>
  <si>
    <t>Agro Phos India Limited</t>
  </si>
  <si>
    <t>BTML</t>
  </si>
  <si>
    <t>Bodhi Tree Multimedia Ltd</t>
  </si>
  <si>
    <t>SHRENI SHARES PRIVATE LIMITED</t>
  </si>
  <si>
    <t>Cybertech Systems &amp; Softw</t>
  </si>
  <si>
    <t>STEVEN LLYOD JESKE</t>
  </si>
  <si>
    <t>HEMIPROP</t>
  </si>
  <si>
    <t>Hemisphere Prop Ind Ltd</t>
  </si>
  <si>
    <t>EAST BRIDGE CAPITAL MASTER FUND I LIMITED</t>
  </si>
  <si>
    <t>Kellton Tech Sol Ltd</t>
  </si>
  <si>
    <t>KELLTON WEALTH MANAGEMENT LLP</t>
  </si>
  <si>
    <t>MAHESH RAGHU SHETTY</t>
  </si>
  <si>
    <t>PUSHPA  BUBNA</t>
  </si>
  <si>
    <t>Sanwaria Consumer Ltd.</t>
  </si>
  <si>
    <t>SHRINATHJI DALL MILLS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</si>
</sst>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73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60" borderId="36" xfId="160" applyNumberFormat="1" applyFont="1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4" fontId="0" fillId="2" borderId="0" xfId="160" applyFont="1" applyFill="1" applyBorder="1"/>
    <xf numFmtId="0" fontId="47" fillId="2" borderId="0" xfId="0" applyFont="1" applyFill="1"/>
    <xf numFmtId="0" fontId="7" fillId="59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8" fillId="58" borderId="36" xfId="160" applyFont="1" applyFill="1" applyBorder="1" applyAlignment="1">
      <alignment horizontal="left" vertical="center"/>
    </xf>
    <xf numFmtId="0" fontId="0" fillId="58" borderId="36" xfId="0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59" borderId="39" xfId="0" applyNumberFormat="1" applyFont="1" applyFill="1" applyBorder="1" applyAlignment="1">
      <alignment horizontal="center" vertical="center"/>
    </xf>
    <xf numFmtId="165" fontId="47" fillId="59" borderId="39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0" fillId="45" borderId="36" xfId="0" applyNumberFormat="1" applyFill="1" applyBorder="1" applyAlignment="1">
      <alignment horizontal="center" vertical="center"/>
    </xf>
    <xf numFmtId="165" fontId="0" fillId="45" borderId="36" xfId="0" applyNumberFormat="1" applyFill="1" applyBorder="1" applyAlignment="1">
      <alignment horizontal="center" vertical="center"/>
    </xf>
    <xf numFmtId="15" fontId="0" fillId="45" borderId="36" xfId="0" applyNumberFormat="1" applyFill="1" applyBorder="1" applyAlignment="1">
      <alignment horizontal="center" vertical="center"/>
    </xf>
    <xf numFmtId="164" fontId="8" fillId="45" borderId="36" xfId="160" applyFont="1" applyFill="1" applyBorder="1" applyAlignment="1">
      <alignment horizontal="left" vertical="center"/>
    </xf>
    <xf numFmtId="164" fontId="47" fillId="45" borderId="36" xfId="160" applyFont="1" applyFill="1" applyBorder="1" applyAlignment="1">
      <alignment horizontal="center" vertical="top"/>
    </xf>
    <xf numFmtId="0" fontId="47" fillId="45" borderId="36" xfId="0" applyFon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top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4" fontId="7" fillId="45" borderId="5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58" borderId="37" xfId="0" applyFill="1" applyBorder="1" applyAlignment="1">
      <alignment horizontal="center" vertical="center"/>
    </xf>
    <xf numFmtId="0" fontId="0" fillId="58" borderId="38" xfId="0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0" fontId="0" fillId="59" borderId="38" xfId="0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 vertical="center"/>
    </xf>
    <xf numFmtId="16" fontId="7" fillId="58" borderId="39" xfId="160" applyNumberFormat="1" applyFont="1" applyFill="1" applyBorder="1" applyAlignment="1">
      <alignment horizontal="center" vertical="center"/>
    </xf>
    <xf numFmtId="0" fontId="7" fillId="58" borderId="39" xfId="0" applyFont="1" applyFill="1" applyBorder="1" applyAlignment="1">
      <alignment horizontal="center" vertical="center"/>
    </xf>
    <xf numFmtId="164" fontId="7" fillId="58" borderId="37" xfId="160" applyFont="1" applyFill="1" applyBorder="1" applyAlignment="1">
      <alignment horizontal="center" vertical="center"/>
    </xf>
    <xf numFmtId="164" fontId="7" fillId="58" borderId="39" xfId="160" applyFont="1" applyFill="1" applyBorder="1" applyAlignment="1">
      <alignment horizontal="center" vertical="center"/>
    </xf>
    <xf numFmtId="165" fontId="47" fillId="59" borderId="37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7" fillId="59" borderId="39" xfId="160" applyNumberFormat="1" applyFont="1" applyFill="1" applyBorder="1" applyAlignment="1">
      <alignment horizontal="center" vertical="center"/>
    </xf>
    <xf numFmtId="0" fontId="7" fillId="59" borderId="37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4" fontId="7" fillId="59" borderId="37" xfId="160" applyFont="1" applyFill="1" applyBorder="1" applyAlignment="1">
      <alignment horizontal="center" vertical="center"/>
    </xf>
    <xf numFmtId="164" fontId="7" fillId="59" borderId="39" xfId="16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47" fillId="59" borderId="37" xfId="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16" fontId="7" fillId="59" borderId="5" xfId="0" applyNumberFormat="1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509</xdr:row>
      <xdr:rowOff>123265</xdr:rowOff>
    </xdr:from>
    <xdr:to>
      <xdr:col>12</xdr:col>
      <xdr:colOff>414779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509</xdr:row>
      <xdr:rowOff>112060</xdr:rowOff>
    </xdr:from>
    <xdr:to>
      <xdr:col>4</xdr:col>
      <xdr:colOff>8964</xdr:colOff>
      <xdr:row>513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44197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44197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690" t="s">
        <v>16</v>
      </c>
      <c r="B9" s="692" t="s">
        <v>17</v>
      </c>
      <c r="C9" s="692" t="s">
        <v>18</v>
      </c>
      <c r="D9" s="273" t="s">
        <v>19</v>
      </c>
      <c r="E9" s="273" t="s">
        <v>20</v>
      </c>
      <c r="F9" s="687" t="s">
        <v>21</v>
      </c>
      <c r="G9" s="688"/>
      <c r="H9" s="689"/>
      <c r="I9" s="687" t="s">
        <v>22</v>
      </c>
      <c r="J9" s="688"/>
      <c r="K9" s="689"/>
      <c r="L9" s="273"/>
      <c r="M9" s="280"/>
      <c r="N9" s="280"/>
      <c r="O9" s="280"/>
    </row>
    <row r="10" spans="1:15" ht="59.25" customHeight="1">
      <c r="A10" s="691"/>
      <c r="B10" s="693" t="s">
        <v>17</v>
      </c>
      <c r="C10" s="693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31303</v>
      </c>
      <c r="E11" s="302">
        <v>31296.933333333334</v>
      </c>
      <c r="F11" s="314">
        <v>31156.066666666669</v>
      </c>
      <c r="G11" s="314">
        <v>31009.133333333335</v>
      </c>
      <c r="H11" s="314">
        <v>30868.26666666667</v>
      </c>
      <c r="I11" s="314">
        <v>31443.866666666669</v>
      </c>
      <c r="J11" s="314">
        <v>31584.733333333337</v>
      </c>
      <c r="K11" s="314">
        <v>31731.666666666668</v>
      </c>
      <c r="L11" s="301">
        <v>31437.8</v>
      </c>
      <c r="M11" s="301">
        <v>31150</v>
      </c>
      <c r="N11" s="318">
        <v>1468425</v>
      </c>
      <c r="O11" s="319">
        <v>-0.21288342736153731</v>
      </c>
    </row>
    <row r="12" spans="1:15" ht="15">
      <c r="A12" s="276">
        <v>2</v>
      </c>
      <c r="B12" s="386" t="s">
        <v>34</v>
      </c>
      <c r="C12" s="276" t="s">
        <v>36</v>
      </c>
      <c r="D12" s="315">
        <v>14009.65</v>
      </c>
      <c r="E12" s="315">
        <v>14006.133333333333</v>
      </c>
      <c r="F12" s="316">
        <v>13958.516666666666</v>
      </c>
      <c r="G12" s="316">
        <v>13907.383333333333</v>
      </c>
      <c r="H12" s="316">
        <v>13859.766666666666</v>
      </c>
      <c r="I12" s="316">
        <v>14057.266666666666</v>
      </c>
      <c r="J12" s="316">
        <v>14104.883333333331</v>
      </c>
      <c r="K12" s="316">
        <v>14156.016666666666</v>
      </c>
      <c r="L12" s="303">
        <v>14053.75</v>
      </c>
      <c r="M12" s="303">
        <v>13955</v>
      </c>
      <c r="N12" s="318">
        <v>12727125</v>
      </c>
      <c r="O12" s="319">
        <v>-0.21469857327304953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1625.15</v>
      </c>
      <c r="E13" s="315">
        <v>1633.95</v>
      </c>
      <c r="F13" s="316">
        <v>1611.8500000000001</v>
      </c>
      <c r="G13" s="316">
        <v>1598.5500000000002</v>
      </c>
      <c r="H13" s="316">
        <v>1576.4500000000003</v>
      </c>
      <c r="I13" s="316">
        <v>1647.25</v>
      </c>
      <c r="J13" s="316">
        <v>1669.35</v>
      </c>
      <c r="K13" s="316">
        <v>1682.6499999999999</v>
      </c>
      <c r="L13" s="303">
        <v>1656.05</v>
      </c>
      <c r="M13" s="303">
        <v>1620.65</v>
      </c>
      <c r="N13" s="318">
        <v>3348500</v>
      </c>
      <c r="O13" s="319">
        <v>1.6853932584269662E-2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481.4</v>
      </c>
      <c r="E14" s="315">
        <v>469.98333333333335</v>
      </c>
      <c r="F14" s="316">
        <v>453.41666666666669</v>
      </c>
      <c r="G14" s="316">
        <v>425.43333333333334</v>
      </c>
      <c r="H14" s="316">
        <v>408.86666666666667</v>
      </c>
      <c r="I14" s="316">
        <v>497.9666666666667</v>
      </c>
      <c r="J14" s="316">
        <v>514.5333333333333</v>
      </c>
      <c r="K14" s="316">
        <v>542.51666666666665</v>
      </c>
      <c r="L14" s="303">
        <v>486.55</v>
      </c>
      <c r="M14" s="303">
        <v>442</v>
      </c>
      <c r="N14" s="318">
        <v>18598000</v>
      </c>
      <c r="O14" s="319">
        <v>9.9923970891712833E-3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485.45</v>
      </c>
      <c r="E15" s="315">
        <v>486.7833333333333</v>
      </c>
      <c r="F15" s="316">
        <v>480.66666666666663</v>
      </c>
      <c r="G15" s="316">
        <v>475.88333333333333</v>
      </c>
      <c r="H15" s="316">
        <v>469.76666666666665</v>
      </c>
      <c r="I15" s="316">
        <v>491.56666666666661</v>
      </c>
      <c r="J15" s="316">
        <v>497.68333333333328</v>
      </c>
      <c r="K15" s="316">
        <v>502.46666666666658</v>
      </c>
      <c r="L15" s="303">
        <v>492.9</v>
      </c>
      <c r="M15" s="303">
        <v>482</v>
      </c>
      <c r="N15" s="318">
        <v>39770000</v>
      </c>
      <c r="O15" s="319">
        <v>-0.22776699029126213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921.3</v>
      </c>
      <c r="E16" s="315">
        <v>926.81666666666661</v>
      </c>
      <c r="F16" s="316">
        <v>913.48333333333323</v>
      </c>
      <c r="G16" s="316">
        <v>905.66666666666663</v>
      </c>
      <c r="H16" s="316">
        <v>892.33333333333326</v>
      </c>
      <c r="I16" s="316">
        <v>934.63333333333321</v>
      </c>
      <c r="J16" s="316">
        <v>947.9666666666667</v>
      </c>
      <c r="K16" s="316">
        <v>955.78333333333319</v>
      </c>
      <c r="L16" s="303">
        <v>940.15</v>
      </c>
      <c r="M16" s="303">
        <v>919</v>
      </c>
      <c r="N16" s="318">
        <v>1367000</v>
      </c>
      <c r="O16" s="319">
        <v>-0.13481012658227848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249.5</v>
      </c>
      <c r="E17" s="315">
        <v>250.48333333333335</v>
      </c>
      <c r="F17" s="316">
        <v>247.01666666666671</v>
      </c>
      <c r="G17" s="316">
        <v>244.53333333333336</v>
      </c>
      <c r="H17" s="316">
        <v>241.06666666666672</v>
      </c>
      <c r="I17" s="316">
        <v>252.9666666666667</v>
      </c>
      <c r="J17" s="316">
        <v>256.43333333333334</v>
      </c>
      <c r="K17" s="316">
        <v>258.91666666666669</v>
      </c>
      <c r="L17" s="303">
        <v>253.95</v>
      </c>
      <c r="M17" s="303">
        <v>248</v>
      </c>
      <c r="N17" s="318">
        <v>19140000</v>
      </c>
      <c r="O17" s="319">
        <v>-4.4337926902336726E-2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2417.1999999999998</v>
      </c>
      <c r="E18" s="315">
        <v>2415.7666666666664</v>
      </c>
      <c r="F18" s="316">
        <v>2393.6833333333329</v>
      </c>
      <c r="G18" s="316">
        <v>2370.1666666666665</v>
      </c>
      <c r="H18" s="316">
        <v>2348.083333333333</v>
      </c>
      <c r="I18" s="316">
        <v>2439.2833333333328</v>
      </c>
      <c r="J18" s="316">
        <v>2461.3666666666668</v>
      </c>
      <c r="K18" s="316">
        <v>2484.8833333333328</v>
      </c>
      <c r="L18" s="303">
        <v>2437.85</v>
      </c>
      <c r="M18" s="303">
        <v>2392.25</v>
      </c>
      <c r="N18" s="318">
        <v>1817000</v>
      </c>
      <c r="O18" s="319">
        <v>-0.13434969032872796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179</v>
      </c>
      <c r="E19" s="315">
        <v>180.26666666666665</v>
      </c>
      <c r="F19" s="316">
        <v>176.48333333333329</v>
      </c>
      <c r="G19" s="316">
        <v>173.96666666666664</v>
      </c>
      <c r="H19" s="316">
        <v>170.18333333333328</v>
      </c>
      <c r="I19" s="316">
        <v>182.7833333333333</v>
      </c>
      <c r="J19" s="316">
        <v>186.56666666666666</v>
      </c>
      <c r="K19" s="316">
        <v>189.08333333333331</v>
      </c>
      <c r="L19" s="303">
        <v>184.05</v>
      </c>
      <c r="M19" s="303">
        <v>177.75</v>
      </c>
      <c r="N19" s="318">
        <v>10585000</v>
      </c>
      <c r="O19" s="319">
        <v>-6.9041336851363239E-2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95.95</v>
      </c>
      <c r="E20" s="315">
        <v>96</v>
      </c>
      <c r="F20" s="316">
        <v>94.95</v>
      </c>
      <c r="G20" s="316">
        <v>93.95</v>
      </c>
      <c r="H20" s="316">
        <v>92.9</v>
      </c>
      <c r="I20" s="316">
        <v>97</v>
      </c>
      <c r="J20" s="316">
        <v>98.050000000000011</v>
      </c>
      <c r="K20" s="316">
        <v>99.05</v>
      </c>
      <c r="L20" s="303">
        <v>97.05</v>
      </c>
      <c r="M20" s="303">
        <v>95</v>
      </c>
      <c r="N20" s="318">
        <v>41787000</v>
      </c>
      <c r="O20" s="319">
        <v>-6.2209654615229246E-2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2770.35</v>
      </c>
      <c r="E21" s="315">
        <v>2759.3666666666663</v>
      </c>
      <c r="F21" s="316">
        <v>2742.7833333333328</v>
      </c>
      <c r="G21" s="316">
        <v>2715.2166666666667</v>
      </c>
      <c r="H21" s="316">
        <v>2698.6333333333332</v>
      </c>
      <c r="I21" s="316">
        <v>2786.9333333333325</v>
      </c>
      <c r="J21" s="316">
        <v>2803.5166666666655</v>
      </c>
      <c r="K21" s="316">
        <v>2831.0833333333321</v>
      </c>
      <c r="L21" s="303">
        <v>2775.95</v>
      </c>
      <c r="M21" s="303">
        <v>2731.8</v>
      </c>
      <c r="N21" s="318">
        <v>5015700</v>
      </c>
      <c r="O21" s="319">
        <v>-4.6535500427715995E-2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924.05</v>
      </c>
      <c r="E22" s="315">
        <v>926.73333333333323</v>
      </c>
      <c r="F22" s="316">
        <v>905.51666666666642</v>
      </c>
      <c r="G22" s="316">
        <v>886.98333333333323</v>
      </c>
      <c r="H22" s="316">
        <v>865.76666666666642</v>
      </c>
      <c r="I22" s="316">
        <v>945.26666666666642</v>
      </c>
      <c r="J22" s="316">
        <v>966.48333333333335</v>
      </c>
      <c r="K22" s="316">
        <v>985.01666666666642</v>
      </c>
      <c r="L22" s="303">
        <v>947.95</v>
      </c>
      <c r="M22" s="303">
        <v>908.2</v>
      </c>
      <c r="N22" s="318">
        <v>10132200</v>
      </c>
      <c r="O22" s="319">
        <v>3.9754535752401281E-2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623.54999999999995</v>
      </c>
      <c r="E23" s="315">
        <v>623.66666666666663</v>
      </c>
      <c r="F23" s="316">
        <v>618.18333333333328</v>
      </c>
      <c r="G23" s="316">
        <v>612.81666666666661</v>
      </c>
      <c r="H23" s="316">
        <v>607.33333333333326</v>
      </c>
      <c r="I23" s="316">
        <v>629.0333333333333</v>
      </c>
      <c r="J23" s="316">
        <v>634.51666666666665</v>
      </c>
      <c r="K23" s="316">
        <v>639.88333333333333</v>
      </c>
      <c r="L23" s="303">
        <v>629.15</v>
      </c>
      <c r="M23" s="303">
        <v>618.29999999999995</v>
      </c>
      <c r="N23" s="318">
        <v>45578400</v>
      </c>
      <c r="O23" s="319">
        <v>-8.5057692770939219E-2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3462.15</v>
      </c>
      <c r="E24" s="315">
        <v>3460.5499999999997</v>
      </c>
      <c r="F24" s="316">
        <v>3445.5999999999995</v>
      </c>
      <c r="G24" s="316">
        <v>3429.0499999999997</v>
      </c>
      <c r="H24" s="316">
        <v>3414.0999999999995</v>
      </c>
      <c r="I24" s="316">
        <v>3477.0999999999995</v>
      </c>
      <c r="J24" s="316">
        <v>3492.0499999999993</v>
      </c>
      <c r="K24" s="316">
        <v>3508.5999999999995</v>
      </c>
      <c r="L24" s="303">
        <v>3475.5</v>
      </c>
      <c r="M24" s="303">
        <v>3444</v>
      </c>
      <c r="N24" s="318">
        <v>1610250</v>
      </c>
      <c r="O24" s="319">
        <v>-2.7773584905660377E-2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8947.6</v>
      </c>
      <c r="E25" s="315">
        <v>8969.4499999999989</v>
      </c>
      <c r="F25" s="316">
        <v>8863.1499999999978</v>
      </c>
      <c r="G25" s="316">
        <v>8778.6999999999989</v>
      </c>
      <c r="H25" s="316">
        <v>8672.3999999999978</v>
      </c>
      <c r="I25" s="316">
        <v>9053.8999999999978</v>
      </c>
      <c r="J25" s="316">
        <v>9160.1999999999971</v>
      </c>
      <c r="K25" s="316">
        <v>9244.6499999999978</v>
      </c>
      <c r="L25" s="303">
        <v>9075.75</v>
      </c>
      <c r="M25" s="303">
        <v>8885</v>
      </c>
      <c r="N25" s="318">
        <v>782125</v>
      </c>
      <c r="O25" s="319">
        <v>-0.19699691991786447</v>
      </c>
    </row>
    <row r="26" spans="1:15" ht="15">
      <c r="A26" s="276">
        <v>16</v>
      </c>
      <c r="B26" s="386" t="s">
        <v>57</v>
      </c>
      <c r="C26" s="276" t="s">
        <v>59</v>
      </c>
      <c r="D26" s="315">
        <v>5288.65</v>
      </c>
      <c r="E26" s="315">
        <v>5307.5666666666666</v>
      </c>
      <c r="F26" s="316">
        <v>5246.1833333333334</v>
      </c>
      <c r="G26" s="316">
        <v>5203.7166666666672</v>
      </c>
      <c r="H26" s="316">
        <v>5142.3333333333339</v>
      </c>
      <c r="I26" s="316">
        <v>5350.0333333333328</v>
      </c>
      <c r="J26" s="316">
        <v>5411.4166666666661</v>
      </c>
      <c r="K26" s="316">
        <v>5453.8833333333323</v>
      </c>
      <c r="L26" s="303">
        <v>5368.95</v>
      </c>
      <c r="M26" s="303">
        <v>5265.1</v>
      </c>
      <c r="N26" s="318">
        <v>5150500</v>
      </c>
      <c r="O26" s="319">
        <v>-0.19179318190733985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1652.6</v>
      </c>
      <c r="E27" s="315">
        <v>1642.8833333333332</v>
      </c>
      <c r="F27" s="316">
        <v>1629.7166666666665</v>
      </c>
      <c r="G27" s="316">
        <v>1606.8333333333333</v>
      </c>
      <c r="H27" s="316">
        <v>1593.6666666666665</v>
      </c>
      <c r="I27" s="316">
        <v>1665.7666666666664</v>
      </c>
      <c r="J27" s="316">
        <v>1678.9333333333334</v>
      </c>
      <c r="K27" s="316">
        <v>1701.8166666666664</v>
      </c>
      <c r="L27" s="303">
        <v>1656.05</v>
      </c>
      <c r="M27" s="303">
        <v>1620</v>
      </c>
      <c r="N27" s="318">
        <v>1869200</v>
      </c>
      <c r="O27" s="319">
        <v>-7.4103427778878544E-2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403.05</v>
      </c>
      <c r="E28" s="315">
        <v>402.61666666666662</v>
      </c>
      <c r="F28" s="316">
        <v>397.43333333333322</v>
      </c>
      <c r="G28" s="316">
        <v>391.81666666666661</v>
      </c>
      <c r="H28" s="316">
        <v>386.63333333333321</v>
      </c>
      <c r="I28" s="316">
        <v>408.23333333333323</v>
      </c>
      <c r="J28" s="316">
        <v>413.41666666666663</v>
      </c>
      <c r="K28" s="316">
        <v>419.03333333333325</v>
      </c>
      <c r="L28" s="303">
        <v>407.8</v>
      </c>
      <c r="M28" s="303">
        <v>397</v>
      </c>
      <c r="N28" s="318">
        <v>11035800</v>
      </c>
      <c r="O28" s="319">
        <v>3.3198517020559488E-2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61.2</v>
      </c>
      <c r="E29" s="315">
        <v>61.533333333333331</v>
      </c>
      <c r="F29" s="316">
        <v>60.666666666666664</v>
      </c>
      <c r="G29" s="316">
        <v>60.133333333333333</v>
      </c>
      <c r="H29" s="316">
        <v>59.266666666666666</v>
      </c>
      <c r="I29" s="316">
        <v>62.066666666666663</v>
      </c>
      <c r="J29" s="316">
        <v>62.933333333333337</v>
      </c>
      <c r="K29" s="316">
        <v>63.466666666666661</v>
      </c>
      <c r="L29" s="303">
        <v>62.4</v>
      </c>
      <c r="M29" s="303">
        <v>61</v>
      </c>
      <c r="N29" s="318">
        <v>54323100</v>
      </c>
      <c r="O29" s="319">
        <v>-8.4089663718903057E-2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1586.9</v>
      </c>
      <c r="E30" s="315">
        <v>1590.7333333333333</v>
      </c>
      <c r="F30" s="316">
        <v>1579.4666666666667</v>
      </c>
      <c r="G30" s="316">
        <v>1572.0333333333333</v>
      </c>
      <c r="H30" s="316">
        <v>1560.7666666666667</v>
      </c>
      <c r="I30" s="316">
        <v>1598.1666666666667</v>
      </c>
      <c r="J30" s="316">
        <v>1609.4333333333336</v>
      </c>
      <c r="K30" s="316">
        <v>1616.8666666666668</v>
      </c>
      <c r="L30" s="303">
        <v>1602</v>
      </c>
      <c r="M30" s="303">
        <v>1583.3</v>
      </c>
      <c r="N30" s="318">
        <v>1064250</v>
      </c>
      <c r="O30" s="319">
        <v>-4.491609081934847E-2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120.35</v>
      </c>
      <c r="E31" s="315">
        <v>119.11666666666667</v>
      </c>
      <c r="F31" s="316">
        <v>116.98333333333335</v>
      </c>
      <c r="G31" s="316">
        <v>113.61666666666667</v>
      </c>
      <c r="H31" s="316">
        <v>111.48333333333335</v>
      </c>
      <c r="I31" s="316">
        <v>122.48333333333335</v>
      </c>
      <c r="J31" s="316">
        <v>124.61666666666667</v>
      </c>
      <c r="K31" s="316">
        <v>127.98333333333335</v>
      </c>
      <c r="L31" s="303">
        <v>121.25</v>
      </c>
      <c r="M31" s="303">
        <v>115.75</v>
      </c>
      <c r="N31" s="318">
        <v>31236000</v>
      </c>
      <c r="O31" s="319">
        <v>-4.4852428538229142E-2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761.85</v>
      </c>
      <c r="E32" s="315">
        <v>758.41666666666663</v>
      </c>
      <c r="F32" s="316">
        <v>753.63333333333321</v>
      </c>
      <c r="G32" s="316">
        <v>745.41666666666663</v>
      </c>
      <c r="H32" s="316">
        <v>740.63333333333321</v>
      </c>
      <c r="I32" s="316">
        <v>766.63333333333321</v>
      </c>
      <c r="J32" s="316">
        <v>771.41666666666674</v>
      </c>
      <c r="K32" s="316">
        <v>779.63333333333321</v>
      </c>
      <c r="L32" s="303">
        <v>763.2</v>
      </c>
      <c r="M32" s="303">
        <v>750.2</v>
      </c>
      <c r="N32" s="318">
        <v>2114200</v>
      </c>
      <c r="O32" s="319">
        <v>-0.10604651162790697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526.35</v>
      </c>
      <c r="E33" s="315">
        <v>525.18333333333339</v>
      </c>
      <c r="F33" s="316">
        <v>521.66666666666674</v>
      </c>
      <c r="G33" s="316">
        <v>516.98333333333335</v>
      </c>
      <c r="H33" s="316">
        <v>513.4666666666667</v>
      </c>
      <c r="I33" s="316">
        <v>529.86666666666679</v>
      </c>
      <c r="J33" s="316">
        <v>533.38333333333344</v>
      </c>
      <c r="K33" s="316">
        <v>538.06666666666683</v>
      </c>
      <c r="L33" s="303">
        <v>528.70000000000005</v>
      </c>
      <c r="M33" s="303">
        <v>520.5</v>
      </c>
      <c r="N33" s="318">
        <v>5688000</v>
      </c>
      <c r="O33" s="319">
        <v>-7.489631617467675E-2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511.9</v>
      </c>
      <c r="E34" s="315">
        <v>513.29999999999995</v>
      </c>
      <c r="F34" s="316">
        <v>505.89999999999986</v>
      </c>
      <c r="G34" s="316">
        <v>499.89999999999992</v>
      </c>
      <c r="H34" s="316">
        <v>492.49999999999983</v>
      </c>
      <c r="I34" s="316">
        <v>519.29999999999995</v>
      </c>
      <c r="J34" s="316">
        <v>526.70000000000005</v>
      </c>
      <c r="K34" s="316">
        <v>532.69999999999993</v>
      </c>
      <c r="L34" s="303">
        <v>520.70000000000005</v>
      </c>
      <c r="M34" s="303">
        <v>507.3</v>
      </c>
      <c r="N34" s="318">
        <v>98663853</v>
      </c>
      <c r="O34" s="319">
        <v>2.840909090909091E-3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36.049999999999997</v>
      </c>
      <c r="E35" s="315">
        <v>36.066666666666663</v>
      </c>
      <c r="F35" s="316">
        <v>35.383333333333326</v>
      </c>
      <c r="G35" s="316">
        <v>34.716666666666661</v>
      </c>
      <c r="H35" s="316">
        <v>34.033333333333324</v>
      </c>
      <c r="I35" s="316">
        <v>36.733333333333327</v>
      </c>
      <c r="J35" s="316">
        <v>37.416666666666664</v>
      </c>
      <c r="K35" s="316">
        <v>38.083333333333329</v>
      </c>
      <c r="L35" s="303">
        <v>36.75</v>
      </c>
      <c r="M35" s="303">
        <v>35.4</v>
      </c>
      <c r="N35" s="318">
        <v>102963000</v>
      </c>
      <c r="O35" s="319">
        <v>-5.6389530408006157E-2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466.65</v>
      </c>
      <c r="E36" s="315">
        <v>464.7833333333333</v>
      </c>
      <c r="F36" s="316">
        <v>461.06666666666661</v>
      </c>
      <c r="G36" s="316">
        <v>455.48333333333329</v>
      </c>
      <c r="H36" s="316">
        <v>451.76666666666659</v>
      </c>
      <c r="I36" s="316">
        <v>470.36666666666662</v>
      </c>
      <c r="J36" s="316">
        <v>474.08333333333331</v>
      </c>
      <c r="K36" s="316">
        <v>479.66666666666663</v>
      </c>
      <c r="L36" s="303">
        <v>468.5</v>
      </c>
      <c r="M36" s="303">
        <v>459.2</v>
      </c>
      <c r="N36" s="318">
        <v>10522500</v>
      </c>
      <c r="O36" s="319">
        <v>-7.181984175289105E-2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12837.7</v>
      </c>
      <c r="E37" s="315">
        <v>12749.883333333331</v>
      </c>
      <c r="F37" s="316">
        <v>12494.866666666663</v>
      </c>
      <c r="G37" s="316">
        <v>12152.033333333331</v>
      </c>
      <c r="H37" s="316">
        <v>11897.016666666663</v>
      </c>
      <c r="I37" s="316">
        <v>13092.716666666664</v>
      </c>
      <c r="J37" s="316">
        <v>13347.733333333334</v>
      </c>
      <c r="K37" s="316">
        <v>13690.566666666664</v>
      </c>
      <c r="L37" s="303">
        <v>13004.9</v>
      </c>
      <c r="M37" s="303">
        <v>12407.05</v>
      </c>
      <c r="N37" s="318">
        <v>142250</v>
      </c>
      <c r="O37" s="319">
        <v>-8.6970474967907579E-2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381.7</v>
      </c>
      <c r="E38" s="315">
        <v>382.61666666666662</v>
      </c>
      <c r="F38" s="316">
        <v>379.43333333333322</v>
      </c>
      <c r="G38" s="316">
        <v>377.16666666666663</v>
      </c>
      <c r="H38" s="316">
        <v>373.98333333333323</v>
      </c>
      <c r="I38" s="316">
        <v>384.88333333333321</v>
      </c>
      <c r="J38" s="316">
        <v>388.06666666666661</v>
      </c>
      <c r="K38" s="316">
        <v>390.3333333333332</v>
      </c>
      <c r="L38" s="303">
        <v>385.8</v>
      </c>
      <c r="M38" s="303">
        <v>380.35</v>
      </c>
      <c r="N38" s="318">
        <v>24962400</v>
      </c>
      <c r="O38" s="319">
        <v>-9.8426732544532575E-2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3590.1</v>
      </c>
      <c r="E39" s="315">
        <v>3595.2166666666667</v>
      </c>
      <c r="F39" s="316">
        <v>3571.8833333333332</v>
      </c>
      <c r="G39" s="316">
        <v>3553.6666666666665</v>
      </c>
      <c r="H39" s="316">
        <v>3530.333333333333</v>
      </c>
      <c r="I39" s="316">
        <v>3613.4333333333334</v>
      </c>
      <c r="J39" s="316">
        <v>3636.7666666666664</v>
      </c>
      <c r="K39" s="316">
        <v>3654.9833333333336</v>
      </c>
      <c r="L39" s="303">
        <v>3618.55</v>
      </c>
      <c r="M39" s="303">
        <v>3577</v>
      </c>
      <c r="N39" s="318">
        <v>2220000</v>
      </c>
      <c r="O39" s="319">
        <v>-3.5453597497393116E-2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479.05</v>
      </c>
      <c r="E40" s="315">
        <v>481.39999999999992</v>
      </c>
      <c r="F40" s="316">
        <v>474.29999999999984</v>
      </c>
      <c r="G40" s="316">
        <v>469.5499999999999</v>
      </c>
      <c r="H40" s="316">
        <v>462.44999999999982</v>
      </c>
      <c r="I40" s="316">
        <v>486.14999999999986</v>
      </c>
      <c r="J40" s="316">
        <v>493.24999999999989</v>
      </c>
      <c r="K40" s="316">
        <v>497.99999999999989</v>
      </c>
      <c r="L40" s="303">
        <v>488.5</v>
      </c>
      <c r="M40" s="303">
        <v>476.65</v>
      </c>
      <c r="N40" s="318">
        <v>9378600</v>
      </c>
      <c r="O40" s="319">
        <v>-3.6610169491525422E-2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130.5</v>
      </c>
      <c r="E41" s="315">
        <v>130.08333333333334</v>
      </c>
      <c r="F41" s="316">
        <v>129.01666666666668</v>
      </c>
      <c r="G41" s="316">
        <v>127.53333333333333</v>
      </c>
      <c r="H41" s="316">
        <v>126.46666666666667</v>
      </c>
      <c r="I41" s="316">
        <v>131.56666666666669</v>
      </c>
      <c r="J41" s="316">
        <v>132.63333333333335</v>
      </c>
      <c r="K41" s="316">
        <v>134.1166666666667</v>
      </c>
      <c r="L41" s="303">
        <v>131.15</v>
      </c>
      <c r="M41" s="303">
        <v>128.6</v>
      </c>
      <c r="N41" s="318">
        <v>38426400</v>
      </c>
      <c r="O41" s="319">
        <v>-0.21429973500834232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389.25</v>
      </c>
      <c r="E42" s="315">
        <v>387.7</v>
      </c>
      <c r="F42" s="316">
        <v>382.9</v>
      </c>
      <c r="G42" s="316">
        <v>376.55</v>
      </c>
      <c r="H42" s="316">
        <v>371.75</v>
      </c>
      <c r="I42" s="316">
        <v>394.04999999999995</v>
      </c>
      <c r="J42" s="316">
        <v>398.85</v>
      </c>
      <c r="K42" s="316">
        <v>405.19999999999993</v>
      </c>
      <c r="L42" s="303">
        <v>392.5</v>
      </c>
      <c r="M42" s="303">
        <v>381.35</v>
      </c>
      <c r="N42" s="318">
        <v>4400000</v>
      </c>
      <c r="O42" s="319">
        <v>-0.15221579961464354</v>
      </c>
    </row>
    <row r="43" spans="1:15" ht="15">
      <c r="A43" s="276">
        <v>33</v>
      </c>
      <c r="B43" s="386" t="s">
        <v>52</v>
      </c>
      <c r="C43" s="276" t="s">
        <v>83</v>
      </c>
      <c r="D43" s="315">
        <v>822.9</v>
      </c>
      <c r="E43" s="315">
        <v>826.88333333333333</v>
      </c>
      <c r="F43" s="316">
        <v>817.26666666666665</v>
      </c>
      <c r="G43" s="316">
        <v>811.63333333333333</v>
      </c>
      <c r="H43" s="316">
        <v>802.01666666666665</v>
      </c>
      <c r="I43" s="316">
        <v>832.51666666666665</v>
      </c>
      <c r="J43" s="316">
        <v>842.13333333333321</v>
      </c>
      <c r="K43" s="316">
        <v>847.76666666666665</v>
      </c>
      <c r="L43" s="303">
        <v>836.5</v>
      </c>
      <c r="M43" s="303">
        <v>821.25</v>
      </c>
      <c r="N43" s="318">
        <v>15575300</v>
      </c>
      <c r="O43" s="319">
        <v>-1.8594364351245084E-2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135.9</v>
      </c>
      <c r="E44" s="315">
        <v>135.76666666666668</v>
      </c>
      <c r="F44" s="316">
        <v>134.63333333333335</v>
      </c>
      <c r="G44" s="316">
        <v>133.36666666666667</v>
      </c>
      <c r="H44" s="316">
        <v>132.23333333333335</v>
      </c>
      <c r="I44" s="316">
        <v>137.03333333333336</v>
      </c>
      <c r="J44" s="316">
        <v>138.16666666666669</v>
      </c>
      <c r="K44" s="316">
        <v>139.43333333333337</v>
      </c>
      <c r="L44" s="303">
        <v>136.9</v>
      </c>
      <c r="M44" s="303">
        <v>134.5</v>
      </c>
      <c r="N44" s="318">
        <v>27568800</v>
      </c>
      <c r="O44" s="319">
        <v>-0.23194276512639925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2714.2</v>
      </c>
      <c r="E45" s="315">
        <v>2702.0333333333333</v>
      </c>
      <c r="F45" s="316">
        <v>2684.0666666666666</v>
      </c>
      <c r="G45" s="316">
        <v>2653.9333333333334</v>
      </c>
      <c r="H45" s="316">
        <v>2635.9666666666667</v>
      </c>
      <c r="I45" s="316">
        <v>2732.1666666666665</v>
      </c>
      <c r="J45" s="316">
        <v>2750.1333333333328</v>
      </c>
      <c r="K45" s="316">
        <v>2780.2666666666664</v>
      </c>
      <c r="L45" s="303">
        <v>2720</v>
      </c>
      <c r="M45" s="303">
        <v>2671.9</v>
      </c>
      <c r="N45" s="318">
        <v>333375</v>
      </c>
      <c r="O45" s="319">
        <v>-0.12413793103448276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1571.95</v>
      </c>
      <c r="E46" s="315">
        <v>1577.8166666666668</v>
      </c>
      <c r="F46" s="316">
        <v>1562.7333333333336</v>
      </c>
      <c r="G46" s="316">
        <v>1553.5166666666667</v>
      </c>
      <c r="H46" s="316">
        <v>1538.4333333333334</v>
      </c>
      <c r="I46" s="316">
        <v>1587.0333333333338</v>
      </c>
      <c r="J46" s="316">
        <v>1602.1166666666672</v>
      </c>
      <c r="K46" s="316">
        <v>1611.3333333333339</v>
      </c>
      <c r="L46" s="303">
        <v>1592.9</v>
      </c>
      <c r="M46" s="303">
        <v>1568.6</v>
      </c>
      <c r="N46" s="318">
        <v>2513000</v>
      </c>
      <c r="O46" s="319">
        <v>-7.2111656758852422E-2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400.15</v>
      </c>
      <c r="E47" s="315">
        <v>400.7166666666667</v>
      </c>
      <c r="F47" s="316">
        <v>396.53333333333342</v>
      </c>
      <c r="G47" s="316">
        <v>392.91666666666674</v>
      </c>
      <c r="H47" s="316">
        <v>388.73333333333346</v>
      </c>
      <c r="I47" s="316">
        <v>404.33333333333337</v>
      </c>
      <c r="J47" s="316">
        <v>408.51666666666665</v>
      </c>
      <c r="K47" s="316">
        <v>412.13333333333333</v>
      </c>
      <c r="L47" s="303">
        <v>404.9</v>
      </c>
      <c r="M47" s="303">
        <v>397.1</v>
      </c>
      <c r="N47" s="318">
        <v>10958193</v>
      </c>
      <c r="O47" s="319">
        <v>-7.0035813768404301E-2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577.04999999999995</v>
      </c>
      <c r="E48" s="315">
        <v>576.53333333333342</v>
      </c>
      <c r="F48" s="316">
        <v>572.21666666666681</v>
      </c>
      <c r="G48" s="316">
        <v>567.38333333333344</v>
      </c>
      <c r="H48" s="316">
        <v>563.06666666666683</v>
      </c>
      <c r="I48" s="316">
        <v>581.36666666666679</v>
      </c>
      <c r="J48" s="316">
        <v>585.68333333333339</v>
      </c>
      <c r="K48" s="316">
        <v>590.51666666666677</v>
      </c>
      <c r="L48" s="303">
        <v>580.85</v>
      </c>
      <c r="M48" s="303">
        <v>571.70000000000005</v>
      </c>
      <c r="N48" s="318">
        <v>1723200</v>
      </c>
      <c r="O48" s="319">
        <v>-0.14319809069212411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535.85</v>
      </c>
      <c r="E49" s="315">
        <v>536.96666666666658</v>
      </c>
      <c r="F49" s="316">
        <v>532.93333333333317</v>
      </c>
      <c r="G49" s="316">
        <v>530.01666666666654</v>
      </c>
      <c r="H49" s="316">
        <v>525.98333333333312</v>
      </c>
      <c r="I49" s="316">
        <v>539.88333333333321</v>
      </c>
      <c r="J49" s="316">
        <v>543.91666666666674</v>
      </c>
      <c r="K49" s="316">
        <v>546.83333333333326</v>
      </c>
      <c r="L49" s="303">
        <v>541</v>
      </c>
      <c r="M49" s="303">
        <v>534.04999999999995</v>
      </c>
      <c r="N49" s="318">
        <v>15278750</v>
      </c>
      <c r="O49" s="319">
        <v>-1.8311782186169787E-2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3853.8</v>
      </c>
      <c r="E50" s="315">
        <v>3839.0666666666671</v>
      </c>
      <c r="F50" s="316">
        <v>3814.8333333333339</v>
      </c>
      <c r="G50" s="316">
        <v>3775.8666666666668</v>
      </c>
      <c r="H50" s="316">
        <v>3751.6333333333337</v>
      </c>
      <c r="I50" s="316">
        <v>3878.0333333333342</v>
      </c>
      <c r="J50" s="316">
        <v>3902.2666666666669</v>
      </c>
      <c r="K50" s="316">
        <v>3941.2333333333345</v>
      </c>
      <c r="L50" s="303">
        <v>3863.3</v>
      </c>
      <c r="M50" s="303">
        <v>3800.1</v>
      </c>
      <c r="N50" s="318">
        <v>2489600</v>
      </c>
      <c r="O50" s="319">
        <v>-0.11553218701151059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233.85</v>
      </c>
      <c r="E51" s="315">
        <v>235.26666666666665</v>
      </c>
      <c r="F51" s="316">
        <v>231.23333333333329</v>
      </c>
      <c r="G51" s="316">
        <v>228.61666666666665</v>
      </c>
      <c r="H51" s="316">
        <v>224.58333333333329</v>
      </c>
      <c r="I51" s="316">
        <v>237.8833333333333</v>
      </c>
      <c r="J51" s="316">
        <v>241.91666666666666</v>
      </c>
      <c r="K51" s="316">
        <v>244.5333333333333</v>
      </c>
      <c r="L51" s="303">
        <v>239.3</v>
      </c>
      <c r="M51" s="303">
        <v>232.65</v>
      </c>
      <c r="N51" s="318">
        <v>26413200</v>
      </c>
      <c r="O51" s="319">
        <v>-0.13963237665269268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5226.55</v>
      </c>
      <c r="E52" s="315">
        <v>5228.5166666666664</v>
      </c>
      <c r="F52" s="316">
        <v>5183.0333333333328</v>
      </c>
      <c r="G52" s="316">
        <v>5139.5166666666664</v>
      </c>
      <c r="H52" s="316">
        <v>5094.0333333333328</v>
      </c>
      <c r="I52" s="316">
        <v>5272.0333333333328</v>
      </c>
      <c r="J52" s="316">
        <v>5317.5166666666664</v>
      </c>
      <c r="K52" s="316">
        <v>5361.0333333333328</v>
      </c>
      <c r="L52" s="303">
        <v>5274</v>
      </c>
      <c r="M52" s="303">
        <v>5185</v>
      </c>
      <c r="N52" s="318">
        <v>2524375</v>
      </c>
      <c r="O52" s="319">
        <v>-7.6124250880644131E-2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2536.5</v>
      </c>
      <c r="E53" s="315">
        <v>2527.1833333333329</v>
      </c>
      <c r="F53" s="316">
        <v>2499.9166666666661</v>
      </c>
      <c r="G53" s="316">
        <v>2463.333333333333</v>
      </c>
      <c r="H53" s="316">
        <v>2436.0666666666662</v>
      </c>
      <c r="I53" s="316">
        <v>2563.766666666666</v>
      </c>
      <c r="J53" s="316">
        <v>2591.0333333333333</v>
      </c>
      <c r="K53" s="316">
        <v>2627.6166666666659</v>
      </c>
      <c r="L53" s="303">
        <v>2554.4499999999998</v>
      </c>
      <c r="M53" s="303">
        <v>2490.6</v>
      </c>
      <c r="N53" s="318">
        <v>2421650</v>
      </c>
      <c r="O53" s="319">
        <v>-2.563019293057316E-2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1268.5999999999999</v>
      </c>
      <c r="E54" s="315">
        <v>1266.3166666666666</v>
      </c>
      <c r="F54" s="316">
        <v>1253.6333333333332</v>
      </c>
      <c r="G54" s="316">
        <v>1238.6666666666665</v>
      </c>
      <c r="H54" s="316">
        <v>1225.9833333333331</v>
      </c>
      <c r="I54" s="316">
        <v>1281.2833333333333</v>
      </c>
      <c r="J54" s="316">
        <v>1293.9666666666667</v>
      </c>
      <c r="K54" s="316">
        <v>1308.9333333333334</v>
      </c>
      <c r="L54" s="303">
        <v>1279</v>
      </c>
      <c r="M54" s="303">
        <v>1251.3499999999999</v>
      </c>
      <c r="N54" s="318">
        <v>3425950</v>
      </c>
      <c r="O54" s="319">
        <v>-2.4432263116679717E-2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192.15</v>
      </c>
      <c r="E55" s="315">
        <v>192.5</v>
      </c>
      <c r="F55" s="316">
        <v>190.85</v>
      </c>
      <c r="G55" s="316">
        <v>189.54999999999998</v>
      </c>
      <c r="H55" s="316">
        <v>187.89999999999998</v>
      </c>
      <c r="I55" s="316">
        <v>193.8</v>
      </c>
      <c r="J55" s="316">
        <v>195.45</v>
      </c>
      <c r="K55" s="316">
        <v>196.75000000000003</v>
      </c>
      <c r="L55" s="303">
        <v>194.15</v>
      </c>
      <c r="M55" s="303">
        <v>191.2</v>
      </c>
      <c r="N55" s="318">
        <v>12834000</v>
      </c>
      <c r="O55" s="319">
        <v>-6.5285789197692706E-2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67.05</v>
      </c>
      <c r="E56" s="315">
        <v>67.133333333333326</v>
      </c>
      <c r="F56" s="316">
        <v>66.666666666666657</v>
      </c>
      <c r="G56" s="316">
        <v>66.283333333333331</v>
      </c>
      <c r="H56" s="316">
        <v>65.816666666666663</v>
      </c>
      <c r="I56" s="316">
        <v>67.516666666666652</v>
      </c>
      <c r="J56" s="316">
        <v>67.98333333333332</v>
      </c>
      <c r="K56" s="316">
        <v>68.366666666666646</v>
      </c>
      <c r="L56" s="303">
        <v>67.599999999999994</v>
      </c>
      <c r="M56" s="303">
        <v>66.75</v>
      </c>
      <c r="N56" s="318">
        <v>88680000</v>
      </c>
      <c r="O56" s="319">
        <v>-2.3729709199597073E-2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123.45</v>
      </c>
      <c r="E57" s="315">
        <v>123.06666666666666</v>
      </c>
      <c r="F57" s="316">
        <v>122.08333333333333</v>
      </c>
      <c r="G57" s="316">
        <v>120.71666666666667</v>
      </c>
      <c r="H57" s="316">
        <v>119.73333333333333</v>
      </c>
      <c r="I57" s="316">
        <v>124.43333333333332</v>
      </c>
      <c r="J57" s="316">
        <v>125.41666666666667</v>
      </c>
      <c r="K57" s="316">
        <v>126.78333333333332</v>
      </c>
      <c r="L57" s="303">
        <v>124.05</v>
      </c>
      <c r="M57" s="303">
        <v>121.7</v>
      </c>
      <c r="N57" s="318">
        <v>26675300</v>
      </c>
      <c r="O57" s="319">
        <v>-0.1398505114083399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495.7</v>
      </c>
      <c r="E58" s="315">
        <v>499.55</v>
      </c>
      <c r="F58" s="316">
        <v>489.85</v>
      </c>
      <c r="G58" s="316">
        <v>484</v>
      </c>
      <c r="H58" s="316">
        <v>474.3</v>
      </c>
      <c r="I58" s="316">
        <v>505.40000000000003</v>
      </c>
      <c r="J58" s="316">
        <v>515.09999999999991</v>
      </c>
      <c r="K58" s="316">
        <v>520.95000000000005</v>
      </c>
      <c r="L58" s="303">
        <v>509.25</v>
      </c>
      <c r="M58" s="303">
        <v>493.7</v>
      </c>
      <c r="N58" s="318">
        <v>5347500</v>
      </c>
      <c r="O58" s="319">
        <v>-6.6265060240963861E-2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26.7</v>
      </c>
      <c r="E59" s="315">
        <v>26.833333333333332</v>
      </c>
      <c r="F59" s="316">
        <v>26.266666666666666</v>
      </c>
      <c r="G59" s="316">
        <v>25.833333333333332</v>
      </c>
      <c r="H59" s="316">
        <v>25.266666666666666</v>
      </c>
      <c r="I59" s="316">
        <v>27.266666666666666</v>
      </c>
      <c r="J59" s="316">
        <v>27.833333333333336</v>
      </c>
      <c r="K59" s="316">
        <v>28.266666666666666</v>
      </c>
      <c r="L59" s="303">
        <v>27.4</v>
      </c>
      <c r="M59" s="303">
        <v>26.4</v>
      </c>
      <c r="N59" s="318">
        <v>148387500</v>
      </c>
      <c r="O59" s="319">
        <v>7.4804432855280309E-2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742.05</v>
      </c>
      <c r="E60" s="315">
        <v>744.43333333333339</v>
      </c>
      <c r="F60" s="316">
        <v>731.86666666666679</v>
      </c>
      <c r="G60" s="316">
        <v>721.68333333333339</v>
      </c>
      <c r="H60" s="316">
        <v>709.11666666666679</v>
      </c>
      <c r="I60" s="316">
        <v>754.61666666666679</v>
      </c>
      <c r="J60" s="316">
        <v>767.18333333333339</v>
      </c>
      <c r="K60" s="316">
        <v>777.36666666666679</v>
      </c>
      <c r="L60" s="303">
        <v>757</v>
      </c>
      <c r="M60" s="303">
        <v>734.25</v>
      </c>
      <c r="N60" s="318">
        <v>5491000</v>
      </c>
      <c r="O60" s="319">
        <v>-2.7969552133120905E-2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1430</v>
      </c>
      <c r="E61" s="315">
        <v>1425.3666666666668</v>
      </c>
      <c r="F61" s="316">
        <v>1407.9333333333336</v>
      </c>
      <c r="G61" s="316">
        <v>1385.8666666666668</v>
      </c>
      <c r="H61" s="316">
        <v>1368.4333333333336</v>
      </c>
      <c r="I61" s="316">
        <v>1447.4333333333336</v>
      </c>
      <c r="J61" s="316">
        <v>1464.866666666667</v>
      </c>
      <c r="K61" s="316">
        <v>1486.9333333333336</v>
      </c>
      <c r="L61" s="303">
        <v>1442.8</v>
      </c>
      <c r="M61" s="303">
        <v>1403.3</v>
      </c>
      <c r="N61" s="318">
        <v>1108900</v>
      </c>
      <c r="O61" s="319">
        <v>-0.19868482855800845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931.65</v>
      </c>
      <c r="E62" s="315">
        <v>934.35</v>
      </c>
      <c r="F62" s="316">
        <v>923.80000000000007</v>
      </c>
      <c r="G62" s="316">
        <v>915.95</v>
      </c>
      <c r="H62" s="316">
        <v>905.40000000000009</v>
      </c>
      <c r="I62" s="316">
        <v>942.2</v>
      </c>
      <c r="J62" s="316">
        <v>952.75</v>
      </c>
      <c r="K62" s="316">
        <v>960.6</v>
      </c>
      <c r="L62" s="303">
        <v>944.9</v>
      </c>
      <c r="M62" s="303">
        <v>926.5</v>
      </c>
      <c r="N62" s="318">
        <v>18341650</v>
      </c>
      <c r="O62" s="319">
        <v>-1.0151243270956165E-2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919.25</v>
      </c>
      <c r="E63" s="315">
        <v>916.11666666666679</v>
      </c>
      <c r="F63" s="316">
        <v>908.3333333333336</v>
      </c>
      <c r="G63" s="316">
        <v>897.41666666666686</v>
      </c>
      <c r="H63" s="316">
        <v>889.63333333333367</v>
      </c>
      <c r="I63" s="316">
        <v>927.03333333333353</v>
      </c>
      <c r="J63" s="316">
        <v>934.81666666666683</v>
      </c>
      <c r="K63" s="316">
        <v>945.73333333333346</v>
      </c>
      <c r="L63" s="303">
        <v>923.9</v>
      </c>
      <c r="M63" s="303">
        <v>905.2</v>
      </c>
      <c r="N63" s="318">
        <v>3313000</v>
      </c>
      <c r="O63" s="319">
        <v>-0.12884564817249539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944.65</v>
      </c>
      <c r="E64" s="315">
        <v>942.4666666666667</v>
      </c>
      <c r="F64" s="316">
        <v>937.93333333333339</v>
      </c>
      <c r="G64" s="316">
        <v>931.2166666666667</v>
      </c>
      <c r="H64" s="316">
        <v>926.68333333333339</v>
      </c>
      <c r="I64" s="316">
        <v>949.18333333333339</v>
      </c>
      <c r="J64" s="316">
        <v>953.7166666666667</v>
      </c>
      <c r="K64" s="316">
        <v>960.43333333333339</v>
      </c>
      <c r="L64" s="303">
        <v>947</v>
      </c>
      <c r="M64" s="303">
        <v>935.75</v>
      </c>
      <c r="N64" s="318">
        <v>18694900</v>
      </c>
      <c r="O64" s="319">
        <v>-5.2909677648143548E-2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2563.4499999999998</v>
      </c>
      <c r="E65" s="315">
        <v>2553.5499999999997</v>
      </c>
      <c r="F65" s="316">
        <v>2524.2999999999993</v>
      </c>
      <c r="G65" s="316">
        <v>2485.1499999999996</v>
      </c>
      <c r="H65" s="316">
        <v>2455.8999999999992</v>
      </c>
      <c r="I65" s="316">
        <v>2592.6999999999994</v>
      </c>
      <c r="J65" s="316">
        <v>2621.9500000000003</v>
      </c>
      <c r="K65" s="316">
        <v>2661.0999999999995</v>
      </c>
      <c r="L65" s="303">
        <v>2582.8000000000002</v>
      </c>
      <c r="M65" s="303">
        <v>2514.4</v>
      </c>
      <c r="N65" s="318">
        <v>18804300</v>
      </c>
      <c r="O65" s="319">
        <v>-0.105974811370541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1439.1</v>
      </c>
      <c r="E66" s="315">
        <v>1438.4333333333334</v>
      </c>
      <c r="F66" s="316">
        <v>1430.3666666666668</v>
      </c>
      <c r="G66" s="316">
        <v>1421.6333333333334</v>
      </c>
      <c r="H66" s="316">
        <v>1413.5666666666668</v>
      </c>
      <c r="I66" s="316">
        <v>1447.1666666666667</v>
      </c>
      <c r="J66" s="316">
        <v>1455.2333333333333</v>
      </c>
      <c r="K66" s="316">
        <v>1463.9666666666667</v>
      </c>
      <c r="L66" s="303">
        <v>1446.5</v>
      </c>
      <c r="M66" s="303">
        <v>1429.7</v>
      </c>
      <c r="N66" s="318">
        <v>25794450</v>
      </c>
      <c r="O66" s="319">
        <v>-0.14730641261067981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678.05</v>
      </c>
      <c r="E67" s="315">
        <v>676.98333333333323</v>
      </c>
      <c r="F67" s="316">
        <v>672.31666666666649</v>
      </c>
      <c r="G67" s="316">
        <v>666.58333333333326</v>
      </c>
      <c r="H67" s="316">
        <v>661.91666666666652</v>
      </c>
      <c r="I67" s="316">
        <v>682.71666666666647</v>
      </c>
      <c r="J67" s="316">
        <v>687.38333333333321</v>
      </c>
      <c r="K67" s="316">
        <v>693.11666666666645</v>
      </c>
      <c r="L67" s="303">
        <v>681.65</v>
      </c>
      <c r="M67" s="303">
        <v>671.25</v>
      </c>
      <c r="N67" s="318">
        <v>10668900</v>
      </c>
      <c r="O67" s="319">
        <v>-0.15536009753548724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3094.4</v>
      </c>
      <c r="E68" s="315">
        <v>3092.6666666666665</v>
      </c>
      <c r="F68" s="316">
        <v>3073.8833333333332</v>
      </c>
      <c r="G68" s="316">
        <v>3053.3666666666668</v>
      </c>
      <c r="H68" s="316">
        <v>3034.5833333333335</v>
      </c>
      <c r="I68" s="316">
        <v>3113.1833333333329</v>
      </c>
      <c r="J68" s="316">
        <v>3131.9666666666667</v>
      </c>
      <c r="K68" s="316">
        <v>3152.4833333333327</v>
      </c>
      <c r="L68" s="303">
        <v>3111.45</v>
      </c>
      <c r="M68" s="303">
        <v>3072.15</v>
      </c>
      <c r="N68" s="318">
        <v>3486300</v>
      </c>
      <c r="O68" s="319">
        <v>-5.8418408685788362E-2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241.1</v>
      </c>
      <c r="E69" s="315">
        <v>239.81666666666663</v>
      </c>
      <c r="F69" s="316">
        <v>237.18333333333328</v>
      </c>
      <c r="G69" s="316">
        <v>233.26666666666665</v>
      </c>
      <c r="H69" s="316">
        <v>230.6333333333333</v>
      </c>
      <c r="I69" s="316">
        <v>243.73333333333326</v>
      </c>
      <c r="J69" s="316">
        <v>246.36666666666665</v>
      </c>
      <c r="K69" s="316">
        <v>250.28333333333325</v>
      </c>
      <c r="L69" s="303">
        <v>242.45</v>
      </c>
      <c r="M69" s="303">
        <v>235.9</v>
      </c>
      <c r="N69" s="318">
        <v>26956700</v>
      </c>
      <c r="O69" s="319">
        <v>-0.11291920192443752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218.3</v>
      </c>
      <c r="E70" s="315">
        <v>217.80000000000004</v>
      </c>
      <c r="F70" s="316">
        <v>216.30000000000007</v>
      </c>
      <c r="G70" s="316">
        <v>214.30000000000004</v>
      </c>
      <c r="H70" s="316">
        <v>212.80000000000007</v>
      </c>
      <c r="I70" s="316">
        <v>219.80000000000007</v>
      </c>
      <c r="J70" s="316">
        <v>221.3</v>
      </c>
      <c r="K70" s="316">
        <v>223.30000000000007</v>
      </c>
      <c r="L70" s="303">
        <v>219.3</v>
      </c>
      <c r="M70" s="303">
        <v>215.8</v>
      </c>
      <c r="N70" s="318">
        <v>27294300</v>
      </c>
      <c r="O70" s="319">
        <v>-3.9159775686721791E-2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2405.35</v>
      </c>
      <c r="E71" s="315">
        <v>2409.3333333333335</v>
      </c>
      <c r="F71" s="316">
        <v>2396.0166666666669</v>
      </c>
      <c r="G71" s="316">
        <v>2386.6833333333334</v>
      </c>
      <c r="H71" s="316">
        <v>2373.3666666666668</v>
      </c>
      <c r="I71" s="316">
        <v>2418.666666666667</v>
      </c>
      <c r="J71" s="316">
        <v>2431.9833333333336</v>
      </c>
      <c r="K71" s="316">
        <v>2441.3166666666671</v>
      </c>
      <c r="L71" s="303">
        <v>2422.65</v>
      </c>
      <c r="M71" s="303">
        <v>2400</v>
      </c>
      <c r="N71" s="318">
        <v>5247900</v>
      </c>
      <c r="O71" s="319">
        <v>-9.1650223283830101E-2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221.55</v>
      </c>
      <c r="E72" s="315">
        <v>220</v>
      </c>
      <c r="F72" s="316">
        <v>215.05</v>
      </c>
      <c r="G72" s="316">
        <v>208.55</v>
      </c>
      <c r="H72" s="316">
        <v>203.60000000000002</v>
      </c>
      <c r="I72" s="316">
        <v>226.5</v>
      </c>
      <c r="J72" s="316">
        <v>231.45</v>
      </c>
      <c r="K72" s="316">
        <v>237.95</v>
      </c>
      <c r="L72" s="303">
        <v>224.95</v>
      </c>
      <c r="M72" s="303">
        <v>213.5</v>
      </c>
      <c r="N72" s="318">
        <v>31328600</v>
      </c>
      <c r="O72" s="319">
        <v>3.7044638276038995E-2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536.25</v>
      </c>
      <c r="E73" s="315">
        <v>535.01666666666677</v>
      </c>
      <c r="F73" s="316">
        <v>530.13333333333355</v>
      </c>
      <c r="G73" s="316">
        <v>524.01666666666677</v>
      </c>
      <c r="H73" s="316">
        <v>519.13333333333355</v>
      </c>
      <c r="I73" s="316">
        <v>541.13333333333355</v>
      </c>
      <c r="J73" s="316">
        <v>546.01666666666677</v>
      </c>
      <c r="K73" s="316">
        <v>552.13333333333355</v>
      </c>
      <c r="L73" s="303">
        <v>539.9</v>
      </c>
      <c r="M73" s="303">
        <v>528.9</v>
      </c>
      <c r="N73" s="318">
        <v>78221000</v>
      </c>
      <c r="O73" s="319">
        <v>-9.1840807139094205E-2</v>
      </c>
    </row>
    <row r="74" spans="1:15" ht="15">
      <c r="A74" s="276">
        <v>64</v>
      </c>
      <c r="B74" s="408" t="s">
        <v>57</v>
      </c>
      <c r="C74" t="s">
        <v>256</v>
      </c>
      <c r="D74" s="453">
        <v>1523.9</v>
      </c>
      <c r="E74" s="453">
        <v>1517.8833333333332</v>
      </c>
      <c r="F74" s="454">
        <v>1504.6166666666663</v>
      </c>
      <c r="G74" s="454">
        <v>1485.333333333333</v>
      </c>
      <c r="H74" s="454">
        <v>1472.0666666666662</v>
      </c>
      <c r="I74" s="454">
        <v>1537.1666666666665</v>
      </c>
      <c r="J74" s="454">
        <v>1550.4333333333334</v>
      </c>
      <c r="K74" s="454">
        <v>1569.7166666666667</v>
      </c>
      <c r="L74" s="455">
        <v>1531.15</v>
      </c>
      <c r="M74" s="455">
        <v>1498.6</v>
      </c>
      <c r="N74" s="456">
        <v>555050</v>
      </c>
      <c r="O74" s="457">
        <v>-9.5567867036011084E-2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499.9</v>
      </c>
      <c r="E75" s="315">
        <v>499.2833333333333</v>
      </c>
      <c r="F75" s="316">
        <v>494.86666666666662</v>
      </c>
      <c r="G75" s="316">
        <v>489.83333333333331</v>
      </c>
      <c r="H75" s="316">
        <v>485.41666666666663</v>
      </c>
      <c r="I75" s="316">
        <v>504.31666666666661</v>
      </c>
      <c r="J75" s="316">
        <v>508.73333333333335</v>
      </c>
      <c r="K75" s="316">
        <v>513.76666666666665</v>
      </c>
      <c r="L75" s="303">
        <v>503.7</v>
      </c>
      <c r="M75" s="303">
        <v>494.25</v>
      </c>
      <c r="N75" s="318">
        <v>4054500</v>
      </c>
      <c r="O75" s="319">
        <v>-8.8364249578414836E-2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10.75</v>
      </c>
      <c r="E76" s="315">
        <v>10.65</v>
      </c>
      <c r="F76" s="316">
        <v>10.3</v>
      </c>
      <c r="G76" s="316">
        <v>9.85</v>
      </c>
      <c r="H76" s="316">
        <v>9.5</v>
      </c>
      <c r="I76" s="316">
        <v>11.100000000000001</v>
      </c>
      <c r="J76" s="316">
        <v>11.45</v>
      </c>
      <c r="K76" s="316">
        <v>11.900000000000002</v>
      </c>
      <c r="L76" s="303">
        <v>11</v>
      </c>
      <c r="M76" s="303">
        <v>10.199999999999999</v>
      </c>
      <c r="N76" s="318">
        <v>917420000</v>
      </c>
      <c r="O76" s="319">
        <v>-6.9770743132940585E-2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36.950000000000003</v>
      </c>
      <c r="E77" s="315">
        <v>36.833333333333336</v>
      </c>
      <c r="F77" s="316">
        <v>36.266666666666673</v>
      </c>
      <c r="G77" s="316">
        <v>35.583333333333336</v>
      </c>
      <c r="H77" s="316">
        <v>35.016666666666673</v>
      </c>
      <c r="I77" s="316">
        <v>37.516666666666673</v>
      </c>
      <c r="J77" s="316">
        <v>38.083333333333336</v>
      </c>
      <c r="K77" s="316">
        <v>38.766666666666673</v>
      </c>
      <c r="L77" s="303">
        <v>37.4</v>
      </c>
      <c r="M77" s="303">
        <v>36.15</v>
      </c>
      <c r="N77" s="318">
        <v>129048000</v>
      </c>
      <c r="O77" s="319">
        <v>-9.8965242769965503E-2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504.8</v>
      </c>
      <c r="E78" s="315">
        <v>506.26666666666665</v>
      </c>
      <c r="F78" s="316">
        <v>500.5333333333333</v>
      </c>
      <c r="G78" s="316">
        <v>496.26666666666665</v>
      </c>
      <c r="H78" s="316">
        <v>490.5333333333333</v>
      </c>
      <c r="I78" s="316">
        <v>510.5333333333333</v>
      </c>
      <c r="J78" s="316">
        <v>516.26666666666665</v>
      </c>
      <c r="K78" s="316">
        <v>520.5333333333333</v>
      </c>
      <c r="L78" s="303">
        <v>512</v>
      </c>
      <c r="M78" s="303">
        <v>502</v>
      </c>
      <c r="N78" s="318">
        <v>7379625</v>
      </c>
      <c r="O78" s="319">
        <v>-3.1751758975284143E-2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1712.5</v>
      </c>
      <c r="E79" s="315">
        <v>1704.6499999999999</v>
      </c>
      <c r="F79" s="316">
        <v>1689.4499999999998</v>
      </c>
      <c r="G79" s="316">
        <v>1666.3999999999999</v>
      </c>
      <c r="H79" s="316">
        <v>1651.1999999999998</v>
      </c>
      <c r="I79" s="316">
        <v>1727.6999999999998</v>
      </c>
      <c r="J79" s="316">
        <v>1742.9</v>
      </c>
      <c r="K79" s="316">
        <v>1765.9499999999998</v>
      </c>
      <c r="L79" s="303">
        <v>1719.85</v>
      </c>
      <c r="M79" s="303">
        <v>1681.6</v>
      </c>
      <c r="N79" s="318">
        <v>2911500</v>
      </c>
      <c r="O79" s="319">
        <v>-9.8885793871866301E-2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897.55</v>
      </c>
      <c r="E80" s="315">
        <v>900.04999999999984</v>
      </c>
      <c r="F80" s="316">
        <v>889.1999999999997</v>
      </c>
      <c r="G80" s="316">
        <v>880.84999999999991</v>
      </c>
      <c r="H80" s="316">
        <v>869.99999999999977</v>
      </c>
      <c r="I80" s="316">
        <v>908.39999999999964</v>
      </c>
      <c r="J80" s="316">
        <v>919.24999999999977</v>
      </c>
      <c r="K80" s="316">
        <v>927.59999999999957</v>
      </c>
      <c r="L80" s="303">
        <v>910.9</v>
      </c>
      <c r="M80" s="303">
        <v>891.7</v>
      </c>
      <c r="N80" s="318">
        <v>15964200</v>
      </c>
      <c r="O80" s="319">
        <v>-5.301372057017778E-2</v>
      </c>
    </row>
    <row r="81" spans="1:15" ht="15">
      <c r="A81" s="276">
        <v>71</v>
      </c>
      <c r="B81" s="386" t="s">
        <v>68</v>
      </c>
      <c r="C81" s="276" t="s">
        <v>3777</v>
      </c>
      <c r="D81" s="315">
        <v>230.15</v>
      </c>
      <c r="E81" s="315">
        <v>231.03333333333333</v>
      </c>
      <c r="F81" s="316">
        <v>228.61666666666667</v>
      </c>
      <c r="G81" s="316">
        <v>227.08333333333334</v>
      </c>
      <c r="H81" s="316">
        <v>224.66666666666669</v>
      </c>
      <c r="I81" s="316">
        <v>232.56666666666666</v>
      </c>
      <c r="J81" s="316">
        <v>234.98333333333335</v>
      </c>
      <c r="K81" s="316">
        <v>236.51666666666665</v>
      </c>
      <c r="L81" s="303">
        <v>233.45</v>
      </c>
      <c r="M81" s="303">
        <v>229.5</v>
      </c>
      <c r="N81" s="318">
        <v>9968000</v>
      </c>
      <c r="O81" s="319">
        <v>-0.15157292659675881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1258.4000000000001</v>
      </c>
      <c r="E82" s="315">
        <v>1254.2</v>
      </c>
      <c r="F82" s="316">
        <v>1247.5</v>
      </c>
      <c r="G82" s="316">
        <v>1236.5999999999999</v>
      </c>
      <c r="H82" s="316">
        <v>1229.8999999999999</v>
      </c>
      <c r="I82" s="316">
        <v>1265.1000000000001</v>
      </c>
      <c r="J82" s="316">
        <v>1271.8000000000004</v>
      </c>
      <c r="K82" s="316">
        <v>1282.7000000000003</v>
      </c>
      <c r="L82" s="303">
        <v>1260.9000000000001</v>
      </c>
      <c r="M82" s="303">
        <v>1243.3</v>
      </c>
      <c r="N82" s="318">
        <v>34708800</v>
      </c>
      <c r="O82" s="319">
        <v>6.4022268615170491E-3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91.25</v>
      </c>
      <c r="E83" s="315">
        <v>91.083333333333329</v>
      </c>
      <c r="F83" s="316">
        <v>90.316666666666663</v>
      </c>
      <c r="G83" s="316">
        <v>89.38333333333334</v>
      </c>
      <c r="H83" s="316">
        <v>88.616666666666674</v>
      </c>
      <c r="I83" s="316">
        <v>92.016666666666652</v>
      </c>
      <c r="J83" s="316">
        <v>92.783333333333331</v>
      </c>
      <c r="K83" s="316">
        <v>93.71666666666664</v>
      </c>
      <c r="L83" s="303">
        <v>91.85</v>
      </c>
      <c r="M83" s="303">
        <v>90.15</v>
      </c>
      <c r="N83" s="318">
        <v>46312500</v>
      </c>
      <c r="O83" s="319">
        <v>-0.10726161355053984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209.95</v>
      </c>
      <c r="E84" s="315">
        <v>210.51666666666665</v>
      </c>
      <c r="F84" s="316">
        <v>208.58333333333331</v>
      </c>
      <c r="G84" s="316">
        <v>207.21666666666667</v>
      </c>
      <c r="H84" s="316">
        <v>205.28333333333333</v>
      </c>
      <c r="I84" s="316">
        <v>211.8833333333333</v>
      </c>
      <c r="J84" s="316">
        <v>213.81666666666663</v>
      </c>
      <c r="K84" s="316">
        <v>215.18333333333328</v>
      </c>
      <c r="L84" s="303">
        <v>212.45</v>
      </c>
      <c r="M84" s="303">
        <v>209.15</v>
      </c>
      <c r="N84" s="318">
        <v>89283200</v>
      </c>
      <c r="O84" s="319">
        <v>1.9736120755820329E-2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267.60000000000002</v>
      </c>
      <c r="E85" s="315">
        <v>267.45</v>
      </c>
      <c r="F85" s="316">
        <v>263.2</v>
      </c>
      <c r="G85" s="316">
        <v>258.8</v>
      </c>
      <c r="H85" s="316">
        <v>254.55</v>
      </c>
      <c r="I85" s="316">
        <v>271.84999999999997</v>
      </c>
      <c r="J85" s="316">
        <v>276.09999999999997</v>
      </c>
      <c r="K85" s="316">
        <v>280.49999999999994</v>
      </c>
      <c r="L85" s="303">
        <v>271.7</v>
      </c>
      <c r="M85" s="303">
        <v>263.05</v>
      </c>
      <c r="N85" s="318">
        <v>24365000</v>
      </c>
      <c r="O85" s="319">
        <v>-4.1125541125541128E-2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388.9</v>
      </c>
      <c r="E86" s="315">
        <v>389.63333333333327</v>
      </c>
      <c r="F86" s="316">
        <v>383.31666666666655</v>
      </c>
      <c r="G86" s="316">
        <v>377.73333333333329</v>
      </c>
      <c r="H86" s="316">
        <v>371.41666666666657</v>
      </c>
      <c r="I86" s="316">
        <v>395.21666666666653</v>
      </c>
      <c r="J86" s="316">
        <v>401.53333333333325</v>
      </c>
      <c r="K86" s="316">
        <v>407.1166666666665</v>
      </c>
      <c r="L86" s="303">
        <v>395.95</v>
      </c>
      <c r="M86" s="303">
        <v>384.05</v>
      </c>
      <c r="N86" s="318">
        <v>33566400</v>
      </c>
      <c r="O86" s="319">
        <v>-3.7100147161335292E-2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2796.3</v>
      </c>
      <c r="E87" s="315">
        <v>2764.8166666666671</v>
      </c>
      <c r="F87" s="316">
        <v>2722.733333333334</v>
      </c>
      <c r="G87" s="316">
        <v>2649.166666666667</v>
      </c>
      <c r="H87" s="316">
        <v>2607.0833333333339</v>
      </c>
      <c r="I87" s="316">
        <v>2838.3833333333341</v>
      </c>
      <c r="J87" s="316">
        <v>2880.4666666666672</v>
      </c>
      <c r="K87" s="316">
        <v>2954.0333333333342</v>
      </c>
      <c r="L87" s="303">
        <v>2806.9</v>
      </c>
      <c r="M87" s="303">
        <v>2691.25</v>
      </c>
      <c r="N87" s="318">
        <v>1443250</v>
      </c>
      <c r="O87" s="319">
        <v>-4.2778975294312717E-2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1993.7</v>
      </c>
      <c r="E88" s="315">
        <v>1998.5</v>
      </c>
      <c r="F88" s="316">
        <v>1983.05</v>
      </c>
      <c r="G88" s="316">
        <v>1972.3999999999999</v>
      </c>
      <c r="H88" s="316">
        <v>1956.9499999999998</v>
      </c>
      <c r="I88" s="316">
        <v>2009.15</v>
      </c>
      <c r="J88" s="316">
        <v>2024.6</v>
      </c>
      <c r="K88" s="316">
        <v>2035.2500000000002</v>
      </c>
      <c r="L88" s="303">
        <v>2013.95</v>
      </c>
      <c r="M88" s="303">
        <v>1987.85</v>
      </c>
      <c r="N88" s="318">
        <v>18320400</v>
      </c>
      <c r="O88" s="319">
        <v>-6.1589526092568687E-2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93.2</v>
      </c>
      <c r="E89" s="315">
        <v>92.783333333333346</v>
      </c>
      <c r="F89" s="316">
        <v>92.066666666666691</v>
      </c>
      <c r="G89" s="316">
        <v>90.933333333333351</v>
      </c>
      <c r="H89" s="316">
        <v>90.216666666666697</v>
      </c>
      <c r="I89" s="316">
        <v>93.916666666666686</v>
      </c>
      <c r="J89" s="316">
        <v>94.633333333333354</v>
      </c>
      <c r="K89" s="316">
        <v>95.76666666666668</v>
      </c>
      <c r="L89" s="303">
        <v>93.5</v>
      </c>
      <c r="M89" s="303">
        <v>91.65</v>
      </c>
      <c r="N89" s="318">
        <v>19986400</v>
      </c>
      <c r="O89" s="319">
        <v>-0.12915945918860863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362.95</v>
      </c>
      <c r="E90" s="315">
        <v>362.90000000000003</v>
      </c>
      <c r="F90" s="316">
        <v>360.05000000000007</v>
      </c>
      <c r="G90" s="316">
        <v>357.15000000000003</v>
      </c>
      <c r="H90" s="316">
        <v>354.30000000000007</v>
      </c>
      <c r="I90" s="316">
        <v>365.80000000000007</v>
      </c>
      <c r="J90" s="316">
        <v>368.65000000000009</v>
      </c>
      <c r="K90" s="316">
        <v>371.55000000000007</v>
      </c>
      <c r="L90" s="303">
        <v>365.75</v>
      </c>
      <c r="M90" s="303">
        <v>360</v>
      </c>
      <c r="N90" s="318">
        <v>6636000</v>
      </c>
      <c r="O90" s="319">
        <v>-9.3442622950819676E-2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1292.75</v>
      </c>
      <c r="E91" s="315">
        <v>1296.7166666666667</v>
      </c>
      <c r="F91" s="316">
        <v>1284.0333333333333</v>
      </c>
      <c r="G91" s="316">
        <v>1275.3166666666666</v>
      </c>
      <c r="H91" s="316">
        <v>1262.6333333333332</v>
      </c>
      <c r="I91" s="316">
        <v>1305.4333333333334</v>
      </c>
      <c r="J91" s="316">
        <v>1318.1166666666668</v>
      </c>
      <c r="K91" s="316">
        <v>1326.8333333333335</v>
      </c>
      <c r="L91" s="303">
        <v>1309.4000000000001</v>
      </c>
      <c r="M91" s="303">
        <v>1288</v>
      </c>
      <c r="N91" s="318">
        <v>13986300</v>
      </c>
      <c r="O91" s="319">
        <v>-7.2531137941953205E-2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980.8</v>
      </c>
      <c r="E92" s="315">
        <v>986.0333333333333</v>
      </c>
      <c r="F92" s="316">
        <v>973.31666666666661</v>
      </c>
      <c r="G92" s="316">
        <v>965.83333333333326</v>
      </c>
      <c r="H92" s="316">
        <v>953.11666666666656</v>
      </c>
      <c r="I92" s="316">
        <v>993.51666666666665</v>
      </c>
      <c r="J92" s="316">
        <v>1006.2333333333333</v>
      </c>
      <c r="K92" s="316">
        <v>1013.7166666666667</v>
      </c>
      <c r="L92" s="303">
        <v>998.75</v>
      </c>
      <c r="M92" s="303">
        <v>978.55</v>
      </c>
      <c r="N92" s="318">
        <v>7769850</v>
      </c>
      <c r="O92" s="319">
        <v>-2.1725171232876712E-2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724</v>
      </c>
      <c r="E93" s="315">
        <v>722.94999999999993</v>
      </c>
      <c r="F93" s="316">
        <v>717.69999999999982</v>
      </c>
      <c r="G93" s="316">
        <v>711.39999999999986</v>
      </c>
      <c r="H93" s="316">
        <v>706.14999999999975</v>
      </c>
      <c r="I93" s="316">
        <v>729.24999999999989</v>
      </c>
      <c r="J93" s="316">
        <v>734.50000000000011</v>
      </c>
      <c r="K93" s="316">
        <v>740.8</v>
      </c>
      <c r="L93" s="303">
        <v>728.2</v>
      </c>
      <c r="M93" s="303">
        <v>716.65</v>
      </c>
      <c r="N93" s="318">
        <v>10921400</v>
      </c>
      <c r="O93" s="319">
        <v>-0.15316977854971775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175.8</v>
      </c>
      <c r="E94" s="315">
        <v>175.56666666666669</v>
      </c>
      <c r="F94" s="316">
        <v>173.88333333333338</v>
      </c>
      <c r="G94" s="316">
        <v>171.9666666666667</v>
      </c>
      <c r="H94" s="316">
        <v>170.28333333333339</v>
      </c>
      <c r="I94" s="316">
        <v>177.48333333333338</v>
      </c>
      <c r="J94" s="316">
        <v>179.16666666666671</v>
      </c>
      <c r="K94" s="316">
        <v>181.08333333333337</v>
      </c>
      <c r="L94" s="303">
        <v>177.25</v>
      </c>
      <c r="M94" s="303">
        <v>173.65</v>
      </c>
      <c r="N94" s="318">
        <v>13140000</v>
      </c>
      <c r="O94" s="319">
        <v>-5.7245975860905185E-2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166.05</v>
      </c>
      <c r="E95" s="315">
        <v>166.48333333333332</v>
      </c>
      <c r="F95" s="316">
        <v>164.86666666666665</v>
      </c>
      <c r="G95" s="316">
        <v>163.68333333333334</v>
      </c>
      <c r="H95" s="316">
        <v>162.06666666666666</v>
      </c>
      <c r="I95" s="316">
        <v>167.66666666666663</v>
      </c>
      <c r="J95" s="316">
        <v>169.2833333333333</v>
      </c>
      <c r="K95" s="316">
        <v>170.46666666666661</v>
      </c>
      <c r="L95" s="303">
        <v>168.1</v>
      </c>
      <c r="M95" s="303">
        <v>165.3</v>
      </c>
      <c r="N95" s="318">
        <v>17112000</v>
      </c>
      <c r="O95" s="319">
        <v>-8.2368082368082365E-2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404.15</v>
      </c>
      <c r="E96" s="315">
        <v>405.58333333333331</v>
      </c>
      <c r="F96" s="316">
        <v>401.66666666666663</v>
      </c>
      <c r="G96" s="316">
        <v>399.18333333333334</v>
      </c>
      <c r="H96" s="316">
        <v>395.26666666666665</v>
      </c>
      <c r="I96" s="316">
        <v>408.06666666666661</v>
      </c>
      <c r="J96" s="316">
        <v>411.98333333333323</v>
      </c>
      <c r="K96" s="316">
        <v>414.46666666666658</v>
      </c>
      <c r="L96" s="303">
        <v>409.5</v>
      </c>
      <c r="M96" s="303">
        <v>403.1</v>
      </c>
      <c r="N96" s="318">
        <v>9162000</v>
      </c>
      <c r="O96" s="319">
        <v>-5.7988895743368289E-2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7677.55</v>
      </c>
      <c r="E97" s="315">
        <v>7673.4000000000005</v>
      </c>
      <c r="F97" s="316">
        <v>7609.9000000000015</v>
      </c>
      <c r="G97" s="316">
        <v>7542.2500000000009</v>
      </c>
      <c r="H97" s="316">
        <v>7478.7500000000018</v>
      </c>
      <c r="I97" s="316">
        <v>7741.0500000000011</v>
      </c>
      <c r="J97" s="316">
        <v>7804.5499999999993</v>
      </c>
      <c r="K97" s="316">
        <v>7872.2000000000007</v>
      </c>
      <c r="L97" s="303">
        <v>7736.9</v>
      </c>
      <c r="M97" s="303">
        <v>7605.75</v>
      </c>
      <c r="N97" s="318">
        <v>2385700</v>
      </c>
      <c r="O97" s="319">
        <v>-5.3781779240867807E-2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579.6</v>
      </c>
      <c r="E98" s="315">
        <v>579.38333333333333</v>
      </c>
      <c r="F98" s="316">
        <v>575.11666666666667</v>
      </c>
      <c r="G98" s="316">
        <v>570.63333333333333</v>
      </c>
      <c r="H98" s="316">
        <v>566.36666666666667</v>
      </c>
      <c r="I98" s="316">
        <v>583.86666666666667</v>
      </c>
      <c r="J98" s="316">
        <v>588.13333333333333</v>
      </c>
      <c r="K98" s="316">
        <v>592.61666666666667</v>
      </c>
      <c r="L98" s="303">
        <v>583.65</v>
      </c>
      <c r="M98" s="303">
        <v>574.9</v>
      </c>
      <c r="N98" s="318">
        <v>10832500</v>
      </c>
      <c r="O98" s="319">
        <v>-6.2121212121212119E-2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677.15</v>
      </c>
      <c r="E99" s="315">
        <v>681.01666666666654</v>
      </c>
      <c r="F99" s="316">
        <v>669.23333333333312</v>
      </c>
      <c r="G99" s="316">
        <v>661.31666666666661</v>
      </c>
      <c r="H99" s="316">
        <v>649.53333333333319</v>
      </c>
      <c r="I99" s="316">
        <v>688.93333333333305</v>
      </c>
      <c r="J99" s="316">
        <v>700.71666666666658</v>
      </c>
      <c r="K99" s="316">
        <v>708.63333333333298</v>
      </c>
      <c r="L99" s="303">
        <v>692.8</v>
      </c>
      <c r="M99" s="303">
        <v>673.1</v>
      </c>
      <c r="N99" s="318">
        <v>7192900</v>
      </c>
      <c r="O99" s="319">
        <v>-6.4265178420429558E-2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1066</v>
      </c>
      <c r="E100" s="315">
        <v>1070.3500000000001</v>
      </c>
      <c r="F100" s="316">
        <v>1058.8500000000004</v>
      </c>
      <c r="G100" s="316">
        <v>1051.7000000000003</v>
      </c>
      <c r="H100" s="316">
        <v>1040.2000000000005</v>
      </c>
      <c r="I100" s="316">
        <v>1077.5000000000002</v>
      </c>
      <c r="J100" s="316">
        <v>1088.9999999999998</v>
      </c>
      <c r="K100" s="316">
        <v>1096.1500000000001</v>
      </c>
      <c r="L100" s="303">
        <v>1081.8499999999999</v>
      </c>
      <c r="M100" s="303">
        <v>1063.2</v>
      </c>
      <c r="N100" s="318">
        <v>1275600</v>
      </c>
      <c r="O100" s="319">
        <v>-9.2616303883909512E-2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1663.7</v>
      </c>
      <c r="E101" s="315">
        <v>1653.3499999999997</v>
      </c>
      <c r="F101" s="316">
        <v>1637.9499999999994</v>
      </c>
      <c r="G101" s="316">
        <v>1612.1999999999996</v>
      </c>
      <c r="H101" s="316">
        <v>1596.7999999999993</v>
      </c>
      <c r="I101" s="316">
        <v>1679.0999999999995</v>
      </c>
      <c r="J101" s="316">
        <v>1694.4999999999995</v>
      </c>
      <c r="K101" s="316">
        <v>1720.2499999999995</v>
      </c>
      <c r="L101" s="303">
        <v>1668.75</v>
      </c>
      <c r="M101" s="303">
        <v>1627.6</v>
      </c>
      <c r="N101" s="318">
        <v>1239200</v>
      </c>
      <c r="O101" s="319">
        <v>-0.22043281328636136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165.65</v>
      </c>
      <c r="E102" s="315">
        <v>163.5</v>
      </c>
      <c r="F102" s="316">
        <v>161</v>
      </c>
      <c r="G102" s="316">
        <v>156.35</v>
      </c>
      <c r="H102" s="316">
        <v>153.85</v>
      </c>
      <c r="I102" s="316">
        <v>168.15</v>
      </c>
      <c r="J102" s="316">
        <v>170.65</v>
      </c>
      <c r="K102" s="316">
        <v>175.3</v>
      </c>
      <c r="L102" s="303">
        <v>166</v>
      </c>
      <c r="M102" s="303">
        <v>158.85</v>
      </c>
      <c r="N102" s="318">
        <v>21399000</v>
      </c>
      <c r="O102" s="319">
        <v>-2.9215624007621468E-2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76105.55</v>
      </c>
      <c r="E103" s="315">
        <v>76548.516666666663</v>
      </c>
      <c r="F103" s="316">
        <v>75367.033333333326</v>
      </c>
      <c r="G103" s="316">
        <v>74628.516666666663</v>
      </c>
      <c r="H103" s="316">
        <v>73447.033333333326</v>
      </c>
      <c r="I103" s="316">
        <v>77287.033333333326</v>
      </c>
      <c r="J103" s="316">
        <v>78468.516666666663</v>
      </c>
      <c r="K103" s="316">
        <v>79207.033333333326</v>
      </c>
      <c r="L103" s="303">
        <v>77730</v>
      </c>
      <c r="M103" s="303">
        <v>75810</v>
      </c>
      <c r="N103" s="318">
        <v>44060</v>
      </c>
      <c r="O103" s="319">
        <v>-7.4758504829903399E-2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1213.5</v>
      </c>
      <c r="E104" s="315">
        <v>1217.8666666666668</v>
      </c>
      <c r="F104" s="316">
        <v>1203.4333333333336</v>
      </c>
      <c r="G104" s="316">
        <v>1193.3666666666668</v>
      </c>
      <c r="H104" s="316">
        <v>1178.9333333333336</v>
      </c>
      <c r="I104" s="316">
        <v>1227.9333333333336</v>
      </c>
      <c r="J104" s="316">
        <v>1242.366666666667</v>
      </c>
      <c r="K104" s="316">
        <v>1252.4333333333336</v>
      </c>
      <c r="L104" s="303">
        <v>1232.3</v>
      </c>
      <c r="M104" s="303">
        <v>1207.8</v>
      </c>
      <c r="N104" s="318">
        <v>4234500</v>
      </c>
      <c r="O104" s="319">
        <v>-5.3795877325289093E-2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43.35</v>
      </c>
      <c r="E105" s="315">
        <v>43.066666666666663</v>
      </c>
      <c r="F105" s="316">
        <v>42.033333333333324</v>
      </c>
      <c r="G105" s="316">
        <v>40.716666666666661</v>
      </c>
      <c r="H105" s="316">
        <v>39.683333333333323</v>
      </c>
      <c r="I105" s="316">
        <v>44.383333333333326</v>
      </c>
      <c r="J105" s="316">
        <v>45.416666666666657</v>
      </c>
      <c r="K105" s="316">
        <v>46.733333333333327</v>
      </c>
      <c r="L105" s="303">
        <v>44.1</v>
      </c>
      <c r="M105" s="303">
        <v>41.75</v>
      </c>
      <c r="N105" s="318">
        <v>55794000</v>
      </c>
      <c r="O105" s="319">
        <v>-8.9850249584026626E-2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4769.3500000000004</v>
      </c>
      <c r="E106" s="315">
        <v>4774.2166666666672</v>
      </c>
      <c r="F106" s="316">
        <v>4706.1333333333341</v>
      </c>
      <c r="G106" s="316">
        <v>4642.916666666667</v>
      </c>
      <c r="H106" s="316">
        <v>4574.8333333333339</v>
      </c>
      <c r="I106" s="316">
        <v>4837.4333333333343</v>
      </c>
      <c r="J106" s="316">
        <v>4905.5166666666664</v>
      </c>
      <c r="K106" s="316">
        <v>4968.7333333333345</v>
      </c>
      <c r="L106" s="303">
        <v>4842.3</v>
      </c>
      <c r="M106" s="303">
        <v>4711</v>
      </c>
      <c r="N106" s="318">
        <v>687750</v>
      </c>
      <c r="O106" s="319">
        <v>-0.14618249534450653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18459</v>
      </c>
      <c r="E107" s="315">
        <v>18447.350000000002</v>
      </c>
      <c r="F107" s="316">
        <v>18344.700000000004</v>
      </c>
      <c r="G107" s="316">
        <v>18230.400000000001</v>
      </c>
      <c r="H107" s="316">
        <v>18127.750000000004</v>
      </c>
      <c r="I107" s="316">
        <v>18561.650000000005</v>
      </c>
      <c r="J107" s="316">
        <v>18664.300000000007</v>
      </c>
      <c r="K107" s="316">
        <v>18778.600000000006</v>
      </c>
      <c r="L107" s="303">
        <v>18550</v>
      </c>
      <c r="M107" s="303">
        <v>18333.05</v>
      </c>
      <c r="N107" s="318">
        <v>286700</v>
      </c>
      <c r="O107" s="319">
        <v>-1.9829059829059831E-2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115.1</v>
      </c>
      <c r="E108" s="315">
        <v>116.06666666666666</v>
      </c>
      <c r="F108" s="316">
        <v>113.63333333333333</v>
      </c>
      <c r="G108" s="316">
        <v>112.16666666666666</v>
      </c>
      <c r="H108" s="316">
        <v>109.73333333333332</v>
      </c>
      <c r="I108" s="316">
        <v>117.53333333333333</v>
      </c>
      <c r="J108" s="316">
        <v>119.96666666666667</v>
      </c>
      <c r="K108" s="316">
        <v>121.43333333333334</v>
      </c>
      <c r="L108" s="303">
        <v>118.5</v>
      </c>
      <c r="M108" s="303">
        <v>114.6</v>
      </c>
      <c r="N108" s="318">
        <v>34337500</v>
      </c>
      <c r="O108" s="319">
        <v>-6.2214089661482161E-2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99.35</v>
      </c>
      <c r="E109" s="315">
        <v>99.25</v>
      </c>
      <c r="F109" s="316">
        <v>98.6</v>
      </c>
      <c r="G109" s="316">
        <v>97.85</v>
      </c>
      <c r="H109" s="316">
        <v>97.199999999999989</v>
      </c>
      <c r="I109" s="316">
        <v>100</v>
      </c>
      <c r="J109" s="316">
        <v>100.65</v>
      </c>
      <c r="K109" s="316">
        <v>101.4</v>
      </c>
      <c r="L109" s="303">
        <v>99.9</v>
      </c>
      <c r="M109" s="303">
        <v>98.5</v>
      </c>
      <c r="N109" s="318">
        <v>50787000</v>
      </c>
      <c r="O109" s="319">
        <v>-0.19642857142857142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93.4</v>
      </c>
      <c r="E110" s="315">
        <v>94.016666666666652</v>
      </c>
      <c r="F110" s="316">
        <v>92.233333333333306</v>
      </c>
      <c r="G110" s="316">
        <v>91.066666666666649</v>
      </c>
      <c r="H110" s="316">
        <v>89.283333333333303</v>
      </c>
      <c r="I110" s="316">
        <v>95.183333333333309</v>
      </c>
      <c r="J110" s="316">
        <v>96.966666666666669</v>
      </c>
      <c r="K110" s="316">
        <v>98.133333333333312</v>
      </c>
      <c r="L110" s="303">
        <v>95.8</v>
      </c>
      <c r="M110" s="303">
        <v>92.85</v>
      </c>
      <c r="N110" s="318">
        <v>50080800</v>
      </c>
      <c r="O110" s="319">
        <v>1.8796992481203006E-2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27682</v>
      </c>
      <c r="E111" s="315">
        <v>27475.3</v>
      </c>
      <c r="F111" s="316">
        <v>27164.699999999997</v>
      </c>
      <c r="G111" s="316">
        <v>26647.399999999998</v>
      </c>
      <c r="H111" s="316">
        <v>26336.799999999996</v>
      </c>
      <c r="I111" s="316">
        <v>27992.6</v>
      </c>
      <c r="J111" s="316">
        <v>28303.199999999997</v>
      </c>
      <c r="K111" s="316">
        <v>28820.5</v>
      </c>
      <c r="L111" s="303">
        <v>27785.9</v>
      </c>
      <c r="M111" s="303">
        <v>26958</v>
      </c>
      <c r="N111" s="318">
        <v>66120</v>
      </c>
      <c r="O111" s="319">
        <v>-7.705192629815745E-2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1434.25</v>
      </c>
      <c r="E112" s="315">
        <v>1436.95</v>
      </c>
      <c r="F112" s="316">
        <v>1419.75</v>
      </c>
      <c r="G112" s="316">
        <v>1405.25</v>
      </c>
      <c r="H112" s="316">
        <v>1388.05</v>
      </c>
      <c r="I112" s="316">
        <v>1451.45</v>
      </c>
      <c r="J112" s="316">
        <v>1468.6500000000003</v>
      </c>
      <c r="K112" s="316">
        <v>1483.15</v>
      </c>
      <c r="L112" s="303">
        <v>1454.15</v>
      </c>
      <c r="M112" s="303">
        <v>1422.45</v>
      </c>
      <c r="N112" s="318">
        <v>4232800</v>
      </c>
      <c r="O112" s="319">
        <v>-5.1515898447128422E-2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248.75</v>
      </c>
      <c r="E113" s="315">
        <v>249.35</v>
      </c>
      <c r="F113" s="316">
        <v>246.7</v>
      </c>
      <c r="G113" s="316">
        <v>244.65</v>
      </c>
      <c r="H113" s="316">
        <v>242</v>
      </c>
      <c r="I113" s="316">
        <v>251.39999999999998</v>
      </c>
      <c r="J113" s="316">
        <v>254.05</v>
      </c>
      <c r="K113" s="316">
        <v>256.09999999999997</v>
      </c>
      <c r="L113" s="303">
        <v>252</v>
      </c>
      <c r="M113" s="303">
        <v>247.3</v>
      </c>
      <c r="N113" s="318">
        <v>15453000</v>
      </c>
      <c r="O113" s="319">
        <v>-3.4489222118088095E-2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114.65</v>
      </c>
      <c r="E114" s="315">
        <v>114.91666666666667</v>
      </c>
      <c r="F114" s="316">
        <v>113.88333333333334</v>
      </c>
      <c r="G114" s="316">
        <v>113.11666666666667</v>
      </c>
      <c r="H114" s="316">
        <v>112.08333333333334</v>
      </c>
      <c r="I114" s="316">
        <v>115.68333333333334</v>
      </c>
      <c r="J114" s="316">
        <v>116.71666666666667</v>
      </c>
      <c r="K114" s="316">
        <v>117.48333333333333</v>
      </c>
      <c r="L114" s="303">
        <v>115.95</v>
      </c>
      <c r="M114" s="303">
        <v>114.15</v>
      </c>
      <c r="N114" s="318">
        <v>23876200</v>
      </c>
      <c r="O114" s="319">
        <v>-0.1799403747870528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1771.7</v>
      </c>
      <c r="E115" s="315">
        <v>1766.9166666666667</v>
      </c>
      <c r="F115" s="316">
        <v>1755.8333333333335</v>
      </c>
      <c r="G115" s="316">
        <v>1739.9666666666667</v>
      </c>
      <c r="H115" s="316">
        <v>1728.8833333333334</v>
      </c>
      <c r="I115" s="316">
        <v>1782.7833333333335</v>
      </c>
      <c r="J115" s="316">
        <v>1793.866666666667</v>
      </c>
      <c r="K115" s="316">
        <v>1809.7333333333336</v>
      </c>
      <c r="L115" s="303">
        <v>1778</v>
      </c>
      <c r="M115" s="303">
        <v>1751.05</v>
      </c>
      <c r="N115" s="318">
        <v>2741500</v>
      </c>
      <c r="O115" s="319">
        <v>-0.11235227456694188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33.35</v>
      </c>
      <c r="E116" s="315">
        <v>33.183333333333337</v>
      </c>
      <c r="F116" s="316">
        <v>32.816666666666677</v>
      </c>
      <c r="G116" s="316">
        <v>32.283333333333339</v>
      </c>
      <c r="H116" s="316">
        <v>31.916666666666679</v>
      </c>
      <c r="I116" s="316">
        <v>33.716666666666676</v>
      </c>
      <c r="J116" s="316">
        <v>34.083333333333336</v>
      </c>
      <c r="K116" s="316">
        <v>34.616666666666674</v>
      </c>
      <c r="L116" s="303">
        <v>33.549999999999997</v>
      </c>
      <c r="M116" s="303">
        <v>32.65</v>
      </c>
      <c r="N116" s="318">
        <v>36160000</v>
      </c>
      <c r="O116" s="319">
        <v>-0.71325255344794769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190.15</v>
      </c>
      <c r="E117" s="315">
        <v>190.0333333333333</v>
      </c>
      <c r="F117" s="316">
        <v>187.06666666666661</v>
      </c>
      <c r="G117" s="316">
        <v>183.98333333333329</v>
      </c>
      <c r="H117" s="316">
        <v>181.01666666666659</v>
      </c>
      <c r="I117" s="316">
        <v>193.11666666666662</v>
      </c>
      <c r="J117" s="316">
        <v>196.08333333333331</v>
      </c>
      <c r="K117" s="316">
        <v>199.16666666666663</v>
      </c>
      <c r="L117" s="303">
        <v>193</v>
      </c>
      <c r="M117" s="303">
        <v>186.95</v>
      </c>
      <c r="N117" s="318">
        <v>16876000</v>
      </c>
      <c r="O117" s="319">
        <v>-0.11514261744966443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1294.1500000000001</v>
      </c>
      <c r="E118" s="315">
        <v>1293.4833333333333</v>
      </c>
      <c r="F118" s="316">
        <v>1276.9666666666667</v>
      </c>
      <c r="G118" s="316">
        <v>1259.7833333333333</v>
      </c>
      <c r="H118" s="316">
        <v>1243.2666666666667</v>
      </c>
      <c r="I118" s="316">
        <v>1310.6666666666667</v>
      </c>
      <c r="J118" s="316">
        <v>1327.1833333333336</v>
      </c>
      <c r="K118" s="316">
        <v>1344.3666666666668</v>
      </c>
      <c r="L118" s="303">
        <v>1310</v>
      </c>
      <c r="M118" s="303">
        <v>1276.3</v>
      </c>
      <c r="N118" s="318">
        <v>1531948</v>
      </c>
      <c r="O118" s="319">
        <v>-0.1283001389532191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799.45</v>
      </c>
      <c r="E119" s="315">
        <v>806.38333333333321</v>
      </c>
      <c r="F119" s="316">
        <v>789.36666666666645</v>
      </c>
      <c r="G119" s="316">
        <v>779.28333333333319</v>
      </c>
      <c r="H119" s="316">
        <v>762.26666666666642</v>
      </c>
      <c r="I119" s="316">
        <v>816.46666666666647</v>
      </c>
      <c r="J119" s="316">
        <v>833.48333333333335</v>
      </c>
      <c r="K119" s="316">
        <v>843.56666666666649</v>
      </c>
      <c r="L119" s="303">
        <v>823.4</v>
      </c>
      <c r="M119" s="303">
        <v>796.3</v>
      </c>
      <c r="N119" s="318">
        <v>1530850</v>
      </c>
      <c r="O119" s="319">
        <v>-9.814722083124687E-2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229.85</v>
      </c>
      <c r="E120" s="315">
        <v>230.23333333333335</v>
      </c>
      <c r="F120" s="316">
        <v>227.8666666666667</v>
      </c>
      <c r="G120" s="316">
        <v>225.88333333333335</v>
      </c>
      <c r="H120" s="316">
        <v>223.51666666666671</v>
      </c>
      <c r="I120" s="316">
        <v>232.2166666666667</v>
      </c>
      <c r="J120" s="316">
        <v>234.58333333333337</v>
      </c>
      <c r="K120" s="316">
        <v>236.56666666666669</v>
      </c>
      <c r="L120" s="303">
        <v>232.6</v>
      </c>
      <c r="M120" s="303">
        <v>228.25</v>
      </c>
      <c r="N120" s="318">
        <v>15268500</v>
      </c>
      <c r="O120" s="319">
        <v>-0.1388130583882321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134.5</v>
      </c>
      <c r="E121" s="315">
        <v>134.36666666666667</v>
      </c>
      <c r="F121" s="316">
        <v>132.98333333333335</v>
      </c>
      <c r="G121" s="316">
        <v>131.46666666666667</v>
      </c>
      <c r="H121" s="316">
        <v>130.08333333333334</v>
      </c>
      <c r="I121" s="316">
        <v>135.88333333333335</v>
      </c>
      <c r="J121" s="316">
        <v>137.26666666666668</v>
      </c>
      <c r="K121" s="316">
        <v>138.78333333333336</v>
      </c>
      <c r="L121" s="303">
        <v>135.75</v>
      </c>
      <c r="M121" s="303">
        <v>132.85</v>
      </c>
      <c r="N121" s="318">
        <v>14220000</v>
      </c>
      <c r="O121" s="319">
        <v>-0.10734463276836158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1993.65</v>
      </c>
      <c r="E122" s="315">
        <v>2000.3500000000001</v>
      </c>
      <c r="F122" s="316">
        <v>1980.3000000000002</v>
      </c>
      <c r="G122" s="316">
        <v>1966.95</v>
      </c>
      <c r="H122" s="316">
        <v>1946.9</v>
      </c>
      <c r="I122" s="316">
        <v>2013.7000000000003</v>
      </c>
      <c r="J122" s="316">
        <v>2033.75</v>
      </c>
      <c r="K122" s="316">
        <v>2047.1000000000004</v>
      </c>
      <c r="L122" s="303">
        <v>2020.4</v>
      </c>
      <c r="M122" s="303">
        <v>1987</v>
      </c>
      <c r="N122" s="318">
        <v>32004750</v>
      </c>
      <c r="O122" s="319">
        <v>-3.5248883918478573E-2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74.349999999999994</v>
      </c>
      <c r="E123" s="315">
        <v>72.566666666666677</v>
      </c>
      <c r="F123" s="316">
        <v>70.183333333333351</v>
      </c>
      <c r="G123" s="316">
        <v>66.01666666666668</v>
      </c>
      <c r="H123" s="316">
        <v>63.633333333333354</v>
      </c>
      <c r="I123" s="316">
        <v>76.733333333333348</v>
      </c>
      <c r="J123" s="316">
        <v>79.116666666666674</v>
      </c>
      <c r="K123" s="316">
        <v>83.283333333333346</v>
      </c>
      <c r="L123" s="303">
        <v>74.95</v>
      </c>
      <c r="M123" s="303">
        <v>68.400000000000006</v>
      </c>
      <c r="N123" s="318">
        <v>93499000</v>
      </c>
      <c r="O123" s="319">
        <v>-4.5207605743112146E-2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906.85</v>
      </c>
      <c r="E124" s="315">
        <v>904.88333333333333</v>
      </c>
      <c r="F124" s="316">
        <v>899.11666666666667</v>
      </c>
      <c r="G124" s="316">
        <v>891.38333333333333</v>
      </c>
      <c r="H124" s="316">
        <v>885.61666666666667</v>
      </c>
      <c r="I124" s="316">
        <v>912.61666666666667</v>
      </c>
      <c r="J124" s="316">
        <v>918.38333333333333</v>
      </c>
      <c r="K124" s="316">
        <v>926.11666666666667</v>
      </c>
      <c r="L124" s="303">
        <v>910.65</v>
      </c>
      <c r="M124" s="303">
        <v>897.15</v>
      </c>
      <c r="N124" s="318">
        <v>5769000</v>
      </c>
      <c r="O124" s="319">
        <v>-9.8030018761726082E-2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275.55</v>
      </c>
      <c r="E125" s="315">
        <v>275.9666666666667</v>
      </c>
      <c r="F125" s="316">
        <v>273.63333333333338</v>
      </c>
      <c r="G125" s="316">
        <v>271.7166666666667</v>
      </c>
      <c r="H125" s="316">
        <v>269.38333333333338</v>
      </c>
      <c r="I125" s="316">
        <v>277.88333333333338</v>
      </c>
      <c r="J125" s="316">
        <v>280.21666666666664</v>
      </c>
      <c r="K125" s="316">
        <v>282.13333333333338</v>
      </c>
      <c r="L125" s="303">
        <v>278.3</v>
      </c>
      <c r="M125" s="303">
        <v>274.05</v>
      </c>
      <c r="N125" s="318">
        <v>64272000</v>
      </c>
      <c r="O125" s="319">
        <v>-0.13942558746736292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24122.75</v>
      </c>
      <c r="E126" s="315">
        <v>24290.600000000002</v>
      </c>
      <c r="F126" s="316">
        <v>23866.150000000005</v>
      </c>
      <c r="G126" s="316">
        <v>23609.550000000003</v>
      </c>
      <c r="H126" s="316">
        <v>23185.100000000006</v>
      </c>
      <c r="I126" s="316">
        <v>24547.200000000004</v>
      </c>
      <c r="J126" s="316">
        <v>24971.65</v>
      </c>
      <c r="K126" s="316">
        <v>25228.250000000004</v>
      </c>
      <c r="L126" s="303">
        <v>24715.05</v>
      </c>
      <c r="M126" s="303">
        <v>24034</v>
      </c>
      <c r="N126" s="318">
        <v>155600</v>
      </c>
      <c r="O126" s="319">
        <v>-1.2836970474967907E-3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1578.8</v>
      </c>
      <c r="E127" s="315">
        <v>1580.6000000000001</v>
      </c>
      <c r="F127" s="316">
        <v>1566.2000000000003</v>
      </c>
      <c r="G127" s="316">
        <v>1553.6000000000001</v>
      </c>
      <c r="H127" s="316">
        <v>1539.2000000000003</v>
      </c>
      <c r="I127" s="316">
        <v>1593.2000000000003</v>
      </c>
      <c r="J127" s="316">
        <v>1607.6000000000004</v>
      </c>
      <c r="K127" s="316">
        <v>1620.2000000000003</v>
      </c>
      <c r="L127" s="303">
        <v>1595</v>
      </c>
      <c r="M127" s="303">
        <v>1568</v>
      </c>
      <c r="N127" s="318">
        <v>867900</v>
      </c>
      <c r="O127" s="319">
        <v>-0.40765765765765766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5577.25</v>
      </c>
      <c r="E128" s="315">
        <v>5557.416666666667</v>
      </c>
      <c r="F128" s="316">
        <v>5524.8333333333339</v>
      </c>
      <c r="G128" s="316">
        <v>5472.416666666667</v>
      </c>
      <c r="H128" s="316">
        <v>5439.8333333333339</v>
      </c>
      <c r="I128" s="316">
        <v>5609.8333333333339</v>
      </c>
      <c r="J128" s="316">
        <v>5642.4166666666679</v>
      </c>
      <c r="K128" s="316">
        <v>5694.8333333333339</v>
      </c>
      <c r="L128" s="303">
        <v>5590</v>
      </c>
      <c r="M128" s="303">
        <v>5505</v>
      </c>
      <c r="N128" s="318">
        <v>306500</v>
      </c>
      <c r="O128" s="319">
        <v>-0.11287988422575977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1051.8499999999999</v>
      </c>
      <c r="E129" s="315">
        <v>1047.5666666666666</v>
      </c>
      <c r="F129" s="316">
        <v>1040.1333333333332</v>
      </c>
      <c r="G129" s="316">
        <v>1028.4166666666665</v>
      </c>
      <c r="H129" s="316">
        <v>1020.9833333333331</v>
      </c>
      <c r="I129" s="316">
        <v>1059.2833333333333</v>
      </c>
      <c r="J129" s="316">
        <v>1066.7166666666667</v>
      </c>
      <c r="K129" s="316">
        <v>1078.4333333333334</v>
      </c>
      <c r="L129" s="303">
        <v>1055</v>
      </c>
      <c r="M129" s="303">
        <v>1035.8499999999999</v>
      </c>
      <c r="N129" s="318">
        <v>4190400</v>
      </c>
      <c r="O129" s="319">
        <v>-7.5861649184696678E-2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593.6</v>
      </c>
      <c r="E130" s="315">
        <v>591.76666666666665</v>
      </c>
      <c r="F130" s="316">
        <v>586.13333333333333</v>
      </c>
      <c r="G130" s="316">
        <v>578.66666666666663</v>
      </c>
      <c r="H130" s="316">
        <v>573.0333333333333</v>
      </c>
      <c r="I130" s="316">
        <v>599.23333333333335</v>
      </c>
      <c r="J130" s="316">
        <v>604.86666666666656</v>
      </c>
      <c r="K130" s="316">
        <v>612.33333333333337</v>
      </c>
      <c r="L130" s="303">
        <v>597.4</v>
      </c>
      <c r="M130" s="303">
        <v>584.29999999999995</v>
      </c>
      <c r="N130" s="318">
        <v>44830800</v>
      </c>
      <c r="O130" s="319">
        <v>6.180781218913721E-2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482.8</v>
      </c>
      <c r="E131" s="315">
        <v>482.2833333333333</v>
      </c>
      <c r="F131" s="316">
        <v>478.66666666666663</v>
      </c>
      <c r="G131" s="316">
        <v>474.5333333333333</v>
      </c>
      <c r="H131" s="316">
        <v>470.91666666666663</v>
      </c>
      <c r="I131" s="316">
        <v>486.41666666666663</v>
      </c>
      <c r="J131" s="316">
        <v>490.0333333333333</v>
      </c>
      <c r="K131" s="316">
        <v>494.16666666666663</v>
      </c>
      <c r="L131" s="303">
        <v>485.9</v>
      </c>
      <c r="M131" s="303">
        <v>478.15</v>
      </c>
      <c r="N131" s="318">
        <v>10011000</v>
      </c>
      <c r="O131" s="319">
        <v>-8.8251366120218583E-2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479.45</v>
      </c>
      <c r="E132" s="315">
        <v>480.63333333333338</v>
      </c>
      <c r="F132" s="316">
        <v>476.26666666666677</v>
      </c>
      <c r="G132" s="316">
        <v>473.08333333333337</v>
      </c>
      <c r="H132" s="316">
        <v>468.71666666666675</v>
      </c>
      <c r="I132" s="316">
        <v>483.81666666666678</v>
      </c>
      <c r="J132" s="316">
        <v>488.18333333333345</v>
      </c>
      <c r="K132" s="316">
        <v>491.36666666666679</v>
      </c>
      <c r="L132" s="303">
        <v>485</v>
      </c>
      <c r="M132" s="303">
        <v>477.45</v>
      </c>
      <c r="N132" s="318">
        <v>6744000</v>
      </c>
      <c r="O132" s="319">
        <v>-0.16306775874906926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592.04999999999995</v>
      </c>
      <c r="E133" s="315">
        <v>594.6</v>
      </c>
      <c r="F133" s="316">
        <v>586.70000000000005</v>
      </c>
      <c r="G133" s="316">
        <v>581.35</v>
      </c>
      <c r="H133" s="316">
        <v>573.45000000000005</v>
      </c>
      <c r="I133" s="316">
        <v>599.95000000000005</v>
      </c>
      <c r="J133" s="316">
        <v>607.84999999999991</v>
      </c>
      <c r="K133" s="316">
        <v>613.20000000000005</v>
      </c>
      <c r="L133" s="303">
        <v>602.5</v>
      </c>
      <c r="M133" s="303">
        <v>589.25</v>
      </c>
      <c r="N133" s="318">
        <v>12255300</v>
      </c>
      <c r="O133" s="319">
        <v>-2.0077720207253884E-2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184.65</v>
      </c>
      <c r="E134" s="315">
        <v>185.66666666666666</v>
      </c>
      <c r="F134" s="316">
        <v>182.93333333333331</v>
      </c>
      <c r="G134" s="316">
        <v>181.21666666666664</v>
      </c>
      <c r="H134" s="316">
        <v>178.48333333333329</v>
      </c>
      <c r="I134" s="316">
        <v>187.38333333333333</v>
      </c>
      <c r="J134" s="316">
        <v>190.11666666666667</v>
      </c>
      <c r="K134" s="316">
        <v>191.83333333333334</v>
      </c>
      <c r="L134" s="303">
        <v>188.4</v>
      </c>
      <c r="M134" s="303">
        <v>183.95</v>
      </c>
      <c r="N134" s="318">
        <v>69619800</v>
      </c>
      <c r="O134" s="319">
        <v>-4.1964075613773633E-2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75.95</v>
      </c>
      <c r="E135" s="315">
        <v>76.183333333333337</v>
      </c>
      <c r="F135" s="316">
        <v>75.416666666666671</v>
      </c>
      <c r="G135" s="316">
        <v>74.88333333333334</v>
      </c>
      <c r="H135" s="316">
        <v>74.116666666666674</v>
      </c>
      <c r="I135" s="316">
        <v>76.716666666666669</v>
      </c>
      <c r="J135" s="316">
        <v>77.48333333333332</v>
      </c>
      <c r="K135" s="316">
        <v>78.016666666666666</v>
      </c>
      <c r="L135" s="303">
        <v>76.95</v>
      </c>
      <c r="M135" s="303">
        <v>75.650000000000006</v>
      </c>
      <c r="N135" s="318">
        <v>88209000</v>
      </c>
      <c r="O135" s="319">
        <v>-8.3461916117267498E-2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646.15</v>
      </c>
      <c r="E136" s="315">
        <v>647.35</v>
      </c>
      <c r="F136" s="316">
        <v>638.30000000000007</v>
      </c>
      <c r="G136" s="316">
        <v>630.45000000000005</v>
      </c>
      <c r="H136" s="316">
        <v>621.40000000000009</v>
      </c>
      <c r="I136" s="316">
        <v>655.20000000000005</v>
      </c>
      <c r="J136" s="316">
        <v>664.25</v>
      </c>
      <c r="K136" s="316">
        <v>672.1</v>
      </c>
      <c r="L136" s="303">
        <v>656.4</v>
      </c>
      <c r="M136" s="303">
        <v>639.5</v>
      </c>
      <c r="N136" s="318">
        <v>38231300</v>
      </c>
      <c r="O136" s="319">
        <v>-5.3333894595049669E-2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2878.5</v>
      </c>
      <c r="E137" s="315">
        <v>2884.5333333333333</v>
      </c>
      <c r="F137" s="316">
        <v>2854.1166666666668</v>
      </c>
      <c r="G137" s="316">
        <v>2829.7333333333336</v>
      </c>
      <c r="H137" s="316">
        <v>2799.3166666666671</v>
      </c>
      <c r="I137" s="316">
        <v>2908.9166666666665</v>
      </c>
      <c r="J137" s="316">
        <v>2939.3333333333335</v>
      </c>
      <c r="K137" s="316">
        <v>2963.7166666666662</v>
      </c>
      <c r="L137" s="303">
        <v>2914.95</v>
      </c>
      <c r="M137" s="303">
        <v>2860.15</v>
      </c>
      <c r="N137" s="318">
        <v>5907000</v>
      </c>
      <c r="O137" s="319">
        <v>8.4310810066633629E-2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976.85</v>
      </c>
      <c r="E138" s="315">
        <v>978.93333333333339</v>
      </c>
      <c r="F138" s="316">
        <v>968.91666666666674</v>
      </c>
      <c r="G138" s="316">
        <v>960.98333333333335</v>
      </c>
      <c r="H138" s="316">
        <v>950.9666666666667</v>
      </c>
      <c r="I138" s="316">
        <v>986.86666666666679</v>
      </c>
      <c r="J138" s="316">
        <v>996.88333333333344</v>
      </c>
      <c r="K138" s="316">
        <v>1004.8166666666668</v>
      </c>
      <c r="L138" s="303">
        <v>988.95</v>
      </c>
      <c r="M138" s="303">
        <v>971</v>
      </c>
      <c r="N138" s="318">
        <v>10836000</v>
      </c>
      <c r="O138" s="319">
        <v>-3.2569102206985216E-2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1568.65</v>
      </c>
      <c r="E139" s="315">
        <v>1564.0166666666664</v>
      </c>
      <c r="F139" s="316">
        <v>1553.2333333333329</v>
      </c>
      <c r="G139" s="316">
        <v>1537.8166666666664</v>
      </c>
      <c r="H139" s="316">
        <v>1527.0333333333328</v>
      </c>
      <c r="I139" s="316">
        <v>1579.4333333333329</v>
      </c>
      <c r="J139" s="316">
        <v>1590.2166666666667</v>
      </c>
      <c r="K139" s="316">
        <v>1605.633333333333</v>
      </c>
      <c r="L139" s="303">
        <v>1574.8</v>
      </c>
      <c r="M139" s="303">
        <v>1548.6</v>
      </c>
      <c r="N139" s="318">
        <v>5594250</v>
      </c>
      <c r="O139" s="319">
        <v>-6.6341219176367511E-2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2812.4</v>
      </c>
      <c r="E140" s="315">
        <v>2807.85</v>
      </c>
      <c r="F140" s="316">
        <v>2776.85</v>
      </c>
      <c r="G140" s="316">
        <v>2741.3</v>
      </c>
      <c r="H140" s="316">
        <v>2710.3</v>
      </c>
      <c r="I140" s="316">
        <v>2843.3999999999996</v>
      </c>
      <c r="J140" s="316">
        <v>2874.3999999999996</v>
      </c>
      <c r="K140" s="316">
        <v>2909.9499999999994</v>
      </c>
      <c r="L140" s="303">
        <v>2838.85</v>
      </c>
      <c r="M140" s="303">
        <v>2772.3</v>
      </c>
      <c r="N140" s="318">
        <v>727500</v>
      </c>
      <c r="O140" s="319">
        <v>-5.3966189856957086E-2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318</v>
      </c>
      <c r="E141" s="315">
        <v>318.03333333333336</v>
      </c>
      <c r="F141" s="316">
        <v>315.06666666666672</v>
      </c>
      <c r="G141" s="316">
        <v>312.13333333333338</v>
      </c>
      <c r="H141" s="316">
        <v>309.16666666666674</v>
      </c>
      <c r="I141" s="316">
        <v>320.9666666666667</v>
      </c>
      <c r="J141" s="316">
        <v>323.93333333333328</v>
      </c>
      <c r="K141" s="316">
        <v>326.86666666666667</v>
      </c>
      <c r="L141" s="303">
        <v>321</v>
      </c>
      <c r="M141" s="303">
        <v>315.10000000000002</v>
      </c>
      <c r="N141" s="318">
        <v>3204000</v>
      </c>
      <c r="O141" s="319">
        <v>-0.11295681063122924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487.4</v>
      </c>
      <c r="E142" s="315">
        <v>489.7</v>
      </c>
      <c r="F142" s="316">
        <v>482.9</v>
      </c>
      <c r="G142" s="316">
        <v>478.4</v>
      </c>
      <c r="H142" s="316">
        <v>471.59999999999997</v>
      </c>
      <c r="I142" s="316">
        <v>494.2</v>
      </c>
      <c r="J142" s="316">
        <v>501.00000000000006</v>
      </c>
      <c r="K142" s="316">
        <v>505.5</v>
      </c>
      <c r="L142" s="303">
        <v>496.5</v>
      </c>
      <c r="M142" s="303">
        <v>485.2</v>
      </c>
      <c r="N142" s="318">
        <v>4053000</v>
      </c>
      <c r="O142" s="319">
        <v>-6.4015518913676045E-2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1174.2</v>
      </c>
      <c r="E143" s="315">
        <v>1173.1000000000001</v>
      </c>
      <c r="F143" s="316">
        <v>1159.8500000000004</v>
      </c>
      <c r="G143" s="316">
        <v>1145.5000000000002</v>
      </c>
      <c r="H143" s="316">
        <v>1132.2500000000005</v>
      </c>
      <c r="I143" s="316">
        <v>1187.4500000000003</v>
      </c>
      <c r="J143" s="316">
        <v>1200.6999999999998</v>
      </c>
      <c r="K143" s="316">
        <v>1215.0500000000002</v>
      </c>
      <c r="L143" s="303">
        <v>1186.3499999999999</v>
      </c>
      <c r="M143" s="303">
        <v>1158.75</v>
      </c>
      <c r="N143" s="318">
        <v>1362200</v>
      </c>
      <c r="O143" s="319">
        <v>-5.1194539249146756E-2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5299.95</v>
      </c>
      <c r="E144" s="315">
        <v>5326.75</v>
      </c>
      <c r="F144" s="316">
        <v>5254.8</v>
      </c>
      <c r="G144" s="316">
        <v>5209.6500000000005</v>
      </c>
      <c r="H144" s="316">
        <v>5137.7000000000007</v>
      </c>
      <c r="I144" s="316">
        <v>5371.9</v>
      </c>
      <c r="J144" s="316">
        <v>5443.85</v>
      </c>
      <c r="K144" s="316">
        <v>5488.9999999999991</v>
      </c>
      <c r="L144" s="303">
        <v>5398.7</v>
      </c>
      <c r="M144" s="303">
        <v>5281.6</v>
      </c>
      <c r="N144" s="318">
        <v>1326200</v>
      </c>
      <c r="O144" s="319">
        <v>3.4806295399515737E-3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468.45</v>
      </c>
      <c r="E145" s="315">
        <v>467.16666666666669</v>
      </c>
      <c r="F145" s="316">
        <v>464.28333333333336</v>
      </c>
      <c r="G145" s="316">
        <v>460.11666666666667</v>
      </c>
      <c r="H145" s="316">
        <v>457.23333333333335</v>
      </c>
      <c r="I145" s="316">
        <v>471.33333333333337</v>
      </c>
      <c r="J145" s="316">
        <v>474.2166666666667</v>
      </c>
      <c r="K145" s="316">
        <v>478.38333333333338</v>
      </c>
      <c r="L145" s="303">
        <v>470.05</v>
      </c>
      <c r="M145" s="303">
        <v>463</v>
      </c>
      <c r="N145" s="318">
        <v>19340100</v>
      </c>
      <c r="O145" s="319">
        <v>-6.9140282818170445E-2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162.05000000000001</v>
      </c>
      <c r="E146" s="315">
        <v>162.54999999999998</v>
      </c>
      <c r="F146" s="316">
        <v>160.09999999999997</v>
      </c>
      <c r="G146" s="316">
        <v>158.14999999999998</v>
      </c>
      <c r="H146" s="316">
        <v>155.69999999999996</v>
      </c>
      <c r="I146" s="316">
        <v>164.49999999999997</v>
      </c>
      <c r="J146" s="316">
        <v>166.94999999999996</v>
      </c>
      <c r="K146" s="316">
        <v>168.89999999999998</v>
      </c>
      <c r="L146" s="303">
        <v>165</v>
      </c>
      <c r="M146" s="303">
        <v>160.6</v>
      </c>
      <c r="N146" s="318">
        <v>77283000</v>
      </c>
      <c r="O146" s="319">
        <v>-6.9637259292431711E-2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828.35</v>
      </c>
      <c r="E147" s="315">
        <v>825.35</v>
      </c>
      <c r="F147" s="316">
        <v>818.75</v>
      </c>
      <c r="G147" s="316">
        <v>809.15</v>
      </c>
      <c r="H147" s="316">
        <v>802.55</v>
      </c>
      <c r="I147" s="316">
        <v>834.95</v>
      </c>
      <c r="J147" s="316">
        <v>841.55000000000018</v>
      </c>
      <c r="K147" s="316">
        <v>851.15000000000009</v>
      </c>
      <c r="L147" s="303">
        <v>831.95</v>
      </c>
      <c r="M147" s="303">
        <v>815.75</v>
      </c>
      <c r="N147" s="318">
        <v>1875000</v>
      </c>
      <c r="O147" s="319">
        <v>-0.15426251691474965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386.75</v>
      </c>
      <c r="E148" s="315">
        <v>386.05</v>
      </c>
      <c r="F148" s="316">
        <v>384.40000000000003</v>
      </c>
      <c r="G148" s="316">
        <v>382.05</v>
      </c>
      <c r="H148" s="316">
        <v>380.40000000000003</v>
      </c>
      <c r="I148" s="316">
        <v>388.40000000000003</v>
      </c>
      <c r="J148" s="316">
        <v>390.05</v>
      </c>
      <c r="K148" s="316">
        <v>392.40000000000003</v>
      </c>
      <c r="L148" s="303">
        <v>387.7</v>
      </c>
      <c r="M148" s="303">
        <v>383.7</v>
      </c>
      <c r="N148" s="318">
        <v>26371200</v>
      </c>
      <c r="O148" s="319">
        <v>-0.11234381732012064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224.15</v>
      </c>
      <c r="E149" s="315">
        <v>223.15</v>
      </c>
      <c r="F149" s="316">
        <v>218.85000000000002</v>
      </c>
      <c r="G149" s="316">
        <v>213.55</v>
      </c>
      <c r="H149" s="316">
        <v>209.25000000000003</v>
      </c>
      <c r="I149" s="316">
        <v>228.45000000000002</v>
      </c>
      <c r="J149" s="316">
        <v>232.75000000000003</v>
      </c>
      <c r="K149" s="316">
        <v>238.05</v>
      </c>
      <c r="L149" s="303">
        <v>227.45</v>
      </c>
      <c r="M149" s="303">
        <v>217.85</v>
      </c>
      <c r="N149" s="318">
        <v>29100000</v>
      </c>
      <c r="O149" s="319">
        <v>-5.2086387178735462E-2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44197</v>
      </c>
    </row>
    <row r="7" spans="1:15">
      <c r="A7"/>
    </row>
    <row r="8" spans="1:15" ht="28.5" customHeight="1">
      <c r="A8" s="695" t="s">
        <v>16</v>
      </c>
      <c r="B8" s="696" t="s">
        <v>18</v>
      </c>
      <c r="C8" s="694" t="s">
        <v>19</v>
      </c>
      <c r="D8" s="694" t="s">
        <v>20</v>
      </c>
      <c r="E8" s="694" t="s">
        <v>21</v>
      </c>
      <c r="F8" s="694"/>
      <c r="G8" s="694"/>
      <c r="H8" s="694" t="s">
        <v>22</v>
      </c>
      <c r="I8" s="694"/>
      <c r="J8" s="694"/>
      <c r="K8" s="273"/>
      <c r="L8" s="281"/>
      <c r="M8" s="281"/>
    </row>
    <row r="9" spans="1:15" ht="36" customHeight="1">
      <c r="A9" s="690"/>
      <c r="B9" s="692"/>
      <c r="C9" s="697" t="s">
        <v>23</v>
      </c>
      <c r="D9" s="697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13981.75</v>
      </c>
      <c r="D10" s="302">
        <v>13981.016666666668</v>
      </c>
      <c r="E10" s="302">
        <v>13937.183333333336</v>
      </c>
      <c r="F10" s="302">
        <v>13892.616666666669</v>
      </c>
      <c r="G10" s="302">
        <v>13848.783333333336</v>
      </c>
      <c r="H10" s="302">
        <v>14025.583333333336</v>
      </c>
      <c r="I10" s="302">
        <v>14069.416666666668</v>
      </c>
      <c r="J10" s="302">
        <v>14113.983333333335</v>
      </c>
      <c r="K10" s="301">
        <v>14024.85</v>
      </c>
      <c r="L10" s="301">
        <v>13936.45</v>
      </c>
      <c r="M10" s="306"/>
    </row>
    <row r="11" spans="1:15">
      <c r="A11" s="300">
        <v>2</v>
      </c>
      <c r="B11" s="276" t="s">
        <v>220</v>
      </c>
      <c r="C11" s="303">
        <v>31264.05</v>
      </c>
      <c r="D11" s="278">
        <v>31253.883333333331</v>
      </c>
      <c r="E11" s="278">
        <v>31098.266666666663</v>
      </c>
      <c r="F11" s="278">
        <v>30932.48333333333</v>
      </c>
      <c r="G11" s="278">
        <v>30776.866666666661</v>
      </c>
      <c r="H11" s="278">
        <v>31419.666666666664</v>
      </c>
      <c r="I11" s="278">
        <v>31575.283333333333</v>
      </c>
      <c r="J11" s="278">
        <v>31741.066666666666</v>
      </c>
      <c r="K11" s="303">
        <v>31409.5</v>
      </c>
      <c r="L11" s="303">
        <v>31088.1</v>
      </c>
      <c r="M11" s="306"/>
    </row>
    <row r="12" spans="1:15">
      <c r="A12" s="300">
        <v>3</v>
      </c>
      <c r="B12" s="284" t="s">
        <v>221</v>
      </c>
      <c r="C12" s="303">
        <v>1628.65</v>
      </c>
      <c r="D12" s="278">
        <v>1630.5666666666666</v>
      </c>
      <c r="E12" s="278">
        <v>1622.3833333333332</v>
      </c>
      <c r="F12" s="278">
        <v>1616.1166666666666</v>
      </c>
      <c r="G12" s="278">
        <v>1607.9333333333332</v>
      </c>
      <c r="H12" s="278">
        <v>1636.8333333333333</v>
      </c>
      <c r="I12" s="278">
        <v>1645.0166666666667</v>
      </c>
      <c r="J12" s="278">
        <v>1651.2833333333333</v>
      </c>
      <c r="K12" s="303">
        <v>1638.75</v>
      </c>
      <c r="L12" s="303">
        <v>1624.3</v>
      </c>
      <c r="M12" s="306"/>
    </row>
    <row r="13" spans="1:15">
      <c r="A13" s="300">
        <v>4</v>
      </c>
      <c r="B13" s="276" t="s">
        <v>222</v>
      </c>
      <c r="C13" s="303">
        <v>3650.95</v>
      </c>
      <c r="D13" s="278">
        <v>3657.65</v>
      </c>
      <c r="E13" s="278">
        <v>3637.4</v>
      </c>
      <c r="F13" s="278">
        <v>3623.85</v>
      </c>
      <c r="G13" s="278">
        <v>3603.6</v>
      </c>
      <c r="H13" s="278">
        <v>3671.2000000000003</v>
      </c>
      <c r="I13" s="278">
        <v>3691.4500000000003</v>
      </c>
      <c r="J13" s="278">
        <v>3705.0000000000005</v>
      </c>
      <c r="K13" s="303">
        <v>3677.9</v>
      </c>
      <c r="L13" s="303">
        <v>3644.1</v>
      </c>
      <c r="M13" s="306"/>
    </row>
    <row r="14" spans="1:15">
      <c r="A14" s="300">
        <v>5</v>
      </c>
      <c r="B14" s="276" t="s">
        <v>223</v>
      </c>
      <c r="C14" s="303">
        <v>24251.35</v>
      </c>
      <c r="D14" s="278">
        <v>24228.116666666669</v>
      </c>
      <c r="E14" s="278">
        <v>24161.033333333336</v>
      </c>
      <c r="F14" s="278">
        <v>24070.716666666667</v>
      </c>
      <c r="G14" s="278">
        <v>24003.633333333335</v>
      </c>
      <c r="H14" s="278">
        <v>24318.433333333338</v>
      </c>
      <c r="I14" s="278">
        <v>24385.516666666666</v>
      </c>
      <c r="J14" s="278">
        <v>24475.833333333339</v>
      </c>
      <c r="K14" s="303">
        <v>24295.200000000001</v>
      </c>
      <c r="L14" s="303">
        <v>24137.8</v>
      </c>
      <c r="M14" s="306"/>
    </row>
    <row r="15" spans="1:15">
      <c r="A15" s="300">
        <v>6</v>
      </c>
      <c r="B15" s="276" t="s">
        <v>224</v>
      </c>
      <c r="C15" s="303">
        <v>2797.1</v>
      </c>
      <c r="D15" s="278">
        <v>2793.15</v>
      </c>
      <c r="E15" s="278">
        <v>2782.9</v>
      </c>
      <c r="F15" s="278">
        <v>2768.7</v>
      </c>
      <c r="G15" s="278">
        <v>2758.45</v>
      </c>
      <c r="H15" s="278">
        <v>2807.3500000000004</v>
      </c>
      <c r="I15" s="278">
        <v>2817.6000000000004</v>
      </c>
      <c r="J15" s="278">
        <v>2831.8000000000006</v>
      </c>
      <c r="K15" s="303">
        <v>2803.4</v>
      </c>
      <c r="L15" s="303">
        <v>2778.95</v>
      </c>
      <c r="M15" s="306"/>
    </row>
    <row r="16" spans="1:15">
      <c r="A16" s="300">
        <v>7</v>
      </c>
      <c r="B16" s="276" t="s">
        <v>225</v>
      </c>
      <c r="C16" s="303">
        <v>5872.6</v>
      </c>
      <c r="D16" s="278">
        <v>5855.1166666666659</v>
      </c>
      <c r="E16" s="278">
        <v>5827.8333333333321</v>
      </c>
      <c r="F16" s="278">
        <v>5783.0666666666666</v>
      </c>
      <c r="G16" s="278">
        <v>5755.7833333333328</v>
      </c>
      <c r="H16" s="278">
        <v>5899.8833333333314</v>
      </c>
      <c r="I16" s="278">
        <v>5927.1666666666661</v>
      </c>
      <c r="J16" s="278">
        <v>5971.9333333333307</v>
      </c>
      <c r="K16" s="303">
        <v>5882.4</v>
      </c>
      <c r="L16" s="303">
        <v>5810.35</v>
      </c>
      <c r="M16" s="306"/>
    </row>
    <row r="17" spans="1:13">
      <c r="A17" s="300">
        <v>8</v>
      </c>
      <c r="B17" s="276" t="s">
        <v>802</v>
      </c>
      <c r="C17" s="276">
        <v>1234.8</v>
      </c>
      <c r="D17" s="278">
        <v>1229.25</v>
      </c>
      <c r="E17" s="278">
        <v>1213.45</v>
      </c>
      <c r="F17" s="278">
        <v>1192.1000000000001</v>
      </c>
      <c r="G17" s="278">
        <v>1176.3000000000002</v>
      </c>
      <c r="H17" s="278">
        <v>1250.5999999999999</v>
      </c>
      <c r="I17" s="278">
        <v>1266.4000000000001</v>
      </c>
      <c r="J17" s="278">
        <v>1287.7499999999998</v>
      </c>
      <c r="K17" s="276">
        <v>1245.05</v>
      </c>
      <c r="L17" s="276">
        <v>1207.9000000000001</v>
      </c>
      <c r="M17" s="276">
        <v>1.60259</v>
      </c>
    </row>
    <row r="18" spans="1:13">
      <c r="A18" s="300">
        <v>9</v>
      </c>
      <c r="B18" s="276" t="s">
        <v>295</v>
      </c>
      <c r="C18" s="276">
        <v>15769.1</v>
      </c>
      <c r="D18" s="278">
        <v>15767.716666666665</v>
      </c>
      <c r="E18" s="278">
        <v>15636.433333333331</v>
      </c>
      <c r="F18" s="278">
        <v>15503.766666666665</v>
      </c>
      <c r="G18" s="278">
        <v>15372.48333333333</v>
      </c>
      <c r="H18" s="278">
        <v>15900.383333333331</v>
      </c>
      <c r="I18" s="278">
        <v>16031.666666666668</v>
      </c>
      <c r="J18" s="278">
        <v>16164.333333333332</v>
      </c>
      <c r="K18" s="276">
        <v>15899</v>
      </c>
      <c r="L18" s="276">
        <v>15635.05</v>
      </c>
      <c r="M18" s="276">
        <v>0.11865000000000001</v>
      </c>
    </row>
    <row r="19" spans="1:13">
      <c r="A19" s="300">
        <v>10</v>
      </c>
      <c r="B19" s="276" t="s">
        <v>227</v>
      </c>
      <c r="C19" s="276">
        <v>85</v>
      </c>
      <c r="D19" s="278">
        <v>85.350000000000009</v>
      </c>
      <c r="E19" s="278">
        <v>84.15000000000002</v>
      </c>
      <c r="F19" s="278">
        <v>83.300000000000011</v>
      </c>
      <c r="G19" s="278">
        <v>82.100000000000023</v>
      </c>
      <c r="H19" s="278">
        <v>86.200000000000017</v>
      </c>
      <c r="I19" s="278">
        <v>87.4</v>
      </c>
      <c r="J19" s="278">
        <v>88.250000000000014</v>
      </c>
      <c r="K19" s="276">
        <v>86.55</v>
      </c>
      <c r="L19" s="276">
        <v>84.5</v>
      </c>
      <c r="M19" s="276">
        <v>18.775980000000001</v>
      </c>
    </row>
    <row r="20" spans="1:13">
      <c r="A20" s="300">
        <v>11</v>
      </c>
      <c r="B20" s="276" t="s">
        <v>228</v>
      </c>
      <c r="C20" s="276">
        <v>165.6</v>
      </c>
      <c r="D20" s="278">
        <v>166.98333333333332</v>
      </c>
      <c r="E20" s="278">
        <v>163.61666666666665</v>
      </c>
      <c r="F20" s="278">
        <v>161.63333333333333</v>
      </c>
      <c r="G20" s="278">
        <v>158.26666666666665</v>
      </c>
      <c r="H20" s="278">
        <v>168.96666666666664</v>
      </c>
      <c r="I20" s="278">
        <v>172.33333333333331</v>
      </c>
      <c r="J20" s="278">
        <v>174.31666666666663</v>
      </c>
      <c r="K20" s="276">
        <v>170.35</v>
      </c>
      <c r="L20" s="276">
        <v>165</v>
      </c>
      <c r="M20" s="276">
        <v>36.808529999999998</v>
      </c>
    </row>
    <row r="21" spans="1:13">
      <c r="A21" s="300">
        <v>12</v>
      </c>
      <c r="B21" s="276" t="s">
        <v>38</v>
      </c>
      <c r="C21" s="276">
        <v>1617.65</v>
      </c>
      <c r="D21" s="278">
        <v>1625.4333333333334</v>
      </c>
      <c r="E21" s="278">
        <v>1602.8666666666668</v>
      </c>
      <c r="F21" s="278">
        <v>1588.0833333333335</v>
      </c>
      <c r="G21" s="278">
        <v>1565.5166666666669</v>
      </c>
      <c r="H21" s="278">
        <v>1640.2166666666667</v>
      </c>
      <c r="I21" s="278">
        <v>1662.7833333333333</v>
      </c>
      <c r="J21" s="278">
        <v>1677.5666666666666</v>
      </c>
      <c r="K21" s="276">
        <v>1648</v>
      </c>
      <c r="L21" s="276">
        <v>1610.65</v>
      </c>
      <c r="M21" s="276">
        <v>13.50169</v>
      </c>
    </row>
    <row r="22" spans="1:13">
      <c r="A22" s="300">
        <v>13</v>
      </c>
      <c r="B22" s="276" t="s">
        <v>296</v>
      </c>
      <c r="C22" s="276">
        <v>375.6</v>
      </c>
      <c r="D22" s="278">
        <v>377.84999999999997</v>
      </c>
      <c r="E22" s="278">
        <v>371.29999999999995</v>
      </c>
      <c r="F22" s="278">
        <v>367</v>
      </c>
      <c r="G22" s="278">
        <v>360.45</v>
      </c>
      <c r="H22" s="278">
        <v>382.14999999999992</v>
      </c>
      <c r="I22" s="278">
        <v>388.7</v>
      </c>
      <c r="J22" s="278">
        <v>392.99999999999989</v>
      </c>
      <c r="K22" s="276">
        <v>384.4</v>
      </c>
      <c r="L22" s="276">
        <v>373.55</v>
      </c>
      <c r="M22" s="276">
        <v>10.786670000000001</v>
      </c>
    </row>
    <row r="23" spans="1:13">
      <c r="A23" s="300">
        <v>14</v>
      </c>
      <c r="B23" s="276" t="s">
        <v>41</v>
      </c>
      <c r="C23" s="276">
        <v>483.75</v>
      </c>
      <c r="D23" s="278">
        <v>484.93333333333334</v>
      </c>
      <c r="E23" s="278">
        <v>479.06666666666666</v>
      </c>
      <c r="F23" s="278">
        <v>474.38333333333333</v>
      </c>
      <c r="G23" s="278">
        <v>468.51666666666665</v>
      </c>
      <c r="H23" s="278">
        <v>489.61666666666667</v>
      </c>
      <c r="I23" s="278">
        <v>495.48333333333335</v>
      </c>
      <c r="J23" s="278">
        <v>500.16666666666669</v>
      </c>
      <c r="K23" s="276">
        <v>490.8</v>
      </c>
      <c r="L23" s="276">
        <v>480.25</v>
      </c>
      <c r="M23" s="276">
        <v>43.863280000000003</v>
      </c>
    </row>
    <row r="24" spans="1:13">
      <c r="A24" s="300">
        <v>15</v>
      </c>
      <c r="B24" s="276" t="s">
        <v>43</v>
      </c>
      <c r="C24" s="276">
        <v>49.8</v>
      </c>
      <c r="D24" s="278">
        <v>50.016666666666673</v>
      </c>
      <c r="E24" s="278">
        <v>49.283333333333346</v>
      </c>
      <c r="F24" s="278">
        <v>48.766666666666673</v>
      </c>
      <c r="G24" s="278">
        <v>48.033333333333346</v>
      </c>
      <c r="H24" s="278">
        <v>50.533333333333346</v>
      </c>
      <c r="I24" s="278">
        <v>51.26666666666668</v>
      </c>
      <c r="J24" s="278">
        <v>51.783333333333346</v>
      </c>
      <c r="K24" s="276">
        <v>50.75</v>
      </c>
      <c r="L24" s="276">
        <v>49.5</v>
      </c>
      <c r="M24" s="276">
        <v>51.430410000000002</v>
      </c>
    </row>
    <row r="25" spans="1:13">
      <c r="A25" s="300">
        <v>16</v>
      </c>
      <c r="B25" s="276" t="s">
        <v>298</v>
      </c>
      <c r="C25" s="276">
        <v>437.5</v>
      </c>
      <c r="D25" s="278">
        <v>437.34999999999997</v>
      </c>
      <c r="E25" s="278">
        <v>432.19999999999993</v>
      </c>
      <c r="F25" s="278">
        <v>426.9</v>
      </c>
      <c r="G25" s="278">
        <v>421.74999999999994</v>
      </c>
      <c r="H25" s="278">
        <v>442.64999999999992</v>
      </c>
      <c r="I25" s="278">
        <v>447.7999999999999</v>
      </c>
      <c r="J25" s="278">
        <v>453.09999999999991</v>
      </c>
      <c r="K25" s="276">
        <v>442.5</v>
      </c>
      <c r="L25" s="276">
        <v>432.05</v>
      </c>
      <c r="M25" s="276">
        <v>4.0427999999999997</v>
      </c>
    </row>
    <row r="26" spans="1:13">
      <c r="A26" s="300">
        <v>17</v>
      </c>
      <c r="B26" s="276" t="s">
        <v>229</v>
      </c>
      <c r="C26" s="276">
        <v>1633.2</v>
      </c>
      <c r="D26" s="278">
        <v>1650.8666666666668</v>
      </c>
      <c r="E26" s="278">
        <v>1612.3333333333335</v>
      </c>
      <c r="F26" s="278">
        <v>1591.4666666666667</v>
      </c>
      <c r="G26" s="278">
        <v>1552.9333333333334</v>
      </c>
      <c r="H26" s="278">
        <v>1671.7333333333336</v>
      </c>
      <c r="I26" s="278">
        <v>1710.2666666666669</v>
      </c>
      <c r="J26" s="278">
        <v>1731.1333333333337</v>
      </c>
      <c r="K26" s="276">
        <v>1689.4</v>
      </c>
      <c r="L26" s="276">
        <v>1630</v>
      </c>
      <c r="M26" s="276">
        <v>1.6860200000000001</v>
      </c>
    </row>
    <row r="27" spans="1:13">
      <c r="A27" s="300">
        <v>18</v>
      </c>
      <c r="B27" s="276" t="s">
        <v>230</v>
      </c>
      <c r="C27" s="276">
        <v>2926.2</v>
      </c>
      <c r="D27" s="278">
        <v>2932.6833333333329</v>
      </c>
      <c r="E27" s="278">
        <v>2910.4666666666658</v>
      </c>
      <c r="F27" s="278">
        <v>2894.7333333333327</v>
      </c>
      <c r="G27" s="278">
        <v>2872.5166666666655</v>
      </c>
      <c r="H27" s="278">
        <v>2948.4166666666661</v>
      </c>
      <c r="I27" s="278">
        <v>2970.6333333333332</v>
      </c>
      <c r="J27" s="278">
        <v>2986.3666666666663</v>
      </c>
      <c r="K27" s="276">
        <v>2954.9</v>
      </c>
      <c r="L27" s="276">
        <v>2916.95</v>
      </c>
      <c r="M27" s="276">
        <v>0.60121999999999998</v>
      </c>
    </row>
    <row r="28" spans="1:13">
      <c r="A28" s="300">
        <v>19</v>
      </c>
      <c r="B28" s="276" t="s">
        <v>45</v>
      </c>
      <c r="C28" s="276">
        <v>923.95</v>
      </c>
      <c r="D28" s="278">
        <v>928.68333333333339</v>
      </c>
      <c r="E28" s="278">
        <v>913.46666666666681</v>
      </c>
      <c r="F28" s="278">
        <v>902.98333333333346</v>
      </c>
      <c r="G28" s="278">
        <v>887.76666666666688</v>
      </c>
      <c r="H28" s="278">
        <v>939.16666666666674</v>
      </c>
      <c r="I28" s="278">
        <v>954.38333333333344</v>
      </c>
      <c r="J28" s="278">
        <v>964.86666666666667</v>
      </c>
      <c r="K28" s="276">
        <v>943.9</v>
      </c>
      <c r="L28" s="276">
        <v>918.2</v>
      </c>
      <c r="M28" s="276">
        <v>7.69374</v>
      </c>
    </row>
    <row r="29" spans="1:13">
      <c r="A29" s="300">
        <v>20</v>
      </c>
      <c r="B29" s="276" t="s">
        <v>46</v>
      </c>
      <c r="C29" s="276">
        <v>248.85</v>
      </c>
      <c r="D29" s="278">
        <v>249.48333333333332</v>
      </c>
      <c r="E29" s="278">
        <v>246.26666666666665</v>
      </c>
      <c r="F29" s="278">
        <v>243.68333333333334</v>
      </c>
      <c r="G29" s="278">
        <v>240.46666666666667</v>
      </c>
      <c r="H29" s="278">
        <v>252.06666666666663</v>
      </c>
      <c r="I29" s="278">
        <v>255.28333333333327</v>
      </c>
      <c r="J29" s="278">
        <v>257.86666666666662</v>
      </c>
      <c r="K29" s="276">
        <v>252.7</v>
      </c>
      <c r="L29" s="276">
        <v>246.9</v>
      </c>
      <c r="M29" s="276">
        <v>79.699100000000001</v>
      </c>
    </row>
    <row r="30" spans="1:13">
      <c r="A30" s="300">
        <v>21</v>
      </c>
      <c r="B30" s="276" t="s">
        <v>47</v>
      </c>
      <c r="C30" s="276">
        <v>2412.8000000000002</v>
      </c>
      <c r="D30" s="278">
        <v>2408.6</v>
      </c>
      <c r="E30" s="278">
        <v>2389.1999999999998</v>
      </c>
      <c r="F30" s="278">
        <v>2365.6</v>
      </c>
      <c r="G30" s="278">
        <v>2346.1999999999998</v>
      </c>
      <c r="H30" s="278">
        <v>2432.1999999999998</v>
      </c>
      <c r="I30" s="278">
        <v>2451.6000000000004</v>
      </c>
      <c r="J30" s="278">
        <v>2475.1999999999998</v>
      </c>
      <c r="K30" s="276">
        <v>2428</v>
      </c>
      <c r="L30" s="276">
        <v>2385</v>
      </c>
      <c r="M30" s="276">
        <v>8.5572300000000006</v>
      </c>
    </row>
    <row r="31" spans="1:13">
      <c r="A31" s="300">
        <v>22</v>
      </c>
      <c r="B31" s="276" t="s">
        <v>48</v>
      </c>
      <c r="C31" s="276">
        <v>178</v>
      </c>
      <c r="D31" s="278">
        <v>179.35</v>
      </c>
      <c r="E31" s="278">
        <v>175.5</v>
      </c>
      <c r="F31" s="278">
        <v>173</v>
      </c>
      <c r="G31" s="278">
        <v>169.15</v>
      </c>
      <c r="H31" s="278">
        <v>181.85</v>
      </c>
      <c r="I31" s="278">
        <v>185.69999999999996</v>
      </c>
      <c r="J31" s="278">
        <v>188.2</v>
      </c>
      <c r="K31" s="276">
        <v>183.2</v>
      </c>
      <c r="L31" s="276">
        <v>176.85</v>
      </c>
      <c r="M31" s="276">
        <v>83.172269999999997</v>
      </c>
    </row>
    <row r="32" spans="1:13">
      <c r="A32" s="300">
        <v>23</v>
      </c>
      <c r="B32" s="276" t="s">
        <v>49</v>
      </c>
      <c r="C32" s="276">
        <v>95.45</v>
      </c>
      <c r="D32" s="278">
        <v>95.45</v>
      </c>
      <c r="E32" s="278">
        <v>94.4</v>
      </c>
      <c r="F32" s="278">
        <v>93.350000000000009</v>
      </c>
      <c r="G32" s="278">
        <v>92.300000000000011</v>
      </c>
      <c r="H32" s="278">
        <v>96.5</v>
      </c>
      <c r="I32" s="278">
        <v>97.549999999999983</v>
      </c>
      <c r="J32" s="278">
        <v>98.6</v>
      </c>
      <c r="K32" s="276">
        <v>96.5</v>
      </c>
      <c r="L32" s="276">
        <v>94.4</v>
      </c>
      <c r="M32" s="276">
        <v>156.03117</v>
      </c>
    </row>
    <row r="33" spans="1:13">
      <c r="A33" s="300">
        <v>24</v>
      </c>
      <c r="B33" s="276" t="s">
        <v>51</v>
      </c>
      <c r="C33" s="276">
        <v>2764.5</v>
      </c>
      <c r="D33" s="278">
        <v>2753.85</v>
      </c>
      <c r="E33" s="278">
        <v>2735.7</v>
      </c>
      <c r="F33" s="278">
        <v>2706.9</v>
      </c>
      <c r="G33" s="278">
        <v>2688.75</v>
      </c>
      <c r="H33" s="278">
        <v>2782.6499999999996</v>
      </c>
      <c r="I33" s="278">
        <v>2800.8</v>
      </c>
      <c r="J33" s="278">
        <v>2829.5999999999995</v>
      </c>
      <c r="K33" s="276">
        <v>2772</v>
      </c>
      <c r="L33" s="276">
        <v>2725.05</v>
      </c>
      <c r="M33" s="276">
        <v>15.263249999999999</v>
      </c>
    </row>
    <row r="34" spans="1:13">
      <c r="A34" s="300">
        <v>25</v>
      </c>
      <c r="B34" s="276" t="s">
        <v>226</v>
      </c>
      <c r="C34" s="276">
        <v>852.6</v>
      </c>
      <c r="D34" s="278">
        <v>849.69999999999993</v>
      </c>
      <c r="E34" s="278">
        <v>843.39999999999986</v>
      </c>
      <c r="F34" s="278">
        <v>834.19999999999993</v>
      </c>
      <c r="G34" s="278">
        <v>827.89999999999986</v>
      </c>
      <c r="H34" s="278">
        <v>858.89999999999986</v>
      </c>
      <c r="I34" s="278">
        <v>865.19999999999982</v>
      </c>
      <c r="J34" s="278">
        <v>874.39999999999986</v>
      </c>
      <c r="K34" s="276">
        <v>856</v>
      </c>
      <c r="L34" s="276">
        <v>840.5</v>
      </c>
      <c r="M34" s="276">
        <v>6.5184100000000003</v>
      </c>
    </row>
    <row r="35" spans="1:13">
      <c r="A35" s="300">
        <v>26</v>
      </c>
      <c r="B35" s="276" t="s">
        <v>53</v>
      </c>
      <c r="C35" s="276">
        <v>921.3</v>
      </c>
      <c r="D35" s="278">
        <v>922.98333333333323</v>
      </c>
      <c r="E35" s="278">
        <v>902.46666666666647</v>
      </c>
      <c r="F35" s="278">
        <v>883.63333333333321</v>
      </c>
      <c r="G35" s="278">
        <v>863.11666666666645</v>
      </c>
      <c r="H35" s="278">
        <v>941.81666666666649</v>
      </c>
      <c r="I35" s="278">
        <v>962.33333333333314</v>
      </c>
      <c r="J35" s="278">
        <v>981.16666666666652</v>
      </c>
      <c r="K35" s="276">
        <v>943.5</v>
      </c>
      <c r="L35" s="276">
        <v>904.15</v>
      </c>
      <c r="M35" s="276">
        <v>86.274429999999995</v>
      </c>
    </row>
    <row r="36" spans="1:13">
      <c r="A36" s="300">
        <v>27</v>
      </c>
      <c r="B36" s="276" t="s">
        <v>55</v>
      </c>
      <c r="C36" s="276">
        <v>620.45000000000005</v>
      </c>
      <c r="D36" s="278">
        <v>620.80000000000007</v>
      </c>
      <c r="E36" s="278">
        <v>615.65000000000009</v>
      </c>
      <c r="F36" s="278">
        <v>610.85</v>
      </c>
      <c r="G36" s="278">
        <v>605.70000000000005</v>
      </c>
      <c r="H36" s="278">
        <v>625.60000000000014</v>
      </c>
      <c r="I36" s="278">
        <v>630.75</v>
      </c>
      <c r="J36" s="278">
        <v>635.55000000000018</v>
      </c>
      <c r="K36" s="276">
        <v>625.95000000000005</v>
      </c>
      <c r="L36" s="276">
        <v>616</v>
      </c>
      <c r="M36" s="276">
        <v>123.06502</v>
      </c>
    </row>
    <row r="37" spans="1:13">
      <c r="A37" s="300">
        <v>28</v>
      </c>
      <c r="B37" s="276" t="s">
        <v>56</v>
      </c>
      <c r="C37" s="276">
        <v>3444.05</v>
      </c>
      <c r="D37" s="278">
        <v>3445.2833333333333</v>
      </c>
      <c r="E37" s="278">
        <v>3425.6166666666668</v>
      </c>
      <c r="F37" s="278">
        <v>3407.1833333333334</v>
      </c>
      <c r="G37" s="278">
        <v>3387.5166666666669</v>
      </c>
      <c r="H37" s="278">
        <v>3463.7166666666667</v>
      </c>
      <c r="I37" s="278">
        <v>3483.3833333333337</v>
      </c>
      <c r="J37" s="278">
        <v>3501.8166666666666</v>
      </c>
      <c r="K37" s="276">
        <v>3464.95</v>
      </c>
      <c r="L37" s="276">
        <v>3426.85</v>
      </c>
      <c r="M37" s="276">
        <v>4.1095899999999999</v>
      </c>
    </row>
    <row r="38" spans="1:13">
      <c r="A38" s="300">
        <v>29</v>
      </c>
      <c r="B38" s="276" t="s">
        <v>58</v>
      </c>
      <c r="C38" s="276">
        <v>8906.35</v>
      </c>
      <c r="D38" s="278">
        <v>8925.4499999999989</v>
      </c>
      <c r="E38" s="278">
        <v>8820.8999999999978</v>
      </c>
      <c r="F38" s="278">
        <v>8735.4499999999989</v>
      </c>
      <c r="G38" s="278">
        <v>8630.8999999999978</v>
      </c>
      <c r="H38" s="278">
        <v>9010.8999999999978</v>
      </c>
      <c r="I38" s="278">
        <v>9115.4499999999971</v>
      </c>
      <c r="J38" s="278">
        <v>9200.8999999999978</v>
      </c>
      <c r="K38" s="276">
        <v>9030</v>
      </c>
      <c r="L38" s="276">
        <v>8840</v>
      </c>
      <c r="M38" s="276">
        <v>4.7605000000000004</v>
      </c>
    </row>
    <row r="39" spans="1:13">
      <c r="A39" s="300">
        <v>30</v>
      </c>
      <c r="B39" s="276" t="s">
        <v>232</v>
      </c>
      <c r="C39" s="276">
        <v>3076.55</v>
      </c>
      <c r="D39" s="278">
        <v>3089.4833333333336</v>
      </c>
      <c r="E39" s="278">
        <v>3053.9666666666672</v>
      </c>
      <c r="F39" s="278">
        <v>3031.3833333333337</v>
      </c>
      <c r="G39" s="278">
        <v>2995.8666666666672</v>
      </c>
      <c r="H39" s="278">
        <v>3112.0666666666671</v>
      </c>
      <c r="I39" s="278">
        <v>3147.5833333333335</v>
      </c>
      <c r="J39" s="278">
        <v>3170.166666666667</v>
      </c>
      <c r="K39" s="276">
        <v>3125</v>
      </c>
      <c r="L39" s="276">
        <v>3066.9</v>
      </c>
      <c r="M39" s="276">
        <v>0.33283000000000001</v>
      </c>
    </row>
    <row r="40" spans="1:13">
      <c r="A40" s="300">
        <v>31</v>
      </c>
      <c r="B40" s="276" t="s">
        <v>59</v>
      </c>
      <c r="C40" s="276">
        <v>5295.2</v>
      </c>
      <c r="D40" s="278">
        <v>5313.2333333333336</v>
      </c>
      <c r="E40" s="278">
        <v>5253.9666666666672</v>
      </c>
      <c r="F40" s="278">
        <v>5212.7333333333336</v>
      </c>
      <c r="G40" s="278">
        <v>5153.4666666666672</v>
      </c>
      <c r="H40" s="278">
        <v>5354.4666666666672</v>
      </c>
      <c r="I40" s="278">
        <v>5413.7333333333336</v>
      </c>
      <c r="J40" s="278">
        <v>5454.9666666666672</v>
      </c>
      <c r="K40" s="276">
        <v>5372.5</v>
      </c>
      <c r="L40" s="276">
        <v>5272</v>
      </c>
      <c r="M40" s="276">
        <v>28.692119999999999</v>
      </c>
    </row>
    <row r="41" spans="1:13">
      <c r="A41" s="300">
        <v>32</v>
      </c>
      <c r="B41" s="276" t="s">
        <v>60</v>
      </c>
      <c r="C41" s="276">
        <v>1646.3</v>
      </c>
      <c r="D41" s="278">
        <v>1636.1666666666667</v>
      </c>
      <c r="E41" s="278">
        <v>1622.3333333333335</v>
      </c>
      <c r="F41" s="278">
        <v>1598.3666666666668</v>
      </c>
      <c r="G41" s="278">
        <v>1584.5333333333335</v>
      </c>
      <c r="H41" s="278">
        <v>1660.1333333333334</v>
      </c>
      <c r="I41" s="278">
        <v>1673.9666666666669</v>
      </c>
      <c r="J41" s="278">
        <v>1697.9333333333334</v>
      </c>
      <c r="K41" s="276">
        <v>1650</v>
      </c>
      <c r="L41" s="276">
        <v>1612.2</v>
      </c>
      <c r="M41" s="276">
        <v>11.390269999999999</v>
      </c>
    </row>
    <row r="42" spans="1:13">
      <c r="A42" s="300">
        <v>33</v>
      </c>
      <c r="B42" s="276" t="s">
        <v>233</v>
      </c>
      <c r="C42" s="276">
        <v>402.25</v>
      </c>
      <c r="D42" s="278">
        <v>402.01666666666665</v>
      </c>
      <c r="E42" s="278">
        <v>395.93333333333328</v>
      </c>
      <c r="F42" s="278">
        <v>389.61666666666662</v>
      </c>
      <c r="G42" s="278">
        <v>383.53333333333325</v>
      </c>
      <c r="H42" s="278">
        <v>408.33333333333331</v>
      </c>
      <c r="I42" s="278">
        <v>414.41666666666669</v>
      </c>
      <c r="J42" s="278">
        <v>420.73333333333335</v>
      </c>
      <c r="K42" s="276">
        <v>408.1</v>
      </c>
      <c r="L42" s="276">
        <v>395.7</v>
      </c>
      <c r="M42" s="276">
        <v>114.57749</v>
      </c>
    </row>
    <row r="43" spans="1:13">
      <c r="A43" s="300">
        <v>34</v>
      </c>
      <c r="B43" s="276" t="s">
        <v>61</v>
      </c>
      <c r="C43" s="276">
        <v>61.45</v>
      </c>
      <c r="D43" s="278">
        <v>61.716666666666669</v>
      </c>
      <c r="E43" s="278">
        <v>60.88333333333334</v>
      </c>
      <c r="F43" s="278">
        <v>60.31666666666667</v>
      </c>
      <c r="G43" s="278">
        <v>59.483333333333341</v>
      </c>
      <c r="H43" s="278">
        <v>62.283333333333339</v>
      </c>
      <c r="I43" s="278">
        <v>63.116666666666667</v>
      </c>
      <c r="J43" s="278">
        <v>63.683333333333337</v>
      </c>
      <c r="K43" s="276">
        <v>62.55</v>
      </c>
      <c r="L43" s="276">
        <v>61.15</v>
      </c>
      <c r="M43" s="276">
        <v>224.88846000000001</v>
      </c>
    </row>
    <row r="44" spans="1:13">
      <c r="A44" s="300">
        <v>35</v>
      </c>
      <c r="B44" s="276" t="s">
        <v>62</v>
      </c>
      <c r="C44" s="276">
        <v>48.7</v>
      </c>
      <c r="D44" s="278">
        <v>48.933333333333337</v>
      </c>
      <c r="E44" s="278">
        <v>48.266666666666673</v>
      </c>
      <c r="F44" s="278">
        <v>47.833333333333336</v>
      </c>
      <c r="G44" s="278">
        <v>47.166666666666671</v>
      </c>
      <c r="H44" s="278">
        <v>49.366666666666674</v>
      </c>
      <c r="I44" s="278">
        <v>50.033333333333331</v>
      </c>
      <c r="J44" s="278">
        <v>50.466666666666676</v>
      </c>
      <c r="K44" s="276">
        <v>49.6</v>
      </c>
      <c r="L44" s="276">
        <v>48.5</v>
      </c>
      <c r="M44" s="276">
        <v>23.354320000000001</v>
      </c>
    </row>
    <row r="45" spans="1:13">
      <c r="A45" s="300">
        <v>36</v>
      </c>
      <c r="B45" s="276" t="s">
        <v>63</v>
      </c>
      <c r="C45" s="276">
        <v>1579.65</v>
      </c>
      <c r="D45" s="278">
        <v>1581.1166666666668</v>
      </c>
      <c r="E45" s="278">
        <v>1568.5333333333335</v>
      </c>
      <c r="F45" s="278">
        <v>1557.4166666666667</v>
      </c>
      <c r="G45" s="278">
        <v>1544.8333333333335</v>
      </c>
      <c r="H45" s="278">
        <v>1592.2333333333336</v>
      </c>
      <c r="I45" s="278">
        <v>1604.8166666666666</v>
      </c>
      <c r="J45" s="278">
        <v>1615.9333333333336</v>
      </c>
      <c r="K45" s="276">
        <v>1593.7</v>
      </c>
      <c r="L45" s="276">
        <v>1570</v>
      </c>
      <c r="M45" s="276">
        <v>3.9860600000000002</v>
      </c>
    </row>
    <row r="46" spans="1:13">
      <c r="A46" s="300">
        <v>37</v>
      </c>
      <c r="B46" s="276" t="s">
        <v>234</v>
      </c>
      <c r="C46" s="276">
        <v>1298.05</v>
      </c>
      <c r="D46" s="278">
        <v>1305.2333333333333</v>
      </c>
      <c r="E46" s="278">
        <v>1282.9166666666667</v>
      </c>
      <c r="F46" s="278">
        <v>1267.7833333333333</v>
      </c>
      <c r="G46" s="278">
        <v>1245.4666666666667</v>
      </c>
      <c r="H46" s="278">
        <v>1320.3666666666668</v>
      </c>
      <c r="I46" s="278">
        <v>1342.6833333333334</v>
      </c>
      <c r="J46" s="278">
        <v>1357.8166666666668</v>
      </c>
      <c r="K46" s="276">
        <v>1327.55</v>
      </c>
      <c r="L46" s="276">
        <v>1290.0999999999999</v>
      </c>
      <c r="M46" s="276">
        <v>0.84531999999999996</v>
      </c>
    </row>
    <row r="47" spans="1:13">
      <c r="A47" s="300">
        <v>38</v>
      </c>
      <c r="B47" s="276" t="s">
        <v>65</v>
      </c>
      <c r="C47" s="276">
        <v>119.95</v>
      </c>
      <c r="D47" s="278">
        <v>118.7</v>
      </c>
      <c r="E47" s="278">
        <v>116.65</v>
      </c>
      <c r="F47" s="278">
        <v>113.35000000000001</v>
      </c>
      <c r="G47" s="278">
        <v>111.30000000000001</v>
      </c>
      <c r="H47" s="278">
        <v>122</v>
      </c>
      <c r="I47" s="278">
        <v>124.04999999999998</v>
      </c>
      <c r="J47" s="278">
        <v>127.35</v>
      </c>
      <c r="K47" s="276">
        <v>120.75</v>
      </c>
      <c r="L47" s="276">
        <v>115.4</v>
      </c>
      <c r="M47" s="276">
        <v>373.90127000000001</v>
      </c>
    </row>
    <row r="48" spans="1:13">
      <c r="A48" s="300">
        <v>39</v>
      </c>
      <c r="B48" s="276" t="s">
        <v>66</v>
      </c>
      <c r="C48" s="276">
        <v>759.45</v>
      </c>
      <c r="D48" s="278">
        <v>755.73333333333323</v>
      </c>
      <c r="E48" s="278">
        <v>749.71666666666647</v>
      </c>
      <c r="F48" s="278">
        <v>739.98333333333323</v>
      </c>
      <c r="G48" s="278">
        <v>733.96666666666647</v>
      </c>
      <c r="H48" s="278">
        <v>765.46666666666647</v>
      </c>
      <c r="I48" s="278">
        <v>771.48333333333312</v>
      </c>
      <c r="J48" s="278">
        <v>781.21666666666647</v>
      </c>
      <c r="K48" s="276">
        <v>761.75</v>
      </c>
      <c r="L48" s="276">
        <v>746</v>
      </c>
      <c r="M48" s="276">
        <v>11.0809</v>
      </c>
    </row>
    <row r="49" spans="1:13">
      <c r="A49" s="300">
        <v>40</v>
      </c>
      <c r="B49" s="276" t="s">
        <v>67</v>
      </c>
      <c r="C49" s="276">
        <v>525.29999999999995</v>
      </c>
      <c r="D49" s="278">
        <v>523.4666666666667</v>
      </c>
      <c r="E49" s="278">
        <v>519.93333333333339</v>
      </c>
      <c r="F49" s="278">
        <v>514.56666666666672</v>
      </c>
      <c r="G49" s="278">
        <v>511.03333333333342</v>
      </c>
      <c r="H49" s="278">
        <v>528.83333333333337</v>
      </c>
      <c r="I49" s="278">
        <v>532.36666666666667</v>
      </c>
      <c r="J49" s="278">
        <v>537.73333333333335</v>
      </c>
      <c r="K49" s="276">
        <v>527</v>
      </c>
      <c r="L49" s="276">
        <v>518.1</v>
      </c>
      <c r="M49" s="276">
        <v>11.637549999999999</v>
      </c>
    </row>
    <row r="50" spans="1:13">
      <c r="A50" s="300">
        <v>41</v>
      </c>
      <c r="B50" s="276" t="s">
        <v>69</v>
      </c>
      <c r="C50" s="276">
        <v>509.7</v>
      </c>
      <c r="D50" s="278">
        <v>511.48333333333335</v>
      </c>
      <c r="E50" s="278">
        <v>504.51666666666665</v>
      </c>
      <c r="F50" s="278">
        <v>499.33333333333331</v>
      </c>
      <c r="G50" s="278">
        <v>492.36666666666662</v>
      </c>
      <c r="H50" s="278">
        <v>516.66666666666674</v>
      </c>
      <c r="I50" s="278">
        <v>523.63333333333344</v>
      </c>
      <c r="J50" s="278">
        <v>528.81666666666672</v>
      </c>
      <c r="K50" s="276">
        <v>518.45000000000005</v>
      </c>
      <c r="L50" s="276">
        <v>506.3</v>
      </c>
      <c r="M50" s="276">
        <v>155.24994000000001</v>
      </c>
    </row>
    <row r="51" spans="1:13">
      <c r="A51" s="300">
        <v>42</v>
      </c>
      <c r="B51" s="276" t="s">
        <v>70</v>
      </c>
      <c r="C51" s="276">
        <v>35.9</v>
      </c>
      <c r="D51" s="278">
        <v>35.85</v>
      </c>
      <c r="E51" s="278">
        <v>35.200000000000003</v>
      </c>
      <c r="F51" s="278">
        <v>34.5</v>
      </c>
      <c r="G51" s="278">
        <v>33.85</v>
      </c>
      <c r="H51" s="278">
        <v>36.550000000000004</v>
      </c>
      <c r="I51" s="278">
        <v>37.199999999999996</v>
      </c>
      <c r="J51" s="278">
        <v>37.900000000000006</v>
      </c>
      <c r="K51" s="276">
        <v>36.5</v>
      </c>
      <c r="L51" s="276">
        <v>35.15</v>
      </c>
      <c r="M51" s="276">
        <v>604.57447000000002</v>
      </c>
    </row>
    <row r="52" spans="1:13">
      <c r="A52" s="300">
        <v>43</v>
      </c>
      <c r="B52" s="276" t="s">
        <v>71</v>
      </c>
      <c r="C52" s="276">
        <v>465.4</v>
      </c>
      <c r="D52" s="278">
        <v>462.98333333333329</v>
      </c>
      <c r="E52" s="278">
        <v>459.01666666666659</v>
      </c>
      <c r="F52" s="278">
        <v>452.63333333333333</v>
      </c>
      <c r="G52" s="278">
        <v>448.66666666666663</v>
      </c>
      <c r="H52" s="278">
        <v>469.36666666666656</v>
      </c>
      <c r="I52" s="278">
        <v>473.33333333333326</v>
      </c>
      <c r="J52" s="278">
        <v>479.71666666666653</v>
      </c>
      <c r="K52" s="276">
        <v>466.95</v>
      </c>
      <c r="L52" s="276">
        <v>456.6</v>
      </c>
      <c r="M52" s="276">
        <v>35.824359999999999</v>
      </c>
    </row>
    <row r="53" spans="1:13">
      <c r="A53" s="300">
        <v>44</v>
      </c>
      <c r="B53" s="276" t="s">
        <v>72</v>
      </c>
      <c r="C53" s="276">
        <v>12785.4</v>
      </c>
      <c r="D53" s="278">
        <v>12725.800000000001</v>
      </c>
      <c r="E53" s="278">
        <v>12526.600000000002</v>
      </c>
      <c r="F53" s="278">
        <v>12267.800000000001</v>
      </c>
      <c r="G53" s="278">
        <v>12068.600000000002</v>
      </c>
      <c r="H53" s="278">
        <v>12984.600000000002</v>
      </c>
      <c r="I53" s="278">
        <v>13183.800000000003</v>
      </c>
      <c r="J53" s="278">
        <v>13442.600000000002</v>
      </c>
      <c r="K53" s="276">
        <v>12925</v>
      </c>
      <c r="L53" s="276">
        <v>12467</v>
      </c>
      <c r="M53" s="276">
        <v>0.44396999999999998</v>
      </c>
    </row>
    <row r="54" spans="1:13">
      <c r="A54" s="300">
        <v>45</v>
      </c>
      <c r="B54" s="276" t="s">
        <v>74</v>
      </c>
      <c r="C54" s="276">
        <v>381.1</v>
      </c>
      <c r="D54" s="278">
        <v>381.73333333333335</v>
      </c>
      <c r="E54" s="278">
        <v>378.91666666666669</v>
      </c>
      <c r="F54" s="278">
        <v>376.73333333333335</v>
      </c>
      <c r="G54" s="278">
        <v>373.91666666666669</v>
      </c>
      <c r="H54" s="278">
        <v>383.91666666666669</v>
      </c>
      <c r="I54" s="278">
        <v>386.73333333333329</v>
      </c>
      <c r="J54" s="278">
        <v>388.91666666666669</v>
      </c>
      <c r="K54" s="276">
        <v>384.55</v>
      </c>
      <c r="L54" s="276">
        <v>379.55</v>
      </c>
      <c r="M54" s="276">
        <v>42.972200000000001</v>
      </c>
    </row>
    <row r="55" spans="1:13">
      <c r="A55" s="300">
        <v>46</v>
      </c>
      <c r="B55" s="276" t="s">
        <v>75</v>
      </c>
      <c r="C55" s="276">
        <v>3576.35</v>
      </c>
      <c r="D55" s="278">
        <v>3580.0666666666671</v>
      </c>
      <c r="E55" s="278">
        <v>3558.3833333333341</v>
      </c>
      <c r="F55" s="278">
        <v>3540.416666666667</v>
      </c>
      <c r="G55" s="278">
        <v>3518.733333333334</v>
      </c>
      <c r="H55" s="278">
        <v>3598.0333333333342</v>
      </c>
      <c r="I55" s="278">
        <v>3619.7166666666676</v>
      </c>
      <c r="J55" s="278">
        <v>3637.6833333333343</v>
      </c>
      <c r="K55" s="276">
        <v>3601.75</v>
      </c>
      <c r="L55" s="276">
        <v>3562.1</v>
      </c>
      <c r="M55" s="276">
        <v>4.5938299999999996</v>
      </c>
    </row>
    <row r="56" spans="1:13">
      <c r="A56" s="300">
        <v>47</v>
      </c>
      <c r="B56" s="276" t="s">
        <v>76</v>
      </c>
      <c r="C56" s="276">
        <v>476.75</v>
      </c>
      <c r="D56" s="278">
        <v>479.40000000000003</v>
      </c>
      <c r="E56" s="278">
        <v>471.80000000000007</v>
      </c>
      <c r="F56" s="278">
        <v>466.85</v>
      </c>
      <c r="G56" s="278">
        <v>459.25000000000006</v>
      </c>
      <c r="H56" s="278">
        <v>484.35000000000008</v>
      </c>
      <c r="I56" s="278">
        <v>491.9500000000001</v>
      </c>
      <c r="J56" s="278">
        <v>496.90000000000009</v>
      </c>
      <c r="K56" s="276">
        <v>487</v>
      </c>
      <c r="L56" s="276">
        <v>474.45</v>
      </c>
      <c r="M56" s="276">
        <v>33.222470000000001</v>
      </c>
    </row>
    <row r="57" spans="1:13">
      <c r="A57" s="300">
        <v>48</v>
      </c>
      <c r="B57" s="276" t="s">
        <v>77</v>
      </c>
      <c r="C57" s="276">
        <v>128.94999999999999</v>
      </c>
      <c r="D57" s="278">
        <v>128.86666666666667</v>
      </c>
      <c r="E57" s="278">
        <v>127.73333333333335</v>
      </c>
      <c r="F57" s="278">
        <v>126.51666666666668</v>
      </c>
      <c r="G57" s="278">
        <v>125.38333333333335</v>
      </c>
      <c r="H57" s="278">
        <v>130.08333333333334</v>
      </c>
      <c r="I57" s="278">
        <v>131.21666666666667</v>
      </c>
      <c r="J57" s="278">
        <v>132.43333333333334</v>
      </c>
      <c r="K57" s="276">
        <v>130</v>
      </c>
      <c r="L57" s="276">
        <v>127.65</v>
      </c>
      <c r="M57" s="276">
        <v>141.37531000000001</v>
      </c>
    </row>
    <row r="58" spans="1:13">
      <c r="A58" s="300">
        <v>49</v>
      </c>
      <c r="B58" s="276" t="s">
        <v>78</v>
      </c>
      <c r="C58" s="276">
        <v>123.05</v>
      </c>
      <c r="D58" s="278">
        <v>123.5</v>
      </c>
      <c r="E58" s="278">
        <v>121.85</v>
      </c>
      <c r="F58" s="278">
        <v>120.64999999999999</v>
      </c>
      <c r="G58" s="278">
        <v>118.99999999999999</v>
      </c>
      <c r="H58" s="278">
        <v>124.7</v>
      </c>
      <c r="I58" s="278">
        <v>126.35000000000001</v>
      </c>
      <c r="J58" s="278">
        <v>127.55000000000001</v>
      </c>
      <c r="K58" s="276">
        <v>125.15</v>
      </c>
      <c r="L58" s="276">
        <v>122.3</v>
      </c>
      <c r="M58" s="276">
        <v>10.84815</v>
      </c>
    </row>
    <row r="59" spans="1:13">
      <c r="A59" s="300">
        <v>50</v>
      </c>
      <c r="B59" s="276" t="s">
        <v>81</v>
      </c>
      <c r="C59" s="276">
        <v>614.29999999999995</v>
      </c>
      <c r="D59" s="278">
        <v>612.35</v>
      </c>
      <c r="E59" s="278">
        <v>607.95000000000005</v>
      </c>
      <c r="F59" s="278">
        <v>601.6</v>
      </c>
      <c r="G59" s="278">
        <v>597.20000000000005</v>
      </c>
      <c r="H59" s="278">
        <v>618.70000000000005</v>
      </c>
      <c r="I59" s="278">
        <v>623.09999999999991</v>
      </c>
      <c r="J59" s="278">
        <v>629.45000000000005</v>
      </c>
      <c r="K59" s="276">
        <v>616.75</v>
      </c>
      <c r="L59" s="276">
        <v>606</v>
      </c>
      <c r="M59" s="276">
        <v>2.3189500000000001</v>
      </c>
    </row>
    <row r="60" spans="1:13">
      <c r="A60" s="300">
        <v>51</v>
      </c>
      <c r="B60" s="276" t="s">
        <v>82</v>
      </c>
      <c r="C60" s="276">
        <v>387.65</v>
      </c>
      <c r="D60" s="278">
        <v>386.11666666666662</v>
      </c>
      <c r="E60" s="278">
        <v>381.53333333333325</v>
      </c>
      <c r="F60" s="278">
        <v>375.41666666666663</v>
      </c>
      <c r="G60" s="278">
        <v>370.83333333333326</v>
      </c>
      <c r="H60" s="278">
        <v>392.23333333333323</v>
      </c>
      <c r="I60" s="278">
        <v>396.81666666666661</v>
      </c>
      <c r="J60" s="278">
        <v>402.93333333333322</v>
      </c>
      <c r="K60" s="276">
        <v>390.7</v>
      </c>
      <c r="L60" s="276">
        <v>380</v>
      </c>
      <c r="M60" s="276">
        <v>27.781099999999999</v>
      </c>
    </row>
    <row r="61" spans="1:13">
      <c r="A61" s="300">
        <v>52</v>
      </c>
      <c r="B61" s="276" t="s">
        <v>83</v>
      </c>
      <c r="C61" s="276">
        <v>819.95</v>
      </c>
      <c r="D61" s="278">
        <v>823.23333333333346</v>
      </c>
      <c r="E61" s="278">
        <v>813.1166666666669</v>
      </c>
      <c r="F61" s="278">
        <v>806.28333333333342</v>
      </c>
      <c r="G61" s="278">
        <v>796.16666666666686</v>
      </c>
      <c r="H61" s="278">
        <v>830.06666666666695</v>
      </c>
      <c r="I61" s="278">
        <v>840.18333333333351</v>
      </c>
      <c r="J61" s="278">
        <v>847.01666666666699</v>
      </c>
      <c r="K61" s="276">
        <v>833.35</v>
      </c>
      <c r="L61" s="276">
        <v>816.4</v>
      </c>
      <c r="M61" s="276">
        <v>48.42886</v>
      </c>
    </row>
    <row r="62" spans="1:13">
      <c r="A62" s="300">
        <v>53</v>
      </c>
      <c r="B62" s="276" t="s">
        <v>84</v>
      </c>
      <c r="C62" s="276">
        <v>135.44999999999999</v>
      </c>
      <c r="D62" s="278">
        <v>135.63333333333333</v>
      </c>
      <c r="E62" s="278">
        <v>134.56666666666666</v>
      </c>
      <c r="F62" s="278">
        <v>133.68333333333334</v>
      </c>
      <c r="G62" s="278">
        <v>132.61666666666667</v>
      </c>
      <c r="H62" s="278">
        <v>136.51666666666665</v>
      </c>
      <c r="I62" s="278">
        <v>137.58333333333331</v>
      </c>
      <c r="J62" s="278">
        <v>138.46666666666664</v>
      </c>
      <c r="K62" s="276">
        <v>136.69999999999999</v>
      </c>
      <c r="L62" s="276">
        <v>134.75</v>
      </c>
      <c r="M62" s="276">
        <v>152.37165999999999</v>
      </c>
    </row>
    <row r="63" spans="1:13">
      <c r="A63" s="300">
        <v>54</v>
      </c>
      <c r="B63" s="276" t="s">
        <v>3634</v>
      </c>
      <c r="C63" s="276">
        <v>2705.15</v>
      </c>
      <c r="D63" s="278">
        <v>2694.9666666666667</v>
      </c>
      <c r="E63" s="278">
        <v>2675.1833333333334</v>
      </c>
      <c r="F63" s="278">
        <v>2645.2166666666667</v>
      </c>
      <c r="G63" s="278">
        <v>2625.4333333333334</v>
      </c>
      <c r="H63" s="278">
        <v>2724.9333333333334</v>
      </c>
      <c r="I63" s="278">
        <v>2744.7166666666672</v>
      </c>
      <c r="J63" s="278">
        <v>2774.6833333333334</v>
      </c>
      <c r="K63" s="276">
        <v>2714.75</v>
      </c>
      <c r="L63" s="276">
        <v>2665</v>
      </c>
      <c r="M63" s="276">
        <v>1.7542899999999999</v>
      </c>
    </row>
    <row r="64" spans="1:13">
      <c r="A64" s="300">
        <v>55</v>
      </c>
      <c r="B64" s="276" t="s">
        <v>85</v>
      </c>
      <c r="C64" s="276">
        <v>1565.25</v>
      </c>
      <c r="D64" s="278">
        <v>1570.4833333333333</v>
      </c>
      <c r="E64" s="278">
        <v>1554.9666666666667</v>
      </c>
      <c r="F64" s="278">
        <v>1544.6833333333334</v>
      </c>
      <c r="G64" s="278">
        <v>1529.1666666666667</v>
      </c>
      <c r="H64" s="278">
        <v>1580.7666666666667</v>
      </c>
      <c r="I64" s="278">
        <v>1596.2833333333335</v>
      </c>
      <c r="J64" s="278">
        <v>1606.5666666666666</v>
      </c>
      <c r="K64" s="276">
        <v>1586</v>
      </c>
      <c r="L64" s="276">
        <v>1560.2</v>
      </c>
      <c r="M64" s="276">
        <v>3.7249500000000002</v>
      </c>
    </row>
    <row r="65" spans="1:13">
      <c r="A65" s="300">
        <v>56</v>
      </c>
      <c r="B65" s="276" t="s">
        <v>86</v>
      </c>
      <c r="C65" s="276">
        <v>399.3</v>
      </c>
      <c r="D65" s="278">
        <v>399.66666666666669</v>
      </c>
      <c r="E65" s="278">
        <v>396.08333333333337</v>
      </c>
      <c r="F65" s="278">
        <v>392.86666666666667</v>
      </c>
      <c r="G65" s="278">
        <v>389.28333333333336</v>
      </c>
      <c r="H65" s="278">
        <v>402.88333333333338</v>
      </c>
      <c r="I65" s="278">
        <v>406.46666666666675</v>
      </c>
      <c r="J65" s="278">
        <v>409.68333333333339</v>
      </c>
      <c r="K65" s="276">
        <v>403.25</v>
      </c>
      <c r="L65" s="276">
        <v>396.45</v>
      </c>
      <c r="M65" s="276">
        <v>16.015730000000001</v>
      </c>
    </row>
    <row r="66" spans="1:13">
      <c r="A66" s="300">
        <v>57</v>
      </c>
      <c r="B66" s="276" t="s">
        <v>236</v>
      </c>
      <c r="C66" s="276">
        <v>814.6</v>
      </c>
      <c r="D66" s="278">
        <v>812.0333333333333</v>
      </c>
      <c r="E66" s="278">
        <v>806.56666666666661</v>
      </c>
      <c r="F66" s="278">
        <v>798.5333333333333</v>
      </c>
      <c r="G66" s="278">
        <v>793.06666666666661</v>
      </c>
      <c r="H66" s="278">
        <v>820.06666666666661</v>
      </c>
      <c r="I66" s="278">
        <v>825.5333333333333</v>
      </c>
      <c r="J66" s="278">
        <v>833.56666666666661</v>
      </c>
      <c r="K66" s="276">
        <v>817.5</v>
      </c>
      <c r="L66" s="276">
        <v>804</v>
      </c>
      <c r="M66" s="276">
        <v>10.288639999999999</v>
      </c>
    </row>
    <row r="67" spans="1:13">
      <c r="A67" s="300">
        <v>58</v>
      </c>
      <c r="B67" s="276" t="s">
        <v>237</v>
      </c>
      <c r="C67" s="276">
        <v>380.55</v>
      </c>
      <c r="D67" s="278">
        <v>376.2833333333333</v>
      </c>
      <c r="E67" s="278">
        <v>370.56666666666661</v>
      </c>
      <c r="F67" s="278">
        <v>360.58333333333331</v>
      </c>
      <c r="G67" s="278">
        <v>354.86666666666662</v>
      </c>
      <c r="H67" s="278">
        <v>386.26666666666659</v>
      </c>
      <c r="I67" s="278">
        <v>391.98333333333329</v>
      </c>
      <c r="J67" s="278">
        <v>401.96666666666658</v>
      </c>
      <c r="K67" s="276">
        <v>382</v>
      </c>
      <c r="L67" s="276">
        <v>366.3</v>
      </c>
      <c r="M67" s="276">
        <v>13.59435</v>
      </c>
    </row>
    <row r="68" spans="1:13">
      <c r="A68" s="300">
        <v>59</v>
      </c>
      <c r="B68" s="276" t="s">
        <v>235</v>
      </c>
      <c r="C68" s="276">
        <v>180.1</v>
      </c>
      <c r="D68" s="278">
        <v>179.36666666666667</v>
      </c>
      <c r="E68" s="278">
        <v>177.73333333333335</v>
      </c>
      <c r="F68" s="278">
        <v>175.36666666666667</v>
      </c>
      <c r="G68" s="278">
        <v>173.73333333333335</v>
      </c>
      <c r="H68" s="278">
        <v>181.73333333333335</v>
      </c>
      <c r="I68" s="278">
        <v>183.36666666666667</v>
      </c>
      <c r="J68" s="278">
        <v>185.73333333333335</v>
      </c>
      <c r="K68" s="276">
        <v>181</v>
      </c>
      <c r="L68" s="276">
        <v>177</v>
      </c>
      <c r="M68" s="276">
        <v>15.96041</v>
      </c>
    </row>
    <row r="69" spans="1:13">
      <c r="A69" s="300">
        <v>60</v>
      </c>
      <c r="B69" s="276" t="s">
        <v>87</v>
      </c>
      <c r="C69" s="276">
        <v>574.54999999999995</v>
      </c>
      <c r="D69" s="278">
        <v>574.16666666666663</v>
      </c>
      <c r="E69" s="278">
        <v>569.88333333333321</v>
      </c>
      <c r="F69" s="278">
        <v>565.21666666666658</v>
      </c>
      <c r="G69" s="278">
        <v>560.93333333333317</v>
      </c>
      <c r="H69" s="278">
        <v>578.83333333333326</v>
      </c>
      <c r="I69" s="278">
        <v>583.11666666666679</v>
      </c>
      <c r="J69" s="278">
        <v>587.7833333333333</v>
      </c>
      <c r="K69" s="276">
        <v>578.45000000000005</v>
      </c>
      <c r="L69" s="276">
        <v>569.5</v>
      </c>
      <c r="M69" s="276">
        <v>9.3768200000000004</v>
      </c>
    </row>
    <row r="70" spans="1:13">
      <c r="A70" s="300">
        <v>61</v>
      </c>
      <c r="B70" s="276" t="s">
        <v>88</v>
      </c>
      <c r="C70" s="276">
        <v>534</v>
      </c>
      <c r="D70" s="278">
        <v>535.31666666666661</v>
      </c>
      <c r="E70" s="278">
        <v>530.83333333333326</v>
      </c>
      <c r="F70" s="278">
        <v>527.66666666666663</v>
      </c>
      <c r="G70" s="278">
        <v>523.18333333333328</v>
      </c>
      <c r="H70" s="278">
        <v>538.48333333333323</v>
      </c>
      <c r="I70" s="278">
        <v>542.96666666666658</v>
      </c>
      <c r="J70" s="278">
        <v>546.13333333333321</v>
      </c>
      <c r="K70" s="276">
        <v>539.79999999999995</v>
      </c>
      <c r="L70" s="276">
        <v>532.15</v>
      </c>
      <c r="M70" s="276">
        <v>33.372839999999997</v>
      </c>
    </row>
    <row r="71" spans="1:13">
      <c r="A71" s="300">
        <v>62</v>
      </c>
      <c r="B71" s="276" t="s">
        <v>238</v>
      </c>
      <c r="C71" s="276">
        <v>1079.75</v>
      </c>
      <c r="D71" s="278">
        <v>1079.9833333333333</v>
      </c>
      <c r="E71" s="278">
        <v>1064.9666666666667</v>
      </c>
      <c r="F71" s="278">
        <v>1050.1833333333334</v>
      </c>
      <c r="G71" s="278">
        <v>1035.1666666666667</v>
      </c>
      <c r="H71" s="278">
        <v>1094.7666666666667</v>
      </c>
      <c r="I71" s="278">
        <v>1109.7833333333335</v>
      </c>
      <c r="J71" s="278">
        <v>1124.5666666666666</v>
      </c>
      <c r="K71" s="276">
        <v>1095</v>
      </c>
      <c r="L71" s="276">
        <v>1065.2</v>
      </c>
      <c r="M71" s="276">
        <v>3.7776100000000001</v>
      </c>
    </row>
    <row r="72" spans="1:13">
      <c r="A72" s="300">
        <v>63</v>
      </c>
      <c r="B72" s="276" t="s">
        <v>91</v>
      </c>
      <c r="C72" s="276">
        <v>3841.9</v>
      </c>
      <c r="D72" s="278">
        <v>3826.25</v>
      </c>
      <c r="E72" s="278">
        <v>3802.5</v>
      </c>
      <c r="F72" s="278">
        <v>3763.1</v>
      </c>
      <c r="G72" s="278">
        <v>3739.35</v>
      </c>
      <c r="H72" s="278">
        <v>3865.65</v>
      </c>
      <c r="I72" s="278">
        <v>3889.4</v>
      </c>
      <c r="J72" s="278">
        <v>3928.8</v>
      </c>
      <c r="K72" s="276">
        <v>3850</v>
      </c>
      <c r="L72" s="276">
        <v>3786.85</v>
      </c>
      <c r="M72" s="276">
        <v>6.4619099999999996</v>
      </c>
    </row>
    <row r="73" spans="1:13">
      <c r="A73" s="300">
        <v>64</v>
      </c>
      <c r="B73" s="276" t="s">
        <v>93</v>
      </c>
      <c r="C73" s="276">
        <v>232.85</v>
      </c>
      <c r="D73" s="278">
        <v>234.29999999999998</v>
      </c>
      <c r="E73" s="278">
        <v>230.19999999999996</v>
      </c>
      <c r="F73" s="278">
        <v>227.54999999999998</v>
      </c>
      <c r="G73" s="278">
        <v>223.44999999999996</v>
      </c>
      <c r="H73" s="278">
        <v>236.94999999999996</v>
      </c>
      <c r="I73" s="278">
        <v>241.04999999999998</v>
      </c>
      <c r="J73" s="278">
        <v>243.69999999999996</v>
      </c>
      <c r="K73" s="276">
        <v>238.4</v>
      </c>
      <c r="L73" s="276">
        <v>231.65</v>
      </c>
      <c r="M73" s="276">
        <v>119.89362</v>
      </c>
    </row>
    <row r="74" spans="1:13">
      <c r="A74" s="300">
        <v>65</v>
      </c>
      <c r="B74" s="276" t="s">
        <v>231</v>
      </c>
      <c r="C74" s="276">
        <v>2763.6</v>
      </c>
      <c r="D74" s="278">
        <v>2737.8666666666668</v>
      </c>
      <c r="E74" s="278">
        <v>2695.7333333333336</v>
      </c>
      <c r="F74" s="278">
        <v>2627.8666666666668</v>
      </c>
      <c r="G74" s="278">
        <v>2585.7333333333336</v>
      </c>
      <c r="H74" s="278">
        <v>2805.7333333333336</v>
      </c>
      <c r="I74" s="278">
        <v>2847.8666666666668</v>
      </c>
      <c r="J74" s="278">
        <v>2915.7333333333336</v>
      </c>
      <c r="K74" s="276">
        <v>2780</v>
      </c>
      <c r="L74" s="276">
        <v>2670</v>
      </c>
      <c r="M74" s="276">
        <v>9.8470499999999994</v>
      </c>
    </row>
    <row r="75" spans="1:13">
      <c r="A75" s="300">
        <v>66</v>
      </c>
      <c r="B75" s="276" t="s">
        <v>94</v>
      </c>
      <c r="C75" s="276">
        <v>5205.1000000000004</v>
      </c>
      <c r="D75" s="278">
        <v>5206.6166666666668</v>
      </c>
      <c r="E75" s="278">
        <v>5159.4833333333336</v>
      </c>
      <c r="F75" s="278">
        <v>5113.8666666666668</v>
      </c>
      <c r="G75" s="278">
        <v>5066.7333333333336</v>
      </c>
      <c r="H75" s="278">
        <v>5252.2333333333336</v>
      </c>
      <c r="I75" s="278">
        <v>5299.3666666666668</v>
      </c>
      <c r="J75" s="278">
        <v>5344.9833333333336</v>
      </c>
      <c r="K75" s="276">
        <v>5253.75</v>
      </c>
      <c r="L75" s="276">
        <v>5161</v>
      </c>
      <c r="M75" s="276">
        <v>12.072380000000001</v>
      </c>
    </row>
    <row r="76" spans="1:13">
      <c r="A76" s="300">
        <v>67</v>
      </c>
      <c r="B76" s="276" t="s">
        <v>239</v>
      </c>
      <c r="C76" s="276">
        <v>68.55</v>
      </c>
      <c r="D76" s="278">
        <v>69.233333333333334</v>
      </c>
      <c r="E76" s="278">
        <v>67.516666666666666</v>
      </c>
      <c r="F76" s="278">
        <v>66.483333333333334</v>
      </c>
      <c r="G76" s="278">
        <v>64.766666666666666</v>
      </c>
      <c r="H76" s="278">
        <v>70.266666666666666</v>
      </c>
      <c r="I76" s="278">
        <v>71.983333333333334</v>
      </c>
      <c r="J76" s="278">
        <v>73.016666666666666</v>
      </c>
      <c r="K76" s="276">
        <v>70.95</v>
      </c>
      <c r="L76" s="276">
        <v>68.2</v>
      </c>
      <c r="M76" s="276">
        <v>17.258949999999999</v>
      </c>
    </row>
    <row r="77" spans="1:13">
      <c r="A77" s="300">
        <v>68</v>
      </c>
      <c r="B77" s="276" t="s">
        <v>95</v>
      </c>
      <c r="C77" s="276">
        <v>2530.9</v>
      </c>
      <c r="D77" s="278">
        <v>2521.1166666666668</v>
      </c>
      <c r="E77" s="278">
        <v>2494.8833333333337</v>
      </c>
      <c r="F77" s="278">
        <v>2458.8666666666668</v>
      </c>
      <c r="G77" s="278">
        <v>2432.6333333333337</v>
      </c>
      <c r="H77" s="278">
        <v>2557.1333333333337</v>
      </c>
      <c r="I77" s="278">
        <v>2583.3666666666672</v>
      </c>
      <c r="J77" s="278">
        <v>2619.3833333333337</v>
      </c>
      <c r="K77" s="276">
        <v>2547.35</v>
      </c>
      <c r="L77" s="276">
        <v>2485.1</v>
      </c>
      <c r="M77" s="276">
        <v>17.6371</v>
      </c>
    </row>
    <row r="78" spans="1:13">
      <c r="A78" s="300">
        <v>69</v>
      </c>
      <c r="B78" s="276" t="s">
        <v>240</v>
      </c>
      <c r="C78" s="276">
        <v>423.75</v>
      </c>
      <c r="D78" s="278">
        <v>422.7833333333333</v>
      </c>
      <c r="E78" s="278">
        <v>419.76666666666659</v>
      </c>
      <c r="F78" s="278">
        <v>415.7833333333333</v>
      </c>
      <c r="G78" s="278">
        <v>412.76666666666659</v>
      </c>
      <c r="H78" s="278">
        <v>426.76666666666659</v>
      </c>
      <c r="I78" s="278">
        <v>429.78333333333325</v>
      </c>
      <c r="J78" s="278">
        <v>433.76666666666659</v>
      </c>
      <c r="K78" s="276">
        <v>425.8</v>
      </c>
      <c r="L78" s="276">
        <v>418.8</v>
      </c>
      <c r="M78" s="276">
        <v>4.1428500000000001</v>
      </c>
    </row>
    <row r="79" spans="1:13">
      <c r="A79" s="300">
        <v>70</v>
      </c>
      <c r="B79" s="276" t="s">
        <v>241</v>
      </c>
      <c r="C79" s="276">
        <v>1348.35</v>
      </c>
      <c r="D79" s="278">
        <v>1339.45</v>
      </c>
      <c r="E79" s="278">
        <v>1328.9</v>
      </c>
      <c r="F79" s="278">
        <v>1309.45</v>
      </c>
      <c r="G79" s="278">
        <v>1298.9000000000001</v>
      </c>
      <c r="H79" s="278">
        <v>1358.9</v>
      </c>
      <c r="I79" s="278">
        <v>1369.4499999999998</v>
      </c>
      <c r="J79" s="278">
        <v>1388.9</v>
      </c>
      <c r="K79" s="276">
        <v>1350</v>
      </c>
      <c r="L79" s="276">
        <v>1320</v>
      </c>
      <c r="M79" s="276">
        <v>0.66249000000000002</v>
      </c>
    </row>
    <row r="80" spans="1:13">
      <c r="A80" s="300">
        <v>71</v>
      </c>
      <c r="B80" s="276" t="s">
        <v>97</v>
      </c>
      <c r="C80" s="276">
        <v>1260.4000000000001</v>
      </c>
      <c r="D80" s="278">
        <v>1260.1499999999999</v>
      </c>
      <c r="E80" s="278">
        <v>1245.4999999999998</v>
      </c>
      <c r="F80" s="278">
        <v>1230.5999999999999</v>
      </c>
      <c r="G80" s="278">
        <v>1215.9499999999998</v>
      </c>
      <c r="H80" s="278">
        <v>1275.0499999999997</v>
      </c>
      <c r="I80" s="278">
        <v>1289.6999999999998</v>
      </c>
      <c r="J80" s="278">
        <v>1304.5999999999997</v>
      </c>
      <c r="K80" s="276">
        <v>1274.8</v>
      </c>
      <c r="L80" s="276">
        <v>1245.25</v>
      </c>
      <c r="M80" s="276">
        <v>14.01417</v>
      </c>
    </row>
    <row r="81" spans="1:13">
      <c r="A81" s="300">
        <v>72</v>
      </c>
      <c r="B81" s="276" t="s">
        <v>98</v>
      </c>
      <c r="C81" s="276">
        <v>191.25</v>
      </c>
      <c r="D81" s="278">
        <v>191.68333333333331</v>
      </c>
      <c r="E81" s="278">
        <v>190.11666666666662</v>
      </c>
      <c r="F81" s="278">
        <v>188.98333333333332</v>
      </c>
      <c r="G81" s="278">
        <v>187.41666666666663</v>
      </c>
      <c r="H81" s="278">
        <v>192.81666666666661</v>
      </c>
      <c r="I81" s="278">
        <v>194.38333333333327</v>
      </c>
      <c r="J81" s="278">
        <v>195.51666666666659</v>
      </c>
      <c r="K81" s="276">
        <v>193.25</v>
      </c>
      <c r="L81" s="276">
        <v>190.55</v>
      </c>
      <c r="M81" s="276">
        <v>23.492599999999999</v>
      </c>
    </row>
    <row r="82" spans="1:13">
      <c r="A82" s="300">
        <v>73</v>
      </c>
      <c r="B82" s="276" t="s">
        <v>99</v>
      </c>
      <c r="C82" s="276">
        <v>66.7</v>
      </c>
      <c r="D82" s="278">
        <v>66.716666666666669</v>
      </c>
      <c r="E82" s="278">
        <v>66.233333333333334</v>
      </c>
      <c r="F82" s="278">
        <v>65.766666666666666</v>
      </c>
      <c r="G82" s="278">
        <v>65.283333333333331</v>
      </c>
      <c r="H82" s="278">
        <v>67.183333333333337</v>
      </c>
      <c r="I82" s="278">
        <v>67.666666666666686</v>
      </c>
      <c r="J82" s="278">
        <v>68.13333333333334</v>
      </c>
      <c r="K82" s="276">
        <v>67.2</v>
      </c>
      <c r="L82" s="276">
        <v>66.25</v>
      </c>
      <c r="M82" s="276">
        <v>179.10329999999999</v>
      </c>
    </row>
    <row r="83" spans="1:13">
      <c r="A83" s="300">
        <v>74</v>
      </c>
      <c r="B83" s="276" t="s">
        <v>370</v>
      </c>
      <c r="C83" s="276">
        <v>155.19999999999999</v>
      </c>
      <c r="D83" s="278">
        <v>155.96666666666667</v>
      </c>
      <c r="E83" s="278">
        <v>153.33333333333334</v>
      </c>
      <c r="F83" s="278">
        <v>151.46666666666667</v>
      </c>
      <c r="G83" s="278">
        <v>148.83333333333334</v>
      </c>
      <c r="H83" s="278">
        <v>157.83333333333334</v>
      </c>
      <c r="I83" s="278">
        <v>160.46666666666667</v>
      </c>
      <c r="J83" s="278">
        <v>162.33333333333334</v>
      </c>
      <c r="K83" s="276">
        <v>158.6</v>
      </c>
      <c r="L83" s="276">
        <v>154.1</v>
      </c>
      <c r="M83" s="276">
        <v>20.476769999999998</v>
      </c>
    </row>
    <row r="84" spans="1:13">
      <c r="A84" s="300">
        <v>75</v>
      </c>
      <c r="B84" s="276" t="s">
        <v>244</v>
      </c>
      <c r="C84" s="276">
        <v>78.7</v>
      </c>
      <c r="D84" s="278">
        <v>78.666666666666671</v>
      </c>
      <c r="E84" s="278">
        <v>77.333333333333343</v>
      </c>
      <c r="F84" s="278">
        <v>75.966666666666669</v>
      </c>
      <c r="G84" s="278">
        <v>74.63333333333334</v>
      </c>
      <c r="H84" s="278">
        <v>80.033333333333346</v>
      </c>
      <c r="I84" s="278">
        <v>81.366666666666688</v>
      </c>
      <c r="J84" s="278">
        <v>82.733333333333348</v>
      </c>
      <c r="K84" s="276">
        <v>80</v>
      </c>
      <c r="L84" s="276">
        <v>77.3</v>
      </c>
      <c r="M84" s="276">
        <v>24.12922</v>
      </c>
    </row>
    <row r="85" spans="1:13">
      <c r="A85" s="300">
        <v>76</v>
      </c>
      <c r="B85" s="276" t="s">
        <v>100</v>
      </c>
      <c r="C85" s="276">
        <v>123.25</v>
      </c>
      <c r="D85" s="278">
        <v>122.78333333333335</v>
      </c>
      <c r="E85" s="278">
        <v>121.66666666666669</v>
      </c>
      <c r="F85" s="278">
        <v>120.08333333333334</v>
      </c>
      <c r="G85" s="278">
        <v>118.96666666666668</v>
      </c>
      <c r="H85" s="278">
        <v>124.36666666666669</v>
      </c>
      <c r="I85" s="278">
        <v>125.48333333333333</v>
      </c>
      <c r="J85" s="278">
        <v>127.06666666666669</v>
      </c>
      <c r="K85" s="276">
        <v>123.9</v>
      </c>
      <c r="L85" s="276">
        <v>121.2</v>
      </c>
      <c r="M85" s="276">
        <v>118.29604</v>
      </c>
    </row>
    <row r="86" spans="1:13">
      <c r="A86" s="300">
        <v>77</v>
      </c>
      <c r="B86" s="276" t="s">
        <v>245</v>
      </c>
      <c r="C86" s="276">
        <v>139.1</v>
      </c>
      <c r="D86" s="278">
        <v>139.43333333333334</v>
      </c>
      <c r="E86" s="278">
        <v>138.36666666666667</v>
      </c>
      <c r="F86" s="278">
        <v>137.63333333333333</v>
      </c>
      <c r="G86" s="278">
        <v>136.56666666666666</v>
      </c>
      <c r="H86" s="278">
        <v>140.16666666666669</v>
      </c>
      <c r="I86" s="278">
        <v>141.23333333333335</v>
      </c>
      <c r="J86" s="278">
        <v>141.9666666666667</v>
      </c>
      <c r="K86" s="276">
        <v>140.5</v>
      </c>
      <c r="L86" s="276">
        <v>138.69999999999999</v>
      </c>
      <c r="M86" s="276">
        <v>2.4556</v>
      </c>
    </row>
    <row r="87" spans="1:13">
      <c r="A87" s="300">
        <v>78</v>
      </c>
      <c r="B87" s="276" t="s">
        <v>101</v>
      </c>
      <c r="C87" s="276">
        <v>493.5</v>
      </c>
      <c r="D87" s="278">
        <v>497.66666666666669</v>
      </c>
      <c r="E87" s="278">
        <v>487.83333333333337</v>
      </c>
      <c r="F87" s="278">
        <v>482.16666666666669</v>
      </c>
      <c r="G87" s="278">
        <v>472.33333333333337</v>
      </c>
      <c r="H87" s="278">
        <v>503.33333333333337</v>
      </c>
      <c r="I87" s="278">
        <v>513.16666666666674</v>
      </c>
      <c r="J87" s="278">
        <v>518.83333333333337</v>
      </c>
      <c r="K87" s="276">
        <v>507.5</v>
      </c>
      <c r="L87" s="276">
        <v>492</v>
      </c>
      <c r="M87" s="276">
        <v>31.18976</v>
      </c>
    </row>
    <row r="88" spans="1:13">
      <c r="A88" s="300">
        <v>79</v>
      </c>
      <c r="B88" s="276" t="s">
        <v>103</v>
      </c>
      <c r="C88" s="276">
        <v>26.5</v>
      </c>
      <c r="D88" s="278">
        <v>26.716666666666669</v>
      </c>
      <c r="E88" s="278">
        <v>26.133333333333336</v>
      </c>
      <c r="F88" s="278">
        <v>25.766666666666669</v>
      </c>
      <c r="G88" s="278">
        <v>25.183333333333337</v>
      </c>
      <c r="H88" s="278">
        <v>27.083333333333336</v>
      </c>
      <c r="I88" s="278">
        <v>27.666666666666664</v>
      </c>
      <c r="J88" s="278">
        <v>28.033333333333335</v>
      </c>
      <c r="K88" s="276">
        <v>27.3</v>
      </c>
      <c r="L88" s="276">
        <v>26.35</v>
      </c>
      <c r="M88" s="276">
        <v>638.14802999999995</v>
      </c>
    </row>
    <row r="89" spans="1:13">
      <c r="A89" s="300">
        <v>80</v>
      </c>
      <c r="B89" s="276" t="s">
        <v>246</v>
      </c>
      <c r="C89" s="276">
        <v>535.1</v>
      </c>
      <c r="D89" s="278">
        <v>537.06666666666661</v>
      </c>
      <c r="E89" s="278">
        <v>529.13333333333321</v>
      </c>
      <c r="F89" s="278">
        <v>523.16666666666663</v>
      </c>
      <c r="G89" s="278">
        <v>515.23333333333323</v>
      </c>
      <c r="H89" s="278">
        <v>543.03333333333319</v>
      </c>
      <c r="I89" s="278">
        <v>550.96666666666658</v>
      </c>
      <c r="J89" s="278">
        <v>556.93333333333317</v>
      </c>
      <c r="K89" s="276">
        <v>545</v>
      </c>
      <c r="L89" s="276">
        <v>531.1</v>
      </c>
      <c r="M89" s="276">
        <v>0.98885999999999996</v>
      </c>
    </row>
    <row r="90" spans="1:13">
      <c r="A90" s="300">
        <v>81</v>
      </c>
      <c r="B90" s="276" t="s">
        <v>104</v>
      </c>
      <c r="C90" s="276">
        <v>740.15</v>
      </c>
      <c r="D90" s="278">
        <v>742.36666666666667</v>
      </c>
      <c r="E90" s="278">
        <v>729.7833333333333</v>
      </c>
      <c r="F90" s="278">
        <v>719.41666666666663</v>
      </c>
      <c r="G90" s="278">
        <v>706.83333333333326</v>
      </c>
      <c r="H90" s="278">
        <v>752.73333333333335</v>
      </c>
      <c r="I90" s="278">
        <v>765.31666666666661</v>
      </c>
      <c r="J90" s="278">
        <v>775.68333333333339</v>
      </c>
      <c r="K90" s="276">
        <v>754.95</v>
      </c>
      <c r="L90" s="276">
        <v>732</v>
      </c>
      <c r="M90" s="276">
        <v>21.50742</v>
      </c>
    </row>
    <row r="91" spans="1:13">
      <c r="A91" s="300">
        <v>82</v>
      </c>
      <c r="B91" s="276" t="s">
        <v>247</v>
      </c>
      <c r="C91" s="276">
        <v>422.2</v>
      </c>
      <c r="D91" s="278">
        <v>425.2</v>
      </c>
      <c r="E91" s="278">
        <v>417.09999999999997</v>
      </c>
      <c r="F91" s="278">
        <v>412</v>
      </c>
      <c r="G91" s="278">
        <v>403.9</v>
      </c>
      <c r="H91" s="278">
        <v>430.29999999999995</v>
      </c>
      <c r="I91" s="278">
        <v>438.4</v>
      </c>
      <c r="J91" s="278">
        <v>443.49999999999994</v>
      </c>
      <c r="K91" s="276">
        <v>433.3</v>
      </c>
      <c r="L91" s="276">
        <v>420.1</v>
      </c>
      <c r="M91" s="276">
        <v>2.26735</v>
      </c>
    </row>
    <row r="92" spans="1:13">
      <c r="A92" s="300">
        <v>83</v>
      </c>
      <c r="B92" s="276" t="s">
        <v>248</v>
      </c>
      <c r="C92" s="276">
        <v>1432.15</v>
      </c>
      <c r="D92" s="278">
        <v>1427.0166666666667</v>
      </c>
      <c r="E92" s="278">
        <v>1410.1333333333332</v>
      </c>
      <c r="F92" s="278">
        <v>1388.1166666666666</v>
      </c>
      <c r="G92" s="278">
        <v>1371.2333333333331</v>
      </c>
      <c r="H92" s="278">
        <v>1449.0333333333333</v>
      </c>
      <c r="I92" s="278">
        <v>1465.916666666667</v>
      </c>
      <c r="J92" s="278">
        <v>1487.9333333333334</v>
      </c>
      <c r="K92" s="276">
        <v>1443.9</v>
      </c>
      <c r="L92" s="276">
        <v>1405</v>
      </c>
      <c r="M92" s="276">
        <v>20.665980000000001</v>
      </c>
    </row>
    <row r="93" spans="1:13">
      <c r="A93" s="300">
        <v>84</v>
      </c>
      <c r="B93" s="276" t="s">
        <v>105</v>
      </c>
      <c r="C93" s="276">
        <v>927.85</v>
      </c>
      <c r="D93" s="278">
        <v>930.08333333333337</v>
      </c>
      <c r="E93" s="278">
        <v>919.31666666666672</v>
      </c>
      <c r="F93" s="278">
        <v>910.7833333333333</v>
      </c>
      <c r="G93" s="278">
        <v>900.01666666666665</v>
      </c>
      <c r="H93" s="278">
        <v>938.61666666666679</v>
      </c>
      <c r="I93" s="278">
        <v>949.38333333333344</v>
      </c>
      <c r="J93" s="278">
        <v>957.91666666666686</v>
      </c>
      <c r="K93" s="276">
        <v>940.85</v>
      </c>
      <c r="L93" s="276">
        <v>921.55</v>
      </c>
      <c r="M93" s="276">
        <v>20.779979999999998</v>
      </c>
    </row>
    <row r="94" spans="1:13">
      <c r="A94" s="300">
        <v>85</v>
      </c>
      <c r="B94" s="276" t="s">
        <v>250</v>
      </c>
      <c r="C94" s="276">
        <v>221.6</v>
      </c>
      <c r="D94" s="278">
        <v>222.9</v>
      </c>
      <c r="E94" s="278">
        <v>218.8</v>
      </c>
      <c r="F94" s="278">
        <v>216</v>
      </c>
      <c r="G94" s="278">
        <v>211.9</v>
      </c>
      <c r="H94" s="278">
        <v>225.70000000000002</v>
      </c>
      <c r="I94" s="278">
        <v>229.79999999999998</v>
      </c>
      <c r="J94" s="278">
        <v>232.60000000000002</v>
      </c>
      <c r="K94" s="276">
        <v>227</v>
      </c>
      <c r="L94" s="276">
        <v>220.1</v>
      </c>
      <c r="M94" s="276">
        <v>4.7930400000000004</v>
      </c>
    </row>
    <row r="95" spans="1:13">
      <c r="A95" s="300">
        <v>86</v>
      </c>
      <c r="B95" s="276" t="s">
        <v>386</v>
      </c>
      <c r="C95" s="276">
        <v>376.4</v>
      </c>
      <c r="D95" s="278">
        <v>378.25</v>
      </c>
      <c r="E95" s="278">
        <v>373.15</v>
      </c>
      <c r="F95" s="278">
        <v>369.9</v>
      </c>
      <c r="G95" s="278">
        <v>364.79999999999995</v>
      </c>
      <c r="H95" s="278">
        <v>381.5</v>
      </c>
      <c r="I95" s="278">
        <v>386.6</v>
      </c>
      <c r="J95" s="278">
        <v>389.85</v>
      </c>
      <c r="K95" s="276">
        <v>383.35</v>
      </c>
      <c r="L95" s="276">
        <v>375</v>
      </c>
      <c r="M95" s="276">
        <v>3.9754499999999999</v>
      </c>
    </row>
    <row r="96" spans="1:13">
      <c r="A96" s="300">
        <v>87</v>
      </c>
      <c r="B96" s="276" t="s">
        <v>106</v>
      </c>
      <c r="C96" s="276">
        <v>916.15</v>
      </c>
      <c r="D96" s="278">
        <v>912.23333333333323</v>
      </c>
      <c r="E96" s="278">
        <v>904.46666666666647</v>
      </c>
      <c r="F96" s="278">
        <v>892.78333333333319</v>
      </c>
      <c r="G96" s="278">
        <v>885.01666666666642</v>
      </c>
      <c r="H96" s="278">
        <v>923.91666666666652</v>
      </c>
      <c r="I96" s="278">
        <v>931.68333333333317</v>
      </c>
      <c r="J96" s="278">
        <v>943.36666666666656</v>
      </c>
      <c r="K96" s="276">
        <v>920</v>
      </c>
      <c r="L96" s="276">
        <v>900.55</v>
      </c>
      <c r="M96" s="276">
        <v>10.25422</v>
      </c>
    </row>
    <row r="97" spans="1:13">
      <c r="A97" s="300">
        <v>88</v>
      </c>
      <c r="B97" s="276" t="s">
        <v>108</v>
      </c>
      <c r="C97" s="276">
        <v>946.15</v>
      </c>
      <c r="D97" s="278">
        <v>943.66666666666663</v>
      </c>
      <c r="E97" s="278">
        <v>937.48333333333323</v>
      </c>
      <c r="F97" s="278">
        <v>928.81666666666661</v>
      </c>
      <c r="G97" s="278">
        <v>922.63333333333321</v>
      </c>
      <c r="H97" s="278">
        <v>952.33333333333326</v>
      </c>
      <c r="I97" s="278">
        <v>958.51666666666665</v>
      </c>
      <c r="J97" s="278">
        <v>967.18333333333328</v>
      </c>
      <c r="K97" s="276">
        <v>949.85</v>
      </c>
      <c r="L97" s="276">
        <v>935</v>
      </c>
      <c r="M97" s="276">
        <v>34.683900000000001</v>
      </c>
    </row>
    <row r="98" spans="1:13">
      <c r="A98" s="300">
        <v>89</v>
      </c>
      <c r="B98" s="276" t="s">
        <v>109</v>
      </c>
      <c r="C98" s="276">
        <v>2558.65</v>
      </c>
      <c r="D98" s="278">
        <v>2546.0166666666664</v>
      </c>
      <c r="E98" s="278">
        <v>2517.0333333333328</v>
      </c>
      <c r="F98" s="278">
        <v>2475.4166666666665</v>
      </c>
      <c r="G98" s="278">
        <v>2446.4333333333329</v>
      </c>
      <c r="H98" s="278">
        <v>2587.6333333333328</v>
      </c>
      <c r="I98" s="278">
        <v>2616.6166666666663</v>
      </c>
      <c r="J98" s="278">
        <v>2658.2333333333327</v>
      </c>
      <c r="K98" s="276">
        <v>2575</v>
      </c>
      <c r="L98" s="276">
        <v>2504.4</v>
      </c>
      <c r="M98" s="276">
        <v>49.563989999999997</v>
      </c>
    </row>
    <row r="99" spans="1:13">
      <c r="A99" s="300">
        <v>90</v>
      </c>
      <c r="B99" s="276" t="s">
        <v>252</v>
      </c>
      <c r="C99" s="276">
        <v>2918</v>
      </c>
      <c r="D99" s="278">
        <v>2915.3166666666671</v>
      </c>
      <c r="E99" s="278">
        <v>2901.7833333333342</v>
      </c>
      <c r="F99" s="278">
        <v>2885.5666666666671</v>
      </c>
      <c r="G99" s="278">
        <v>2872.0333333333342</v>
      </c>
      <c r="H99" s="278">
        <v>2931.5333333333342</v>
      </c>
      <c r="I99" s="278">
        <v>2945.0666666666671</v>
      </c>
      <c r="J99" s="278">
        <v>2961.2833333333342</v>
      </c>
      <c r="K99" s="276">
        <v>2928.85</v>
      </c>
      <c r="L99" s="276">
        <v>2899.1</v>
      </c>
      <c r="M99" s="276">
        <v>2.1156000000000001</v>
      </c>
    </row>
    <row r="100" spans="1:13">
      <c r="A100" s="300">
        <v>91</v>
      </c>
      <c r="B100" s="276" t="s">
        <v>110</v>
      </c>
      <c r="C100" s="276">
        <v>1436.3</v>
      </c>
      <c r="D100" s="278">
        <v>1435.1166666666668</v>
      </c>
      <c r="E100" s="278">
        <v>1426.2333333333336</v>
      </c>
      <c r="F100" s="278">
        <v>1416.1666666666667</v>
      </c>
      <c r="G100" s="278">
        <v>1407.2833333333335</v>
      </c>
      <c r="H100" s="278">
        <v>1445.1833333333336</v>
      </c>
      <c r="I100" s="278">
        <v>1454.0666666666668</v>
      </c>
      <c r="J100" s="278">
        <v>1464.1333333333337</v>
      </c>
      <c r="K100" s="276">
        <v>1444</v>
      </c>
      <c r="L100" s="276">
        <v>1425.05</v>
      </c>
      <c r="M100" s="276">
        <v>110.72875000000001</v>
      </c>
    </row>
    <row r="101" spans="1:13">
      <c r="A101" s="300">
        <v>92</v>
      </c>
      <c r="B101" s="276" t="s">
        <v>253</v>
      </c>
      <c r="C101" s="276">
        <v>676.5</v>
      </c>
      <c r="D101" s="278">
        <v>675.01666666666665</v>
      </c>
      <c r="E101" s="278">
        <v>671.0333333333333</v>
      </c>
      <c r="F101" s="278">
        <v>665.56666666666661</v>
      </c>
      <c r="G101" s="278">
        <v>661.58333333333326</v>
      </c>
      <c r="H101" s="278">
        <v>680.48333333333335</v>
      </c>
      <c r="I101" s="278">
        <v>684.4666666666667</v>
      </c>
      <c r="J101" s="278">
        <v>689.93333333333339</v>
      </c>
      <c r="K101" s="276">
        <v>679</v>
      </c>
      <c r="L101" s="276">
        <v>669.55</v>
      </c>
      <c r="M101" s="276">
        <v>29.598140000000001</v>
      </c>
    </row>
    <row r="102" spans="1:13">
      <c r="A102" s="300">
        <v>93</v>
      </c>
      <c r="B102" s="276" t="s">
        <v>111</v>
      </c>
      <c r="C102" s="276">
        <v>3110</v>
      </c>
      <c r="D102" s="278">
        <v>3104.2666666666664</v>
      </c>
      <c r="E102" s="278">
        <v>3090.7333333333327</v>
      </c>
      <c r="F102" s="278">
        <v>3071.4666666666662</v>
      </c>
      <c r="G102" s="278">
        <v>3057.9333333333325</v>
      </c>
      <c r="H102" s="278">
        <v>3123.5333333333328</v>
      </c>
      <c r="I102" s="278">
        <v>3137.0666666666666</v>
      </c>
      <c r="J102" s="278">
        <v>3156.333333333333</v>
      </c>
      <c r="K102" s="276">
        <v>3117.8</v>
      </c>
      <c r="L102" s="276">
        <v>3085</v>
      </c>
      <c r="M102" s="276">
        <v>6.0574199999999996</v>
      </c>
    </row>
    <row r="103" spans="1:13">
      <c r="A103" s="300">
        <v>94</v>
      </c>
      <c r="B103" s="276" t="s">
        <v>114</v>
      </c>
      <c r="C103" s="276">
        <v>240.55</v>
      </c>
      <c r="D103" s="278">
        <v>239.05000000000004</v>
      </c>
      <c r="E103" s="278">
        <v>236.20000000000007</v>
      </c>
      <c r="F103" s="278">
        <v>231.85000000000002</v>
      </c>
      <c r="G103" s="278">
        <v>229.00000000000006</v>
      </c>
      <c r="H103" s="278">
        <v>243.40000000000009</v>
      </c>
      <c r="I103" s="278">
        <v>246.25000000000006</v>
      </c>
      <c r="J103" s="278">
        <v>250.60000000000011</v>
      </c>
      <c r="K103" s="276">
        <v>241.9</v>
      </c>
      <c r="L103" s="276">
        <v>234.7</v>
      </c>
      <c r="M103" s="276">
        <v>103.80624</v>
      </c>
    </row>
    <row r="104" spans="1:13">
      <c r="A104" s="300">
        <v>95</v>
      </c>
      <c r="B104" s="276" t="s">
        <v>115</v>
      </c>
      <c r="C104" s="276">
        <v>217.9</v>
      </c>
      <c r="D104" s="278">
        <v>217.65</v>
      </c>
      <c r="E104" s="278">
        <v>215.10000000000002</v>
      </c>
      <c r="F104" s="278">
        <v>212.3</v>
      </c>
      <c r="G104" s="278">
        <v>209.75000000000003</v>
      </c>
      <c r="H104" s="278">
        <v>220.45000000000002</v>
      </c>
      <c r="I104" s="278">
        <v>223.00000000000003</v>
      </c>
      <c r="J104" s="278">
        <v>225.8</v>
      </c>
      <c r="K104" s="276">
        <v>220.2</v>
      </c>
      <c r="L104" s="276">
        <v>214.85</v>
      </c>
      <c r="M104" s="276">
        <v>75.192120000000003</v>
      </c>
    </row>
    <row r="105" spans="1:13">
      <c r="A105" s="300">
        <v>96</v>
      </c>
      <c r="B105" s="276" t="s">
        <v>116</v>
      </c>
      <c r="C105" s="276">
        <v>2395.4</v>
      </c>
      <c r="D105" s="278">
        <v>2399.7999999999997</v>
      </c>
      <c r="E105" s="278">
        <v>2382.5999999999995</v>
      </c>
      <c r="F105" s="278">
        <v>2369.7999999999997</v>
      </c>
      <c r="G105" s="278">
        <v>2352.5999999999995</v>
      </c>
      <c r="H105" s="278">
        <v>2412.5999999999995</v>
      </c>
      <c r="I105" s="278">
        <v>2429.7999999999993</v>
      </c>
      <c r="J105" s="278">
        <v>2442.5999999999995</v>
      </c>
      <c r="K105" s="276">
        <v>2417</v>
      </c>
      <c r="L105" s="276">
        <v>2387</v>
      </c>
      <c r="M105" s="276">
        <v>17.09836</v>
      </c>
    </row>
    <row r="106" spans="1:13">
      <c r="A106" s="300">
        <v>97</v>
      </c>
      <c r="B106" s="276" t="s">
        <v>254</v>
      </c>
      <c r="C106" s="276">
        <v>239.05</v>
      </c>
      <c r="D106" s="278">
        <v>239.56666666666669</v>
      </c>
      <c r="E106" s="278">
        <v>237.68333333333339</v>
      </c>
      <c r="F106" s="278">
        <v>236.31666666666669</v>
      </c>
      <c r="G106" s="278">
        <v>234.43333333333339</v>
      </c>
      <c r="H106" s="278">
        <v>240.93333333333339</v>
      </c>
      <c r="I106" s="278">
        <v>242.81666666666666</v>
      </c>
      <c r="J106" s="278">
        <v>244.18333333333339</v>
      </c>
      <c r="K106" s="276">
        <v>241.45</v>
      </c>
      <c r="L106" s="276">
        <v>238.2</v>
      </c>
      <c r="M106" s="276">
        <v>4.9639100000000003</v>
      </c>
    </row>
    <row r="107" spans="1:13">
      <c r="A107" s="300">
        <v>98</v>
      </c>
      <c r="B107" s="276" t="s">
        <v>255</v>
      </c>
      <c r="C107" s="276">
        <v>39.700000000000003</v>
      </c>
      <c r="D107" s="278">
        <v>39.85</v>
      </c>
      <c r="E107" s="278">
        <v>39.450000000000003</v>
      </c>
      <c r="F107" s="278">
        <v>39.200000000000003</v>
      </c>
      <c r="G107" s="278">
        <v>38.800000000000004</v>
      </c>
      <c r="H107" s="278">
        <v>40.1</v>
      </c>
      <c r="I107" s="278">
        <v>40.499999999999993</v>
      </c>
      <c r="J107" s="278">
        <v>40.75</v>
      </c>
      <c r="K107" s="276">
        <v>40.25</v>
      </c>
      <c r="L107" s="276">
        <v>39.6</v>
      </c>
      <c r="M107" s="276">
        <v>10.07793</v>
      </c>
    </row>
    <row r="108" spans="1:13">
      <c r="A108" s="300">
        <v>99</v>
      </c>
      <c r="B108" s="276" t="s">
        <v>117</v>
      </c>
      <c r="C108" s="276">
        <v>220.3</v>
      </c>
      <c r="D108" s="278">
        <v>218.63333333333333</v>
      </c>
      <c r="E108" s="278">
        <v>213.76666666666665</v>
      </c>
      <c r="F108" s="278">
        <v>207.23333333333332</v>
      </c>
      <c r="G108" s="278">
        <v>202.36666666666665</v>
      </c>
      <c r="H108" s="278">
        <v>225.16666666666666</v>
      </c>
      <c r="I108" s="278">
        <v>230.03333333333333</v>
      </c>
      <c r="J108" s="278">
        <v>236.56666666666666</v>
      </c>
      <c r="K108" s="276">
        <v>223.5</v>
      </c>
      <c r="L108" s="276">
        <v>212.1</v>
      </c>
      <c r="M108" s="276">
        <v>278.31641999999999</v>
      </c>
    </row>
    <row r="109" spans="1:13">
      <c r="A109" s="300">
        <v>100</v>
      </c>
      <c r="B109" s="276" t="s">
        <v>118</v>
      </c>
      <c r="C109" s="276">
        <v>535.04999999999995</v>
      </c>
      <c r="D109" s="278">
        <v>533.35</v>
      </c>
      <c r="E109" s="278">
        <v>528.20000000000005</v>
      </c>
      <c r="F109" s="278">
        <v>521.35</v>
      </c>
      <c r="G109" s="278">
        <v>516.20000000000005</v>
      </c>
      <c r="H109" s="278">
        <v>540.20000000000005</v>
      </c>
      <c r="I109" s="278">
        <v>545.34999999999991</v>
      </c>
      <c r="J109" s="278">
        <v>552.20000000000005</v>
      </c>
      <c r="K109" s="276">
        <v>538.5</v>
      </c>
      <c r="L109" s="276">
        <v>526.5</v>
      </c>
      <c r="M109" s="276">
        <v>278.17770000000002</v>
      </c>
    </row>
    <row r="110" spans="1:13">
      <c r="A110" s="300">
        <v>101</v>
      </c>
      <c r="B110" s="276" t="s">
        <v>256</v>
      </c>
      <c r="C110" s="276">
        <v>1520.85</v>
      </c>
      <c r="D110" s="278">
        <v>1514.0833333333333</v>
      </c>
      <c r="E110" s="278">
        <v>1498.6666666666665</v>
      </c>
      <c r="F110" s="278">
        <v>1476.4833333333333</v>
      </c>
      <c r="G110" s="278">
        <v>1461.0666666666666</v>
      </c>
      <c r="H110" s="278">
        <v>1536.2666666666664</v>
      </c>
      <c r="I110" s="278">
        <v>1551.6833333333329</v>
      </c>
      <c r="J110" s="278">
        <v>1573.8666666666663</v>
      </c>
      <c r="K110" s="276">
        <v>1529.5</v>
      </c>
      <c r="L110" s="276">
        <v>1491.9</v>
      </c>
      <c r="M110" s="276">
        <v>4.0384799999999998</v>
      </c>
    </row>
    <row r="111" spans="1:13">
      <c r="A111" s="300">
        <v>102</v>
      </c>
      <c r="B111" s="276" t="s">
        <v>119</v>
      </c>
      <c r="C111" s="276">
        <v>498.85</v>
      </c>
      <c r="D111" s="278">
        <v>497.7166666666667</v>
      </c>
      <c r="E111" s="278">
        <v>493.43333333333339</v>
      </c>
      <c r="F111" s="278">
        <v>488.01666666666671</v>
      </c>
      <c r="G111" s="278">
        <v>483.73333333333341</v>
      </c>
      <c r="H111" s="278">
        <v>503.13333333333338</v>
      </c>
      <c r="I111" s="278">
        <v>507.41666666666669</v>
      </c>
      <c r="J111" s="278">
        <v>512.83333333333337</v>
      </c>
      <c r="K111" s="276">
        <v>502</v>
      </c>
      <c r="L111" s="276">
        <v>492.3</v>
      </c>
      <c r="M111" s="276">
        <v>10.096959999999999</v>
      </c>
    </row>
    <row r="112" spans="1:13">
      <c r="A112" s="300">
        <v>103</v>
      </c>
      <c r="B112" s="276" t="s">
        <v>257</v>
      </c>
      <c r="C112" s="276">
        <v>31.1</v>
      </c>
      <c r="D112" s="278">
        <v>31.333333333333332</v>
      </c>
      <c r="E112" s="278">
        <v>30.766666666666666</v>
      </c>
      <c r="F112" s="278">
        <v>30.433333333333334</v>
      </c>
      <c r="G112" s="278">
        <v>29.866666666666667</v>
      </c>
      <c r="H112" s="278">
        <v>31.666666666666664</v>
      </c>
      <c r="I112" s="278">
        <v>32.233333333333334</v>
      </c>
      <c r="J112" s="278">
        <v>32.566666666666663</v>
      </c>
      <c r="K112" s="276">
        <v>31.9</v>
      </c>
      <c r="L112" s="276">
        <v>31</v>
      </c>
      <c r="M112" s="276">
        <v>104.11073</v>
      </c>
    </row>
    <row r="113" spans="1:13">
      <c r="A113" s="300">
        <v>104</v>
      </c>
      <c r="B113" s="276" t="s">
        <v>120</v>
      </c>
      <c r="C113" s="276">
        <v>10.65</v>
      </c>
      <c r="D113" s="278">
        <v>10.549999999999999</v>
      </c>
      <c r="E113" s="278">
        <v>10.199999999999998</v>
      </c>
      <c r="F113" s="278">
        <v>9.7499999999999982</v>
      </c>
      <c r="G113" s="278">
        <v>9.3999999999999968</v>
      </c>
      <c r="H113" s="278">
        <v>10.999999999999998</v>
      </c>
      <c r="I113" s="278">
        <v>11.35</v>
      </c>
      <c r="J113" s="278">
        <v>11.799999999999999</v>
      </c>
      <c r="K113" s="276">
        <v>10.9</v>
      </c>
      <c r="L113" s="276">
        <v>10.1</v>
      </c>
      <c r="M113" s="276">
        <v>7338.2757099999999</v>
      </c>
    </row>
    <row r="114" spans="1:13">
      <c r="A114" s="300">
        <v>105</v>
      </c>
      <c r="B114" s="276" t="s">
        <v>121</v>
      </c>
      <c r="C114" s="276">
        <v>37.049999999999997</v>
      </c>
      <c r="D114" s="278">
        <v>36.93333333333333</v>
      </c>
      <c r="E114" s="278">
        <v>36.36666666666666</v>
      </c>
      <c r="F114" s="278">
        <v>35.68333333333333</v>
      </c>
      <c r="G114" s="278">
        <v>35.11666666666666</v>
      </c>
      <c r="H114" s="278">
        <v>37.61666666666666</v>
      </c>
      <c r="I114" s="278">
        <v>38.183333333333337</v>
      </c>
      <c r="J114" s="278">
        <v>38.86666666666666</v>
      </c>
      <c r="K114" s="276">
        <v>37.5</v>
      </c>
      <c r="L114" s="276">
        <v>36.25</v>
      </c>
      <c r="M114" s="276">
        <v>254.99169000000001</v>
      </c>
    </row>
    <row r="115" spans="1:13">
      <c r="A115" s="300">
        <v>106</v>
      </c>
      <c r="B115" s="276" t="s">
        <v>122</v>
      </c>
      <c r="C115" s="276">
        <v>502.35</v>
      </c>
      <c r="D115" s="278">
        <v>503.95</v>
      </c>
      <c r="E115" s="278">
        <v>498.4</v>
      </c>
      <c r="F115" s="278">
        <v>494.45</v>
      </c>
      <c r="G115" s="278">
        <v>488.9</v>
      </c>
      <c r="H115" s="278">
        <v>507.9</v>
      </c>
      <c r="I115" s="278">
        <v>513.45000000000005</v>
      </c>
      <c r="J115" s="278">
        <v>517.4</v>
      </c>
      <c r="K115" s="276">
        <v>509.5</v>
      </c>
      <c r="L115" s="276">
        <v>500</v>
      </c>
      <c r="M115" s="276">
        <v>28.425380000000001</v>
      </c>
    </row>
    <row r="116" spans="1:13">
      <c r="A116" s="300">
        <v>107</v>
      </c>
      <c r="B116" s="276" t="s">
        <v>260</v>
      </c>
      <c r="C116" s="276">
        <v>120.1</v>
      </c>
      <c r="D116" s="278">
        <v>120.5</v>
      </c>
      <c r="E116" s="278">
        <v>118.4</v>
      </c>
      <c r="F116" s="278">
        <v>116.7</v>
      </c>
      <c r="G116" s="278">
        <v>114.60000000000001</v>
      </c>
      <c r="H116" s="278">
        <v>122.2</v>
      </c>
      <c r="I116" s="278">
        <v>124.3</v>
      </c>
      <c r="J116" s="278">
        <v>126</v>
      </c>
      <c r="K116" s="276">
        <v>122.6</v>
      </c>
      <c r="L116" s="276">
        <v>118.8</v>
      </c>
      <c r="M116" s="276">
        <v>8.6137099999999993</v>
      </c>
    </row>
    <row r="117" spans="1:13">
      <c r="A117" s="300">
        <v>108</v>
      </c>
      <c r="B117" s="276" t="s">
        <v>123</v>
      </c>
      <c r="C117" s="276">
        <v>1723.3</v>
      </c>
      <c r="D117" s="278">
        <v>1712.0333333333335</v>
      </c>
      <c r="E117" s="278">
        <v>1685.166666666667</v>
      </c>
      <c r="F117" s="278">
        <v>1647.0333333333335</v>
      </c>
      <c r="G117" s="278">
        <v>1620.166666666667</v>
      </c>
      <c r="H117" s="278">
        <v>1750.166666666667</v>
      </c>
      <c r="I117" s="278">
        <v>1777.0333333333333</v>
      </c>
      <c r="J117" s="278">
        <v>1815.166666666667</v>
      </c>
      <c r="K117" s="276">
        <v>1738.9</v>
      </c>
      <c r="L117" s="276">
        <v>1673.9</v>
      </c>
      <c r="M117" s="276">
        <v>14.74347</v>
      </c>
    </row>
    <row r="118" spans="1:13">
      <c r="A118" s="300">
        <v>109</v>
      </c>
      <c r="B118" s="276" t="s">
        <v>124</v>
      </c>
      <c r="C118" s="276">
        <v>894.95</v>
      </c>
      <c r="D118" s="278">
        <v>897.29999999999984</v>
      </c>
      <c r="E118" s="278">
        <v>887.6999999999997</v>
      </c>
      <c r="F118" s="278">
        <v>880.44999999999982</v>
      </c>
      <c r="G118" s="278">
        <v>870.84999999999968</v>
      </c>
      <c r="H118" s="278">
        <v>904.54999999999973</v>
      </c>
      <c r="I118" s="278">
        <v>914.14999999999986</v>
      </c>
      <c r="J118" s="278">
        <v>921.39999999999975</v>
      </c>
      <c r="K118" s="276">
        <v>906.9</v>
      </c>
      <c r="L118" s="276">
        <v>890.05</v>
      </c>
      <c r="M118" s="276">
        <v>64.35333</v>
      </c>
    </row>
    <row r="119" spans="1:13">
      <c r="A119" s="300">
        <v>110</v>
      </c>
      <c r="B119" s="276" t="s">
        <v>3777</v>
      </c>
      <c r="C119" s="276">
        <v>229.9</v>
      </c>
      <c r="D119" s="278">
        <v>230.75</v>
      </c>
      <c r="E119" s="278">
        <v>228.25</v>
      </c>
      <c r="F119" s="278">
        <v>226.6</v>
      </c>
      <c r="G119" s="278">
        <v>224.1</v>
      </c>
      <c r="H119" s="278">
        <v>232.4</v>
      </c>
      <c r="I119" s="278">
        <v>234.9</v>
      </c>
      <c r="J119" s="278">
        <v>236.55</v>
      </c>
      <c r="K119" s="276">
        <v>233.25</v>
      </c>
      <c r="L119" s="276">
        <v>229.1</v>
      </c>
      <c r="M119" s="276">
        <v>25.44436</v>
      </c>
    </row>
    <row r="120" spans="1:13">
      <c r="A120" s="300">
        <v>111</v>
      </c>
      <c r="B120" s="276" t="s">
        <v>126</v>
      </c>
      <c r="C120" s="276">
        <v>1255.8</v>
      </c>
      <c r="D120" s="278">
        <v>1251.0666666666666</v>
      </c>
      <c r="E120" s="278">
        <v>1243.7333333333331</v>
      </c>
      <c r="F120" s="278">
        <v>1231.6666666666665</v>
      </c>
      <c r="G120" s="278">
        <v>1224.333333333333</v>
      </c>
      <c r="H120" s="278">
        <v>1263.1333333333332</v>
      </c>
      <c r="I120" s="278">
        <v>1270.4666666666667</v>
      </c>
      <c r="J120" s="278">
        <v>1282.5333333333333</v>
      </c>
      <c r="K120" s="276">
        <v>1258.4000000000001</v>
      </c>
      <c r="L120" s="276">
        <v>1239</v>
      </c>
      <c r="M120" s="276">
        <v>74.304699999999997</v>
      </c>
    </row>
    <row r="121" spans="1:13">
      <c r="A121" s="300">
        <v>112</v>
      </c>
      <c r="B121" s="276" t="s">
        <v>127</v>
      </c>
      <c r="C121" s="276">
        <v>90.95</v>
      </c>
      <c r="D121" s="278">
        <v>90.933333333333337</v>
      </c>
      <c r="E121" s="278">
        <v>90.216666666666669</v>
      </c>
      <c r="F121" s="278">
        <v>89.483333333333334</v>
      </c>
      <c r="G121" s="278">
        <v>88.766666666666666</v>
      </c>
      <c r="H121" s="278">
        <v>91.666666666666671</v>
      </c>
      <c r="I121" s="278">
        <v>92.38333333333334</v>
      </c>
      <c r="J121" s="278">
        <v>93.116666666666674</v>
      </c>
      <c r="K121" s="276">
        <v>91.65</v>
      </c>
      <c r="L121" s="276">
        <v>90.2</v>
      </c>
      <c r="M121" s="276">
        <v>151.77511000000001</v>
      </c>
    </row>
    <row r="122" spans="1:13">
      <c r="A122" s="300">
        <v>113</v>
      </c>
      <c r="B122" s="276" t="s">
        <v>262</v>
      </c>
      <c r="C122" s="276">
        <v>2188.8000000000002</v>
      </c>
      <c r="D122" s="278">
        <v>2183.6166666666668</v>
      </c>
      <c r="E122" s="278">
        <v>2170.2333333333336</v>
      </c>
      <c r="F122" s="278">
        <v>2151.666666666667</v>
      </c>
      <c r="G122" s="278">
        <v>2138.2833333333338</v>
      </c>
      <c r="H122" s="278">
        <v>2202.1833333333334</v>
      </c>
      <c r="I122" s="278">
        <v>2215.5666666666666</v>
      </c>
      <c r="J122" s="278">
        <v>2234.1333333333332</v>
      </c>
      <c r="K122" s="276">
        <v>2197</v>
      </c>
      <c r="L122" s="276">
        <v>2165.0500000000002</v>
      </c>
      <c r="M122" s="276">
        <v>1.6287499999999999</v>
      </c>
    </row>
    <row r="123" spans="1:13">
      <c r="A123" s="300">
        <v>114</v>
      </c>
      <c r="B123" s="276" t="s">
        <v>2931</v>
      </c>
      <c r="C123" s="276">
        <v>1437.8</v>
      </c>
      <c r="D123" s="278">
        <v>1444.5166666666667</v>
      </c>
      <c r="E123" s="278">
        <v>1424.0333333333333</v>
      </c>
      <c r="F123" s="278">
        <v>1410.2666666666667</v>
      </c>
      <c r="G123" s="278">
        <v>1389.7833333333333</v>
      </c>
      <c r="H123" s="278">
        <v>1458.2833333333333</v>
      </c>
      <c r="I123" s="278">
        <v>1478.7666666666664</v>
      </c>
      <c r="J123" s="278">
        <v>1492.5333333333333</v>
      </c>
      <c r="K123" s="276">
        <v>1465</v>
      </c>
      <c r="L123" s="276">
        <v>1430.75</v>
      </c>
      <c r="M123" s="276">
        <v>26.440300000000001</v>
      </c>
    </row>
    <row r="124" spans="1:13">
      <c r="A124" s="300">
        <v>115</v>
      </c>
      <c r="B124" s="276" t="s">
        <v>128</v>
      </c>
      <c r="C124" s="276">
        <v>209</v>
      </c>
      <c r="D124" s="278">
        <v>209.61666666666667</v>
      </c>
      <c r="E124" s="278">
        <v>207.93333333333334</v>
      </c>
      <c r="F124" s="278">
        <v>206.86666666666667</v>
      </c>
      <c r="G124" s="278">
        <v>205.18333333333334</v>
      </c>
      <c r="H124" s="278">
        <v>210.68333333333334</v>
      </c>
      <c r="I124" s="278">
        <v>212.36666666666667</v>
      </c>
      <c r="J124" s="278">
        <v>213.43333333333334</v>
      </c>
      <c r="K124" s="276">
        <v>211.3</v>
      </c>
      <c r="L124" s="276">
        <v>208.55</v>
      </c>
      <c r="M124" s="276">
        <v>182.45269999999999</v>
      </c>
    </row>
    <row r="125" spans="1:13">
      <c r="A125" s="300">
        <v>116</v>
      </c>
      <c r="B125" s="276" t="s">
        <v>129</v>
      </c>
      <c r="C125" s="276">
        <v>266.45</v>
      </c>
      <c r="D125" s="278">
        <v>266.33333333333331</v>
      </c>
      <c r="E125" s="278">
        <v>262.16666666666663</v>
      </c>
      <c r="F125" s="278">
        <v>257.88333333333333</v>
      </c>
      <c r="G125" s="278">
        <v>253.71666666666664</v>
      </c>
      <c r="H125" s="278">
        <v>270.61666666666662</v>
      </c>
      <c r="I125" s="278">
        <v>274.78333333333325</v>
      </c>
      <c r="J125" s="278">
        <v>279.06666666666661</v>
      </c>
      <c r="K125" s="276">
        <v>270.5</v>
      </c>
      <c r="L125" s="276">
        <v>262.05</v>
      </c>
      <c r="M125" s="276">
        <v>79.499790000000004</v>
      </c>
    </row>
    <row r="126" spans="1:13">
      <c r="A126" s="300">
        <v>117</v>
      </c>
      <c r="B126" s="276" t="s">
        <v>263</v>
      </c>
      <c r="C126" s="276">
        <v>67.8</v>
      </c>
      <c r="D126" s="278">
        <v>68.283333333333331</v>
      </c>
      <c r="E126" s="278">
        <v>67.11666666666666</v>
      </c>
      <c r="F126" s="278">
        <v>66.433333333333323</v>
      </c>
      <c r="G126" s="278">
        <v>65.266666666666652</v>
      </c>
      <c r="H126" s="278">
        <v>68.966666666666669</v>
      </c>
      <c r="I126" s="278">
        <v>70.133333333333354</v>
      </c>
      <c r="J126" s="278">
        <v>70.816666666666677</v>
      </c>
      <c r="K126" s="276">
        <v>69.45</v>
      </c>
      <c r="L126" s="276">
        <v>67.599999999999994</v>
      </c>
      <c r="M126" s="276">
        <v>9.7409999999999997</v>
      </c>
    </row>
    <row r="127" spans="1:13">
      <c r="A127" s="300">
        <v>118</v>
      </c>
      <c r="B127" s="276" t="s">
        <v>130</v>
      </c>
      <c r="C127" s="276">
        <v>387.2</v>
      </c>
      <c r="D127" s="278">
        <v>388.0333333333333</v>
      </c>
      <c r="E127" s="278">
        <v>382.16666666666663</v>
      </c>
      <c r="F127" s="278">
        <v>377.13333333333333</v>
      </c>
      <c r="G127" s="278">
        <v>371.26666666666665</v>
      </c>
      <c r="H127" s="278">
        <v>393.06666666666661</v>
      </c>
      <c r="I127" s="278">
        <v>398.93333333333328</v>
      </c>
      <c r="J127" s="278">
        <v>403.96666666666658</v>
      </c>
      <c r="K127" s="276">
        <v>393.9</v>
      </c>
      <c r="L127" s="276">
        <v>383</v>
      </c>
      <c r="M127" s="276">
        <v>73.750609999999995</v>
      </c>
    </row>
    <row r="128" spans="1:13">
      <c r="A128" s="300">
        <v>119</v>
      </c>
      <c r="B128" s="276" t="s">
        <v>264</v>
      </c>
      <c r="C128" s="276">
        <v>844.9</v>
      </c>
      <c r="D128" s="278">
        <v>847.30000000000007</v>
      </c>
      <c r="E128" s="278">
        <v>837.60000000000014</v>
      </c>
      <c r="F128" s="278">
        <v>830.30000000000007</v>
      </c>
      <c r="G128" s="278">
        <v>820.60000000000014</v>
      </c>
      <c r="H128" s="278">
        <v>854.60000000000014</v>
      </c>
      <c r="I128" s="278">
        <v>864.30000000000018</v>
      </c>
      <c r="J128" s="278">
        <v>871.60000000000014</v>
      </c>
      <c r="K128" s="276">
        <v>857</v>
      </c>
      <c r="L128" s="276">
        <v>840</v>
      </c>
      <c r="M128" s="276">
        <v>2.7408000000000001</v>
      </c>
    </row>
    <row r="129" spans="1:13">
      <c r="A129" s="300">
        <v>120</v>
      </c>
      <c r="B129" s="276" t="s">
        <v>131</v>
      </c>
      <c r="C129" s="276">
        <v>2791.15</v>
      </c>
      <c r="D129" s="278">
        <v>2759.6</v>
      </c>
      <c r="E129" s="278">
        <v>2714.5499999999997</v>
      </c>
      <c r="F129" s="278">
        <v>2637.95</v>
      </c>
      <c r="G129" s="278">
        <v>2592.8999999999996</v>
      </c>
      <c r="H129" s="278">
        <v>2836.2</v>
      </c>
      <c r="I129" s="278">
        <v>2881.25</v>
      </c>
      <c r="J129" s="278">
        <v>2957.85</v>
      </c>
      <c r="K129" s="276">
        <v>2804.65</v>
      </c>
      <c r="L129" s="276">
        <v>2683</v>
      </c>
      <c r="M129" s="276">
        <v>19.645869999999999</v>
      </c>
    </row>
    <row r="130" spans="1:13">
      <c r="A130" s="300">
        <v>121</v>
      </c>
      <c r="B130" s="276" t="s">
        <v>133</v>
      </c>
      <c r="C130" s="276">
        <v>1995.6</v>
      </c>
      <c r="D130" s="278">
        <v>2000.45</v>
      </c>
      <c r="E130" s="278">
        <v>1982.15</v>
      </c>
      <c r="F130" s="278">
        <v>1968.7</v>
      </c>
      <c r="G130" s="278">
        <v>1950.4</v>
      </c>
      <c r="H130" s="278">
        <v>2013.9</v>
      </c>
      <c r="I130" s="278">
        <v>2032.1999999999998</v>
      </c>
      <c r="J130" s="278">
        <v>2045.65</v>
      </c>
      <c r="K130" s="276">
        <v>2018.75</v>
      </c>
      <c r="L130" s="276">
        <v>1987</v>
      </c>
      <c r="M130" s="276">
        <v>27.94829</v>
      </c>
    </row>
    <row r="131" spans="1:13">
      <c r="A131" s="300">
        <v>122</v>
      </c>
      <c r="B131" s="276" t="s">
        <v>134</v>
      </c>
      <c r="C131" s="276">
        <v>93.7</v>
      </c>
      <c r="D131" s="278">
        <v>93.233333333333334</v>
      </c>
      <c r="E131" s="278">
        <v>92.416666666666671</v>
      </c>
      <c r="F131" s="278">
        <v>91.13333333333334</v>
      </c>
      <c r="G131" s="278">
        <v>90.316666666666677</v>
      </c>
      <c r="H131" s="278">
        <v>94.516666666666666</v>
      </c>
      <c r="I131" s="278">
        <v>95.333333333333329</v>
      </c>
      <c r="J131" s="278">
        <v>96.61666666666666</v>
      </c>
      <c r="K131" s="276">
        <v>94.05</v>
      </c>
      <c r="L131" s="276">
        <v>91.95</v>
      </c>
      <c r="M131" s="276">
        <v>85.897099999999995</v>
      </c>
    </row>
    <row r="132" spans="1:13">
      <c r="A132" s="300">
        <v>123</v>
      </c>
      <c r="B132" s="276" t="s">
        <v>358</v>
      </c>
      <c r="C132" s="276">
        <v>2305.25</v>
      </c>
      <c r="D132" s="278">
        <v>2309.7166666666667</v>
      </c>
      <c r="E132" s="278">
        <v>2295.4833333333336</v>
      </c>
      <c r="F132" s="278">
        <v>2285.7166666666667</v>
      </c>
      <c r="G132" s="278">
        <v>2271.4833333333336</v>
      </c>
      <c r="H132" s="278">
        <v>2319.4833333333336</v>
      </c>
      <c r="I132" s="278">
        <v>2333.7166666666662</v>
      </c>
      <c r="J132" s="278">
        <v>2343.4833333333336</v>
      </c>
      <c r="K132" s="276">
        <v>2323.9499999999998</v>
      </c>
      <c r="L132" s="276">
        <v>2299.9499999999998</v>
      </c>
      <c r="M132" s="276">
        <v>0.72931000000000001</v>
      </c>
    </row>
    <row r="133" spans="1:13">
      <c r="A133" s="300">
        <v>124</v>
      </c>
      <c r="B133" s="276" t="s">
        <v>135</v>
      </c>
      <c r="C133" s="276">
        <v>361.25</v>
      </c>
      <c r="D133" s="278">
        <v>361.33333333333331</v>
      </c>
      <c r="E133" s="278">
        <v>358.46666666666664</v>
      </c>
      <c r="F133" s="278">
        <v>355.68333333333334</v>
      </c>
      <c r="G133" s="278">
        <v>352.81666666666666</v>
      </c>
      <c r="H133" s="278">
        <v>364.11666666666662</v>
      </c>
      <c r="I133" s="278">
        <v>366.98333333333329</v>
      </c>
      <c r="J133" s="278">
        <v>369.76666666666659</v>
      </c>
      <c r="K133" s="276">
        <v>364.2</v>
      </c>
      <c r="L133" s="276">
        <v>358.55</v>
      </c>
      <c r="M133" s="276">
        <v>28.43516</v>
      </c>
    </row>
    <row r="134" spans="1:13">
      <c r="A134" s="300">
        <v>125</v>
      </c>
      <c r="B134" s="276" t="s">
        <v>136</v>
      </c>
      <c r="C134" s="276">
        <v>1287.5999999999999</v>
      </c>
      <c r="D134" s="278">
        <v>1291.2</v>
      </c>
      <c r="E134" s="278">
        <v>1278.4000000000001</v>
      </c>
      <c r="F134" s="278">
        <v>1269.2</v>
      </c>
      <c r="G134" s="278">
        <v>1256.4000000000001</v>
      </c>
      <c r="H134" s="278">
        <v>1300.4000000000001</v>
      </c>
      <c r="I134" s="278">
        <v>1313.1999999999998</v>
      </c>
      <c r="J134" s="278">
        <v>1322.4</v>
      </c>
      <c r="K134" s="276">
        <v>1304</v>
      </c>
      <c r="L134" s="276">
        <v>1282</v>
      </c>
      <c r="M134" s="276">
        <v>38.898769999999999</v>
      </c>
    </row>
    <row r="135" spans="1:13">
      <c r="A135" s="300">
        <v>126</v>
      </c>
      <c r="B135" s="276" t="s">
        <v>266</v>
      </c>
      <c r="C135" s="276">
        <v>3659.5</v>
      </c>
      <c r="D135" s="278">
        <v>3648.5166666666664</v>
      </c>
      <c r="E135" s="278">
        <v>3622.0333333333328</v>
      </c>
      <c r="F135" s="278">
        <v>3584.5666666666666</v>
      </c>
      <c r="G135" s="278">
        <v>3558.083333333333</v>
      </c>
      <c r="H135" s="278">
        <v>3685.9833333333327</v>
      </c>
      <c r="I135" s="278">
        <v>3712.4666666666662</v>
      </c>
      <c r="J135" s="278">
        <v>3749.9333333333325</v>
      </c>
      <c r="K135" s="276">
        <v>3675</v>
      </c>
      <c r="L135" s="276">
        <v>3611.05</v>
      </c>
      <c r="M135" s="276">
        <v>2.63584</v>
      </c>
    </row>
    <row r="136" spans="1:13">
      <c r="A136" s="300">
        <v>127</v>
      </c>
      <c r="B136" s="276" t="s">
        <v>265</v>
      </c>
      <c r="C136" s="276">
        <v>2339.6</v>
      </c>
      <c r="D136" s="278">
        <v>2351.8666666666668</v>
      </c>
      <c r="E136" s="278">
        <v>2322.7333333333336</v>
      </c>
      <c r="F136" s="278">
        <v>2305.8666666666668</v>
      </c>
      <c r="G136" s="278">
        <v>2276.7333333333336</v>
      </c>
      <c r="H136" s="278">
        <v>2368.7333333333336</v>
      </c>
      <c r="I136" s="278">
        <v>2397.8666666666668</v>
      </c>
      <c r="J136" s="278">
        <v>2414.7333333333336</v>
      </c>
      <c r="K136" s="276">
        <v>2381</v>
      </c>
      <c r="L136" s="276">
        <v>2335</v>
      </c>
      <c r="M136" s="276">
        <v>1.0944700000000001</v>
      </c>
    </row>
    <row r="137" spans="1:13">
      <c r="A137" s="300">
        <v>128</v>
      </c>
      <c r="B137" s="276" t="s">
        <v>137</v>
      </c>
      <c r="C137" s="276">
        <v>976.85</v>
      </c>
      <c r="D137" s="278">
        <v>981.68333333333339</v>
      </c>
      <c r="E137" s="278">
        <v>968.66666666666674</v>
      </c>
      <c r="F137" s="278">
        <v>960.48333333333335</v>
      </c>
      <c r="G137" s="278">
        <v>947.4666666666667</v>
      </c>
      <c r="H137" s="278">
        <v>989.86666666666679</v>
      </c>
      <c r="I137" s="278">
        <v>1002.8833333333334</v>
      </c>
      <c r="J137" s="278">
        <v>1011.0666666666668</v>
      </c>
      <c r="K137" s="276">
        <v>994.7</v>
      </c>
      <c r="L137" s="276">
        <v>973.5</v>
      </c>
      <c r="M137" s="276">
        <v>34.630940000000002</v>
      </c>
    </row>
    <row r="138" spans="1:13">
      <c r="A138" s="300">
        <v>129</v>
      </c>
      <c r="B138" s="276" t="s">
        <v>138</v>
      </c>
      <c r="C138" s="276">
        <v>720.6</v>
      </c>
      <c r="D138" s="278">
        <v>719.88333333333333</v>
      </c>
      <c r="E138" s="278">
        <v>714.2166666666667</v>
      </c>
      <c r="F138" s="278">
        <v>707.83333333333337</v>
      </c>
      <c r="G138" s="278">
        <v>702.16666666666674</v>
      </c>
      <c r="H138" s="278">
        <v>726.26666666666665</v>
      </c>
      <c r="I138" s="278">
        <v>731.93333333333339</v>
      </c>
      <c r="J138" s="278">
        <v>738.31666666666661</v>
      </c>
      <c r="K138" s="276">
        <v>725.55</v>
      </c>
      <c r="L138" s="276">
        <v>713.5</v>
      </c>
      <c r="M138" s="276">
        <v>37.232050000000001</v>
      </c>
    </row>
    <row r="139" spans="1:13">
      <c r="A139" s="300">
        <v>130</v>
      </c>
      <c r="B139" s="276" t="s">
        <v>139</v>
      </c>
      <c r="C139" s="276">
        <v>174.9</v>
      </c>
      <c r="D139" s="278">
        <v>174.71666666666667</v>
      </c>
      <c r="E139" s="278">
        <v>173.08333333333334</v>
      </c>
      <c r="F139" s="278">
        <v>171.26666666666668</v>
      </c>
      <c r="G139" s="278">
        <v>169.63333333333335</v>
      </c>
      <c r="H139" s="278">
        <v>176.53333333333333</v>
      </c>
      <c r="I139" s="278">
        <v>178.16666666666666</v>
      </c>
      <c r="J139" s="278">
        <v>179.98333333333332</v>
      </c>
      <c r="K139" s="276">
        <v>176.35</v>
      </c>
      <c r="L139" s="276">
        <v>172.9</v>
      </c>
      <c r="M139" s="276">
        <v>45.562579999999997</v>
      </c>
    </row>
    <row r="140" spans="1:13">
      <c r="A140" s="300">
        <v>131</v>
      </c>
      <c r="B140" s="276" t="s">
        <v>140</v>
      </c>
      <c r="C140" s="276">
        <v>165.5</v>
      </c>
      <c r="D140" s="278">
        <v>165.93333333333331</v>
      </c>
      <c r="E140" s="278">
        <v>164.41666666666663</v>
      </c>
      <c r="F140" s="278">
        <v>163.33333333333331</v>
      </c>
      <c r="G140" s="278">
        <v>161.81666666666663</v>
      </c>
      <c r="H140" s="278">
        <v>167.01666666666662</v>
      </c>
      <c r="I140" s="278">
        <v>168.53333333333333</v>
      </c>
      <c r="J140" s="278">
        <v>169.61666666666662</v>
      </c>
      <c r="K140" s="276">
        <v>167.45</v>
      </c>
      <c r="L140" s="276">
        <v>164.85</v>
      </c>
      <c r="M140" s="276">
        <v>25.0244</v>
      </c>
    </row>
    <row r="141" spans="1:13">
      <c r="A141" s="300">
        <v>132</v>
      </c>
      <c r="B141" s="276" t="s">
        <v>141</v>
      </c>
      <c r="C141" s="276">
        <v>402.65</v>
      </c>
      <c r="D141" s="278">
        <v>404.16666666666669</v>
      </c>
      <c r="E141" s="278">
        <v>400.18333333333339</v>
      </c>
      <c r="F141" s="278">
        <v>397.7166666666667</v>
      </c>
      <c r="G141" s="278">
        <v>393.73333333333341</v>
      </c>
      <c r="H141" s="278">
        <v>406.63333333333338</v>
      </c>
      <c r="I141" s="278">
        <v>410.61666666666662</v>
      </c>
      <c r="J141" s="278">
        <v>413.08333333333337</v>
      </c>
      <c r="K141" s="276">
        <v>408.15</v>
      </c>
      <c r="L141" s="276">
        <v>401.7</v>
      </c>
      <c r="M141" s="276">
        <v>17.494299999999999</v>
      </c>
    </row>
    <row r="142" spans="1:13">
      <c r="A142" s="300">
        <v>133</v>
      </c>
      <c r="B142" s="276" t="s">
        <v>142</v>
      </c>
      <c r="C142" s="276">
        <v>7649.6</v>
      </c>
      <c r="D142" s="278">
        <v>7642.2</v>
      </c>
      <c r="E142" s="278">
        <v>7587.4</v>
      </c>
      <c r="F142" s="278">
        <v>7525.2</v>
      </c>
      <c r="G142" s="278">
        <v>7470.4</v>
      </c>
      <c r="H142" s="278">
        <v>7704.4</v>
      </c>
      <c r="I142" s="278">
        <v>7759.2000000000007</v>
      </c>
      <c r="J142" s="278">
        <v>7821.4</v>
      </c>
      <c r="K142" s="276">
        <v>7697</v>
      </c>
      <c r="L142" s="276">
        <v>7580</v>
      </c>
      <c r="M142" s="276">
        <v>9.0851500000000005</v>
      </c>
    </row>
    <row r="143" spans="1:13">
      <c r="A143" s="300">
        <v>134</v>
      </c>
      <c r="B143" s="276" t="s">
        <v>143</v>
      </c>
      <c r="C143" s="276">
        <v>578.25</v>
      </c>
      <c r="D143" s="278">
        <v>577.75</v>
      </c>
      <c r="E143" s="278">
        <v>573.70000000000005</v>
      </c>
      <c r="F143" s="278">
        <v>569.15000000000009</v>
      </c>
      <c r="G143" s="278">
        <v>565.10000000000014</v>
      </c>
      <c r="H143" s="278">
        <v>582.29999999999995</v>
      </c>
      <c r="I143" s="278">
        <v>586.34999999999991</v>
      </c>
      <c r="J143" s="278">
        <v>590.89999999999986</v>
      </c>
      <c r="K143" s="276">
        <v>581.79999999999995</v>
      </c>
      <c r="L143" s="276">
        <v>573.20000000000005</v>
      </c>
      <c r="M143" s="276">
        <v>16.482209999999998</v>
      </c>
    </row>
    <row r="144" spans="1:13">
      <c r="A144" s="300">
        <v>135</v>
      </c>
      <c r="B144" s="276" t="s">
        <v>144</v>
      </c>
      <c r="C144" s="276">
        <v>675.05</v>
      </c>
      <c r="D144" s="278">
        <v>678.05</v>
      </c>
      <c r="E144" s="278">
        <v>666.44999999999993</v>
      </c>
      <c r="F144" s="278">
        <v>657.85</v>
      </c>
      <c r="G144" s="278">
        <v>646.25</v>
      </c>
      <c r="H144" s="278">
        <v>686.64999999999986</v>
      </c>
      <c r="I144" s="278">
        <v>698.24999999999977</v>
      </c>
      <c r="J144" s="278">
        <v>706.8499999999998</v>
      </c>
      <c r="K144" s="276">
        <v>689.65</v>
      </c>
      <c r="L144" s="276">
        <v>669.45</v>
      </c>
      <c r="M144" s="276">
        <v>8.3648199999999999</v>
      </c>
    </row>
    <row r="145" spans="1:13">
      <c r="A145" s="300">
        <v>136</v>
      </c>
      <c r="B145" s="276" t="s">
        <v>145</v>
      </c>
      <c r="C145" s="276">
        <v>1061.2</v>
      </c>
      <c r="D145" s="278">
        <v>1066.1000000000001</v>
      </c>
      <c r="E145" s="278">
        <v>1053.1000000000004</v>
      </c>
      <c r="F145" s="278">
        <v>1045.0000000000002</v>
      </c>
      <c r="G145" s="278">
        <v>1032.0000000000005</v>
      </c>
      <c r="H145" s="278">
        <v>1074.2000000000003</v>
      </c>
      <c r="I145" s="278">
        <v>1087.1999999999998</v>
      </c>
      <c r="J145" s="278">
        <v>1095.3000000000002</v>
      </c>
      <c r="K145" s="276">
        <v>1079.0999999999999</v>
      </c>
      <c r="L145" s="276">
        <v>1058</v>
      </c>
      <c r="M145" s="276">
        <v>6.4990500000000004</v>
      </c>
    </row>
    <row r="146" spans="1:13">
      <c r="A146" s="300">
        <v>137</v>
      </c>
      <c r="B146" s="276" t="s">
        <v>146</v>
      </c>
      <c r="C146" s="276">
        <v>1660.35</v>
      </c>
      <c r="D146" s="278">
        <v>1646.95</v>
      </c>
      <c r="E146" s="278">
        <v>1628.9</v>
      </c>
      <c r="F146" s="278">
        <v>1597.45</v>
      </c>
      <c r="G146" s="278">
        <v>1579.4</v>
      </c>
      <c r="H146" s="278">
        <v>1678.4</v>
      </c>
      <c r="I146" s="278">
        <v>1696.4499999999998</v>
      </c>
      <c r="J146" s="278">
        <v>1727.9</v>
      </c>
      <c r="K146" s="276">
        <v>1665</v>
      </c>
      <c r="L146" s="276">
        <v>1615.5</v>
      </c>
      <c r="M146" s="276">
        <v>9.2999799999999997</v>
      </c>
    </row>
    <row r="147" spans="1:13">
      <c r="A147" s="300">
        <v>138</v>
      </c>
      <c r="B147" s="276" t="s">
        <v>147</v>
      </c>
      <c r="C147" s="276">
        <v>165.2</v>
      </c>
      <c r="D147" s="278">
        <v>163.06666666666666</v>
      </c>
      <c r="E147" s="278">
        <v>160.33333333333331</v>
      </c>
      <c r="F147" s="278">
        <v>155.46666666666664</v>
      </c>
      <c r="G147" s="278">
        <v>152.73333333333329</v>
      </c>
      <c r="H147" s="278">
        <v>167.93333333333334</v>
      </c>
      <c r="I147" s="278">
        <v>170.66666666666669</v>
      </c>
      <c r="J147" s="278">
        <v>175.53333333333336</v>
      </c>
      <c r="K147" s="276">
        <v>165.8</v>
      </c>
      <c r="L147" s="276">
        <v>158.19999999999999</v>
      </c>
      <c r="M147" s="276">
        <v>206.81817000000001</v>
      </c>
    </row>
    <row r="148" spans="1:13">
      <c r="A148" s="300">
        <v>139</v>
      </c>
      <c r="B148" s="276" t="s">
        <v>268</v>
      </c>
      <c r="C148" s="276">
        <v>1539.95</v>
      </c>
      <c r="D148" s="278">
        <v>1553.9166666666667</v>
      </c>
      <c r="E148" s="278">
        <v>1516.0333333333335</v>
      </c>
      <c r="F148" s="278">
        <v>1492.1166666666668</v>
      </c>
      <c r="G148" s="278">
        <v>1454.2333333333336</v>
      </c>
      <c r="H148" s="278">
        <v>1577.8333333333335</v>
      </c>
      <c r="I148" s="278">
        <v>1615.7166666666667</v>
      </c>
      <c r="J148" s="278">
        <v>1639.6333333333334</v>
      </c>
      <c r="K148" s="276">
        <v>1591.8</v>
      </c>
      <c r="L148" s="276">
        <v>1530</v>
      </c>
      <c r="M148" s="276">
        <v>1.9157200000000001</v>
      </c>
    </row>
    <row r="149" spans="1:13">
      <c r="A149" s="300">
        <v>140</v>
      </c>
      <c r="B149" s="276" t="s">
        <v>148</v>
      </c>
      <c r="C149" s="276">
        <v>75750.45</v>
      </c>
      <c r="D149" s="278">
        <v>76133.516666666663</v>
      </c>
      <c r="E149" s="278">
        <v>74927.083333333328</v>
      </c>
      <c r="F149" s="278">
        <v>74103.71666666666</v>
      </c>
      <c r="G149" s="278">
        <v>72897.283333333326</v>
      </c>
      <c r="H149" s="278">
        <v>76956.883333333331</v>
      </c>
      <c r="I149" s="278">
        <v>78163.31666666668</v>
      </c>
      <c r="J149" s="278">
        <v>78986.683333333334</v>
      </c>
      <c r="K149" s="276">
        <v>77339.95</v>
      </c>
      <c r="L149" s="276">
        <v>75310.149999999994</v>
      </c>
      <c r="M149" s="276">
        <v>0.28027999999999997</v>
      </c>
    </row>
    <row r="150" spans="1:13">
      <c r="A150" s="300">
        <v>141</v>
      </c>
      <c r="B150" s="276" t="s">
        <v>267</v>
      </c>
      <c r="C150" s="276">
        <v>35.450000000000003</v>
      </c>
      <c r="D150" s="278">
        <v>35.433333333333337</v>
      </c>
      <c r="E150" s="278">
        <v>35.166666666666671</v>
      </c>
      <c r="F150" s="278">
        <v>34.883333333333333</v>
      </c>
      <c r="G150" s="278">
        <v>34.616666666666667</v>
      </c>
      <c r="H150" s="278">
        <v>35.716666666666676</v>
      </c>
      <c r="I150" s="278">
        <v>35.983333333333341</v>
      </c>
      <c r="J150" s="278">
        <v>36.26666666666668</v>
      </c>
      <c r="K150" s="276">
        <v>35.700000000000003</v>
      </c>
      <c r="L150" s="276">
        <v>35.15</v>
      </c>
      <c r="M150" s="276">
        <v>12.74532</v>
      </c>
    </row>
    <row r="151" spans="1:13">
      <c r="A151" s="300">
        <v>142</v>
      </c>
      <c r="B151" s="276" t="s">
        <v>149</v>
      </c>
      <c r="C151" s="276">
        <v>1210.55</v>
      </c>
      <c r="D151" s="278">
        <v>1214.3833333333332</v>
      </c>
      <c r="E151" s="278">
        <v>1200.1666666666665</v>
      </c>
      <c r="F151" s="278">
        <v>1189.7833333333333</v>
      </c>
      <c r="G151" s="278">
        <v>1175.5666666666666</v>
      </c>
      <c r="H151" s="278">
        <v>1224.7666666666664</v>
      </c>
      <c r="I151" s="278">
        <v>1238.9833333333331</v>
      </c>
      <c r="J151" s="278">
        <v>1249.3666666666663</v>
      </c>
      <c r="K151" s="276">
        <v>1228.5999999999999</v>
      </c>
      <c r="L151" s="276">
        <v>1204</v>
      </c>
      <c r="M151" s="276">
        <v>9.4251100000000001</v>
      </c>
    </row>
    <row r="152" spans="1:13">
      <c r="A152" s="300">
        <v>143</v>
      </c>
      <c r="B152" s="276" t="s">
        <v>3161</v>
      </c>
      <c r="C152" s="276">
        <v>297.39999999999998</v>
      </c>
      <c r="D152" s="278">
        <v>298.71666666666664</v>
      </c>
      <c r="E152" s="278">
        <v>295.48333333333329</v>
      </c>
      <c r="F152" s="278">
        <v>293.56666666666666</v>
      </c>
      <c r="G152" s="278">
        <v>290.33333333333331</v>
      </c>
      <c r="H152" s="278">
        <v>300.63333333333327</v>
      </c>
      <c r="I152" s="278">
        <v>303.86666666666662</v>
      </c>
      <c r="J152" s="278">
        <v>305.78333333333325</v>
      </c>
      <c r="K152" s="276">
        <v>301.95</v>
      </c>
      <c r="L152" s="276">
        <v>296.8</v>
      </c>
      <c r="M152" s="276">
        <v>7.2047100000000004</v>
      </c>
    </row>
    <row r="153" spans="1:13">
      <c r="A153" s="300">
        <v>144</v>
      </c>
      <c r="B153" s="276" t="s">
        <v>269</v>
      </c>
      <c r="C153" s="276">
        <v>961.95</v>
      </c>
      <c r="D153" s="278">
        <v>967.7166666666667</v>
      </c>
      <c r="E153" s="278">
        <v>949.33333333333337</v>
      </c>
      <c r="F153" s="278">
        <v>936.7166666666667</v>
      </c>
      <c r="G153" s="278">
        <v>918.33333333333337</v>
      </c>
      <c r="H153" s="278">
        <v>980.33333333333337</v>
      </c>
      <c r="I153" s="278">
        <v>998.71666666666658</v>
      </c>
      <c r="J153" s="278">
        <v>1011.3333333333334</v>
      </c>
      <c r="K153" s="276">
        <v>986.1</v>
      </c>
      <c r="L153" s="276">
        <v>955.1</v>
      </c>
      <c r="M153" s="276">
        <v>8.8376199999999994</v>
      </c>
    </row>
    <row r="154" spans="1:13">
      <c r="A154" s="300">
        <v>145</v>
      </c>
      <c r="B154" s="276" t="s">
        <v>150</v>
      </c>
      <c r="C154" s="276">
        <v>43.1</v>
      </c>
      <c r="D154" s="278">
        <v>42.783333333333331</v>
      </c>
      <c r="E154" s="278">
        <v>41.666666666666664</v>
      </c>
      <c r="F154" s="278">
        <v>40.233333333333334</v>
      </c>
      <c r="G154" s="278">
        <v>39.116666666666667</v>
      </c>
      <c r="H154" s="278">
        <v>44.216666666666661</v>
      </c>
      <c r="I154" s="278">
        <v>45.333333333333336</v>
      </c>
      <c r="J154" s="278">
        <v>46.766666666666659</v>
      </c>
      <c r="K154" s="276">
        <v>43.9</v>
      </c>
      <c r="L154" s="276">
        <v>41.35</v>
      </c>
      <c r="M154" s="276">
        <v>294.81968000000001</v>
      </c>
    </row>
    <row r="155" spans="1:13">
      <c r="A155" s="300">
        <v>146</v>
      </c>
      <c r="B155" s="276" t="s">
        <v>261</v>
      </c>
      <c r="C155" s="276">
        <v>4757.8999999999996</v>
      </c>
      <c r="D155" s="278">
        <v>4762.3</v>
      </c>
      <c r="E155" s="278">
        <v>4699.6000000000004</v>
      </c>
      <c r="F155" s="278">
        <v>4641.3</v>
      </c>
      <c r="G155" s="278">
        <v>4578.6000000000004</v>
      </c>
      <c r="H155" s="278">
        <v>4820.6000000000004</v>
      </c>
      <c r="I155" s="278">
        <v>4883.2999999999993</v>
      </c>
      <c r="J155" s="278">
        <v>4941.6000000000004</v>
      </c>
      <c r="K155" s="276">
        <v>4825</v>
      </c>
      <c r="L155" s="276">
        <v>4704</v>
      </c>
      <c r="M155" s="276">
        <v>5.0405499999999996</v>
      </c>
    </row>
    <row r="156" spans="1:13">
      <c r="A156" s="300">
        <v>147</v>
      </c>
      <c r="B156" s="276" t="s">
        <v>153</v>
      </c>
      <c r="C156" s="276">
        <v>18390.25</v>
      </c>
      <c r="D156" s="278">
        <v>18365.916666666668</v>
      </c>
      <c r="E156" s="278">
        <v>18281.833333333336</v>
      </c>
      <c r="F156" s="278">
        <v>18173.416666666668</v>
      </c>
      <c r="G156" s="278">
        <v>18089.333333333336</v>
      </c>
      <c r="H156" s="278">
        <v>18474.333333333336</v>
      </c>
      <c r="I156" s="278">
        <v>18558.416666666672</v>
      </c>
      <c r="J156" s="278">
        <v>18666.833333333336</v>
      </c>
      <c r="K156" s="276">
        <v>18450</v>
      </c>
      <c r="L156" s="276">
        <v>18257.5</v>
      </c>
      <c r="M156" s="276">
        <v>0.85441999999999996</v>
      </c>
    </row>
    <row r="157" spans="1:13">
      <c r="A157" s="300">
        <v>148</v>
      </c>
      <c r="B157" s="276" t="s">
        <v>270</v>
      </c>
      <c r="C157" s="276">
        <v>22.65</v>
      </c>
      <c r="D157" s="278">
        <v>22.783333333333331</v>
      </c>
      <c r="E157" s="278">
        <v>22.266666666666662</v>
      </c>
      <c r="F157" s="278">
        <v>21.883333333333329</v>
      </c>
      <c r="G157" s="278">
        <v>21.36666666666666</v>
      </c>
      <c r="H157" s="278">
        <v>23.166666666666664</v>
      </c>
      <c r="I157" s="278">
        <v>23.68333333333333</v>
      </c>
      <c r="J157" s="278">
        <v>24.066666666666666</v>
      </c>
      <c r="K157" s="276">
        <v>23.3</v>
      </c>
      <c r="L157" s="276">
        <v>22.4</v>
      </c>
      <c r="M157" s="276">
        <v>98.152680000000004</v>
      </c>
    </row>
    <row r="158" spans="1:13">
      <c r="A158" s="300">
        <v>149</v>
      </c>
      <c r="B158" s="276" t="s">
        <v>155</v>
      </c>
      <c r="C158" s="276">
        <v>114.45</v>
      </c>
      <c r="D158" s="278">
        <v>115.43333333333334</v>
      </c>
      <c r="E158" s="278">
        <v>113.01666666666668</v>
      </c>
      <c r="F158" s="278">
        <v>111.58333333333334</v>
      </c>
      <c r="G158" s="278">
        <v>109.16666666666669</v>
      </c>
      <c r="H158" s="278">
        <v>116.86666666666667</v>
      </c>
      <c r="I158" s="278">
        <v>119.28333333333333</v>
      </c>
      <c r="J158" s="278">
        <v>120.71666666666667</v>
      </c>
      <c r="K158" s="276">
        <v>117.85</v>
      </c>
      <c r="L158" s="276">
        <v>114</v>
      </c>
      <c r="M158" s="276">
        <v>164.14606000000001</v>
      </c>
    </row>
    <row r="159" spans="1:13">
      <c r="A159" s="300">
        <v>150</v>
      </c>
      <c r="B159" s="276" t="s">
        <v>156</v>
      </c>
      <c r="C159" s="276">
        <v>99.35</v>
      </c>
      <c r="D159" s="278">
        <v>99.2</v>
      </c>
      <c r="E159" s="278">
        <v>98.15</v>
      </c>
      <c r="F159" s="278">
        <v>96.95</v>
      </c>
      <c r="G159" s="278">
        <v>95.9</v>
      </c>
      <c r="H159" s="278">
        <v>100.4</v>
      </c>
      <c r="I159" s="278">
        <v>101.44999999999999</v>
      </c>
      <c r="J159" s="278">
        <v>102.65</v>
      </c>
      <c r="K159" s="276">
        <v>100.25</v>
      </c>
      <c r="L159" s="276">
        <v>98</v>
      </c>
      <c r="M159" s="276">
        <v>503.63279</v>
      </c>
    </row>
    <row r="160" spans="1:13">
      <c r="A160" s="300">
        <v>151</v>
      </c>
      <c r="B160" s="276" t="s">
        <v>271</v>
      </c>
      <c r="C160" s="276">
        <v>583.4</v>
      </c>
      <c r="D160" s="278">
        <v>583.19999999999993</v>
      </c>
      <c r="E160" s="278">
        <v>570.19999999999982</v>
      </c>
      <c r="F160" s="278">
        <v>556.99999999999989</v>
      </c>
      <c r="G160" s="278">
        <v>543.99999999999977</v>
      </c>
      <c r="H160" s="278">
        <v>596.39999999999986</v>
      </c>
      <c r="I160" s="278">
        <v>609.40000000000009</v>
      </c>
      <c r="J160" s="278">
        <v>622.59999999999991</v>
      </c>
      <c r="K160" s="276">
        <v>596.20000000000005</v>
      </c>
      <c r="L160" s="276">
        <v>570</v>
      </c>
      <c r="M160" s="276">
        <v>10.589930000000001</v>
      </c>
    </row>
    <row r="161" spans="1:13">
      <c r="A161" s="300">
        <v>152</v>
      </c>
      <c r="B161" s="276" t="s">
        <v>272</v>
      </c>
      <c r="C161" s="276">
        <v>3212.5</v>
      </c>
      <c r="D161" s="278">
        <v>3212.1833333333329</v>
      </c>
      <c r="E161" s="278">
        <v>3186.3166666666657</v>
      </c>
      <c r="F161" s="278">
        <v>3160.1333333333328</v>
      </c>
      <c r="G161" s="278">
        <v>3134.2666666666655</v>
      </c>
      <c r="H161" s="278">
        <v>3238.3666666666659</v>
      </c>
      <c r="I161" s="278">
        <v>3264.2333333333336</v>
      </c>
      <c r="J161" s="278">
        <v>3290.4166666666661</v>
      </c>
      <c r="K161" s="276">
        <v>3238.05</v>
      </c>
      <c r="L161" s="276">
        <v>3186</v>
      </c>
      <c r="M161" s="276">
        <v>0.41959999999999997</v>
      </c>
    </row>
    <row r="162" spans="1:13">
      <c r="A162" s="300">
        <v>153</v>
      </c>
      <c r="B162" s="276" t="s">
        <v>157</v>
      </c>
      <c r="C162" s="276">
        <v>107.4</v>
      </c>
      <c r="D162" s="278">
        <v>108.61666666666667</v>
      </c>
      <c r="E162" s="278">
        <v>105.23333333333335</v>
      </c>
      <c r="F162" s="278">
        <v>103.06666666666668</v>
      </c>
      <c r="G162" s="278">
        <v>99.683333333333351</v>
      </c>
      <c r="H162" s="278">
        <v>110.78333333333335</v>
      </c>
      <c r="I162" s="278">
        <v>114.16666666666667</v>
      </c>
      <c r="J162" s="278">
        <v>116.33333333333334</v>
      </c>
      <c r="K162" s="276">
        <v>112</v>
      </c>
      <c r="L162" s="276">
        <v>106.45</v>
      </c>
      <c r="M162" s="276">
        <v>27.796890000000001</v>
      </c>
    </row>
    <row r="163" spans="1:13">
      <c r="A163" s="300">
        <v>154</v>
      </c>
      <c r="B163" s="276" t="s">
        <v>158</v>
      </c>
      <c r="C163" s="276">
        <v>93.05</v>
      </c>
      <c r="D163" s="278">
        <v>93.716666666666654</v>
      </c>
      <c r="E163" s="278">
        <v>91.883333333333312</v>
      </c>
      <c r="F163" s="278">
        <v>90.716666666666654</v>
      </c>
      <c r="G163" s="278">
        <v>88.883333333333312</v>
      </c>
      <c r="H163" s="278">
        <v>94.883333333333312</v>
      </c>
      <c r="I163" s="278">
        <v>96.716666666666654</v>
      </c>
      <c r="J163" s="278">
        <v>97.883333333333312</v>
      </c>
      <c r="K163" s="276">
        <v>95.55</v>
      </c>
      <c r="L163" s="276">
        <v>92.55</v>
      </c>
      <c r="M163" s="276">
        <v>437.01316000000003</v>
      </c>
    </row>
    <row r="164" spans="1:13">
      <c r="A164" s="300">
        <v>155</v>
      </c>
      <c r="B164" s="276" t="s">
        <v>159</v>
      </c>
      <c r="C164" s="276">
        <v>27610.25</v>
      </c>
      <c r="D164" s="278">
        <v>27424.933333333334</v>
      </c>
      <c r="E164" s="278">
        <v>27049.866666666669</v>
      </c>
      <c r="F164" s="278">
        <v>26489.483333333334</v>
      </c>
      <c r="G164" s="278">
        <v>26114.416666666668</v>
      </c>
      <c r="H164" s="278">
        <v>27985.316666666669</v>
      </c>
      <c r="I164" s="278">
        <v>28360.383333333335</v>
      </c>
      <c r="J164" s="278">
        <v>28920.76666666667</v>
      </c>
      <c r="K164" s="276">
        <v>27800</v>
      </c>
      <c r="L164" s="276">
        <v>26864.55</v>
      </c>
      <c r="M164" s="276">
        <v>0.43403000000000003</v>
      </c>
    </row>
    <row r="165" spans="1:13">
      <c r="A165" s="300">
        <v>156</v>
      </c>
      <c r="B165" s="276" t="s">
        <v>160</v>
      </c>
      <c r="C165" s="276">
        <v>1428.65</v>
      </c>
      <c r="D165" s="278">
        <v>1431.0666666666666</v>
      </c>
      <c r="E165" s="278">
        <v>1414.5833333333333</v>
      </c>
      <c r="F165" s="278">
        <v>1400.5166666666667</v>
      </c>
      <c r="G165" s="278">
        <v>1384.0333333333333</v>
      </c>
      <c r="H165" s="278">
        <v>1445.1333333333332</v>
      </c>
      <c r="I165" s="278">
        <v>1461.6166666666668</v>
      </c>
      <c r="J165" s="278">
        <v>1475.6833333333332</v>
      </c>
      <c r="K165" s="276">
        <v>1447.55</v>
      </c>
      <c r="L165" s="276">
        <v>1417</v>
      </c>
      <c r="M165" s="276">
        <v>8.3127399999999998</v>
      </c>
    </row>
    <row r="166" spans="1:13">
      <c r="A166" s="300">
        <v>157</v>
      </c>
      <c r="B166" s="276" t="s">
        <v>161</v>
      </c>
      <c r="C166" s="276">
        <v>247.6</v>
      </c>
      <c r="D166" s="278">
        <v>248.20000000000002</v>
      </c>
      <c r="E166" s="278">
        <v>245.40000000000003</v>
      </c>
      <c r="F166" s="278">
        <v>243.20000000000002</v>
      </c>
      <c r="G166" s="278">
        <v>240.40000000000003</v>
      </c>
      <c r="H166" s="278">
        <v>250.40000000000003</v>
      </c>
      <c r="I166" s="278">
        <v>253.20000000000005</v>
      </c>
      <c r="J166" s="278">
        <v>255.40000000000003</v>
      </c>
      <c r="K166" s="276">
        <v>251</v>
      </c>
      <c r="L166" s="276">
        <v>246</v>
      </c>
      <c r="M166" s="276">
        <v>35.883360000000003</v>
      </c>
    </row>
    <row r="167" spans="1:13">
      <c r="A167" s="300">
        <v>158</v>
      </c>
      <c r="B167" s="276" t="s">
        <v>162</v>
      </c>
      <c r="C167" s="276">
        <v>114.3</v>
      </c>
      <c r="D167" s="278">
        <v>114.48333333333333</v>
      </c>
      <c r="E167" s="278">
        <v>113.31666666666666</v>
      </c>
      <c r="F167" s="278">
        <v>112.33333333333333</v>
      </c>
      <c r="G167" s="278">
        <v>111.16666666666666</v>
      </c>
      <c r="H167" s="278">
        <v>115.46666666666667</v>
      </c>
      <c r="I167" s="278">
        <v>116.63333333333333</v>
      </c>
      <c r="J167" s="278">
        <v>117.61666666666667</v>
      </c>
      <c r="K167" s="276">
        <v>115.65</v>
      </c>
      <c r="L167" s="276">
        <v>113.5</v>
      </c>
      <c r="M167" s="276">
        <v>45.181280000000001</v>
      </c>
    </row>
    <row r="168" spans="1:13">
      <c r="A168" s="300">
        <v>159</v>
      </c>
      <c r="B168" s="276" t="s">
        <v>275</v>
      </c>
      <c r="C168" s="276">
        <v>5106.8</v>
      </c>
      <c r="D168" s="278">
        <v>5127.2666666666664</v>
      </c>
      <c r="E168" s="278">
        <v>5079.5333333333328</v>
      </c>
      <c r="F168" s="278">
        <v>5052.2666666666664</v>
      </c>
      <c r="G168" s="278">
        <v>5004.5333333333328</v>
      </c>
      <c r="H168" s="278">
        <v>5154.5333333333328</v>
      </c>
      <c r="I168" s="278">
        <v>5202.2666666666664</v>
      </c>
      <c r="J168" s="278">
        <v>5229.5333333333328</v>
      </c>
      <c r="K168" s="276">
        <v>5175</v>
      </c>
      <c r="L168" s="276">
        <v>5100</v>
      </c>
      <c r="M168" s="276">
        <v>0.43908000000000003</v>
      </c>
    </row>
    <row r="169" spans="1:13">
      <c r="A169" s="300">
        <v>160</v>
      </c>
      <c r="B169" s="276" t="s">
        <v>277</v>
      </c>
      <c r="C169" s="276">
        <v>11072.3</v>
      </c>
      <c r="D169" s="278">
        <v>11118.433333333334</v>
      </c>
      <c r="E169" s="278">
        <v>10913.866666666669</v>
      </c>
      <c r="F169" s="278">
        <v>10755.433333333334</v>
      </c>
      <c r="G169" s="278">
        <v>10550.866666666669</v>
      </c>
      <c r="H169" s="278">
        <v>11276.866666666669</v>
      </c>
      <c r="I169" s="278">
        <v>11481.433333333334</v>
      </c>
      <c r="J169" s="278">
        <v>11639.866666666669</v>
      </c>
      <c r="K169" s="276">
        <v>11323</v>
      </c>
      <c r="L169" s="276">
        <v>10960</v>
      </c>
      <c r="M169" s="276">
        <v>0.13284000000000001</v>
      </c>
    </row>
    <row r="170" spans="1:13">
      <c r="A170" s="300">
        <v>161</v>
      </c>
      <c r="B170" s="276" t="s">
        <v>163</v>
      </c>
      <c r="C170" s="276">
        <v>1765.65</v>
      </c>
      <c r="D170" s="278">
        <v>1761.5666666666666</v>
      </c>
      <c r="E170" s="278">
        <v>1749.1333333333332</v>
      </c>
      <c r="F170" s="278">
        <v>1732.6166666666666</v>
      </c>
      <c r="G170" s="278">
        <v>1720.1833333333332</v>
      </c>
      <c r="H170" s="278">
        <v>1778.0833333333333</v>
      </c>
      <c r="I170" s="278">
        <v>1790.5166666666667</v>
      </c>
      <c r="J170" s="278">
        <v>1807.0333333333333</v>
      </c>
      <c r="K170" s="276">
        <v>1774</v>
      </c>
      <c r="L170" s="276">
        <v>1745.05</v>
      </c>
      <c r="M170" s="276">
        <v>7.0885999999999996</v>
      </c>
    </row>
    <row r="171" spans="1:13">
      <c r="A171" s="300">
        <v>162</v>
      </c>
      <c r="B171" s="276" t="s">
        <v>273</v>
      </c>
      <c r="C171" s="276">
        <v>2195.0500000000002</v>
      </c>
      <c r="D171" s="278">
        <v>2203.3166666666671</v>
      </c>
      <c r="E171" s="278">
        <v>2181.8833333333341</v>
      </c>
      <c r="F171" s="278">
        <v>2168.7166666666672</v>
      </c>
      <c r="G171" s="278">
        <v>2147.2833333333342</v>
      </c>
      <c r="H171" s="278">
        <v>2216.483333333334</v>
      </c>
      <c r="I171" s="278">
        <v>2237.9166666666674</v>
      </c>
      <c r="J171" s="278">
        <v>2251.0833333333339</v>
      </c>
      <c r="K171" s="276">
        <v>2224.75</v>
      </c>
      <c r="L171" s="276">
        <v>2190.15</v>
      </c>
      <c r="M171" s="276">
        <v>2.7036899999999999</v>
      </c>
    </row>
    <row r="172" spans="1:13">
      <c r="A172" s="300">
        <v>163</v>
      </c>
      <c r="B172" s="276" t="s">
        <v>164</v>
      </c>
      <c r="C172" s="276">
        <v>33.049999999999997</v>
      </c>
      <c r="D172" s="278">
        <v>32.933333333333337</v>
      </c>
      <c r="E172" s="278">
        <v>32.516666666666673</v>
      </c>
      <c r="F172" s="278">
        <v>31.983333333333334</v>
      </c>
      <c r="G172" s="278">
        <v>31.56666666666667</v>
      </c>
      <c r="H172" s="278">
        <v>33.466666666666676</v>
      </c>
      <c r="I172" s="278">
        <v>33.883333333333333</v>
      </c>
      <c r="J172" s="278">
        <v>34.416666666666679</v>
      </c>
      <c r="K172" s="276">
        <v>33.35</v>
      </c>
      <c r="L172" s="276">
        <v>32.4</v>
      </c>
      <c r="M172" s="276">
        <v>1893.8822</v>
      </c>
    </row>
    <row r="173" spans="1:13">
      <c r="A173" s="300">
        <v>164</v>
      </c>
      <c r="B173" s="276" t="s">
        <v>274</v>
      </c>
      <c r="C173" s="276">
        <v>364.4</v>
      </c>
      <c r="D173" s="278">
        <v>365.15000000000003</v>
      </c>
      <c r="E173" s="278">
        <v>357.30000000000007</v>
      </c>
      <c r="F173" s="278">
        <v>350.20000000000005</v>
      </c>
      <c r="G173" s="278">
        <v>342.35000000000008</v>
      </c>
      <c r="H173" s="278">
        <v>372.25000000000006</v>
      </c>
      <c r="I173" s="278">
        <v>380.10000000000008</v>
      </c>
      <c r="J173" s="278">
        <v>387.20000000000005</v>
      </c>
      <c r="K173" s="276">
        <v>373</v>
      </c>
      <c r="L173" s="276">
        <v>358.05</v>
      </c>
      <c r="M173" s="276">
        <v>3.56691</v>
      </c>
    </row>
    <row r="174" spans="1:13">
      <c r="A174" s="300">
        <v>165</v>
      </c>
      <c r="B174" s="276" t="s">
        <v>491</v>
      </c>
      <c r="C174" s="276">
        <v>1036.8499999999999</v>
      </c>
      <c r="D174" s="278">
        <v>1037.7833333333333</v>
      </c>
      <c r="E174" s="278">
        <v>1022.5666666666666</v>
      </c>
      <c r="F174" s="278">
        <v>1008.2833333333333</v>
      </c>
      <c r="G174" s="278">
        <v>993.06666666666661</v>
      </c>
      <c r="H174" s="278">
        <v>1052.0666666666666</v>
      </c>
      <c r="I174" s="278">
        <v>1067.2833333333333</v>
      </c>
      <c r="J174" s="278">
        <v>1081.5666666666666</v>
      </c>
      <c r="K174" s="276">
        <v>1053</v>
      </c>
      <c r="L174" s="276">
        <v>1023.5</v>
      </c>
      <c r="M174" s="276">
        <v>1.6116200000000001</v>
      </c>
    </row>
    <row r="175" spans="1:13">
      <c r="A175" s="300">
        <v>166</v>
      </c>
      <c r="B175" s="276" t="s">
        <v>165</v>
      </c>
      <c r="C175" s="276">
        <v>189.85</v>
      </c>
      <c r="D175" s="278">
        <v>189.63333333333335</v>
      </c>
      <c r="E175" s="278">
        <v>188.26666666666671</v>
      </c>
      <c r="F175" s="278">
        <v>186.68333333333337</v>
      </c>
      <c r="G175" s="278">
        <v>185.31666666666672</v>
      </c>
      <c r="H175" s="278">
        <v>191.2166666666667</v>
      </c>
      <c r="I175" s="278">
        <v>192.58333333333331</v>
      </c>
      <c r="J175" s="278">
        <v>194.16666666666669</v>
      </c>
      <c r="K175" s="276">
        <v>191</v>
      </c>
      <c r="L175" s="276">
        <v>188.05</v>
      </c>
      <c r="M175" s="276">
        <v>130.90566000000001</v>
      </c>
    </row>
    <row r="176" spans="1:13">
      <c r="A176" s="300">
        <v>167</v>
      </c>
      <c r="B176" s="276" t="s">
        <v>276</v>
      </c>
      <c r="C176" s="276">
        <v>266.10000000000002</v>
      </c>
      <c r="D176" s="278">
        <v>267.03333333333336</v>
      </c>
      <c r="E176" s="278">
        <v>263.56666666666672</v>
      </c>
      <c r="F176" s="278">
        <v>261.03333333333336</v>
      </c>
      <c r="G176" s="278">
        <v>257.56666666666672</v>
      </c>
      <c r="H176" s="278">
        <v>269.56666666666672</v>
      </c>
      <c r="I176" s="278">
        <v>273.0333333333333</v>
      </c>
      <c r="J176" s="278">
        <v>275.56666666666672</v>
      </c>
      <c r="K176" s="276">
        <v>270.5</v>
      </c>
      <c r="L176" s="276">
        <v>264.5</v>
      </c>
      <c r="M176" s="276">
        <v>3.0604200000000001</v>
      </c>
    </row>
    <row r="177" spans="1:13">
      <c r="A177" s="300">
        <v>168</v>
      </c>
      <c r="B177" s="276" t="s">
        <v>278</v>
      </c>
      <c r="C177" s="276">
        <v>546.79999999999995</v>
      </c>
      <c r="D177" s="278">
        <v>543.93333333333328</v>
      </c>
      <c r="E177" s="278">
        <v>537.86666666666656</v>
      </c>
      <c r="F177" s="278">
        <v>528.93333333333328</v>
      </c>
      <c r="G177" s="278">
        <v>522.86666666666656</v>
      </c>
      <c r="H177" s="278">
        <v>552.86666666666656</v>
      </c>
      <c r="I177" s="278">
        <v>558.93333333333339</v>
      </c>
      <c r="J177" s="278">
        <v>567.86666666666656</v>
      </c>
      <c r="K177" s="276">
        <v>550</v>
      </c>
      <c r="L177" s="276">
        <v>535</v>
      </c>
      <c r="M177" s="276">
        <v>6.1051700000000002</v>
      </c>
    </row>
    <row r="178" spans="1:13">
      <c r="A178" s="300">
        <v>169</v>
      </c>
      <c r="B178" s="276" t="s">
        <v>279</v>
      </c>
      <c r="C178" s="276">
        <v>490.55</v>
      </c>
      <c r="D178" s="278">
        <v>493.18333333333334</v>
      </c>
      <c r="E178" s="278">
        <v>481.36666666666667</v>
      </c>
      <c r="F178" s="278">
        <v>472.18333333333334</v>
      </c>
      <c r="G178" s="278">
        <v>460.36666666666667</v>
      </c>
      <c r="H178" s="278">
        <v>502.36666666666667</v>
      </c>
      <c r="I178" s="278">
        <v>514.18333333333339</v>
      </c>
      <c r="J178" s="278">
        <v>523.36666666666667</v>
      </c>
      <c r="K178" s="276">
        <v>505</v>
      </c>
      <c r="L178" s="276">
        <v>484</v>
      </c>
      <c r="M178" s="276">
        <v>4.5224399999999996</v>
      </c>
    </row>
    <row r="179" spans="1:13">
      <c r="A179" s="300">
        <v>170</v>
      </c>
      <c r="B179" s="276" t="s">
        <v>167</v>
      </c>
      <c r="C179" s="276">
        <v>796.4</v>
      </c>
      <c r="D179" s="278">
        <v>802.91666666666663</v>
      </c>
      <c r="E179" s="278">
        <v>785.83333333333326</v>
      </c>
      <c r="F179" s="278">
        <v>775.26666666666665</v>
      </c>
      <c r="G179" s="278">
        <v>758.18333333333328</v>
      </c>
      <c r="H179" s="278">
        <v>813.48333333333323</v>
      </c>
      <c r="I179" s="278">
        <v>830.56666666666649</v>
      </c>
      <c r="J179" s="278">
        <v>841.13333333333321</v>
      </c>
      <c r="K179" s="276">
        <v>820</v>
      </c>
      <c r="L179" s="276">
        <v>792.35</v>
      </c>
      <c r="M179" s="276">
        <v>16.822610000000001</v>
      </c>
    </row>
    <row r="180" spans="1:13">
      <c r="A180" s="300">
        <v>171</v>
      </c>
      <c r="B180" s="276" t="s">
        <v>168</v>
      </c>
      <c r="C180" s="276">
        <v>231.05</v>
      </c>
      <c r="D180" s="278">
        <v>231.21666666666667</v>
      </c>
      <c r="E180" s="278">
        <v>229.33333333333334</v>
      </c>
      <c r="F180" s="278">
        <v>227.61666666666667</v>
      </c>
      <c r="G180" s="278">
        <v>225.73333333333335</v>
      </c>
      <c r="H180" s="278">
        <v>232.93333333333334</v>
      </c>
      <c r="I180" s="278">
        <v>234.81666666666666</v>
      </c>
      <c r="J180" s="278">
        <v>236.53333333333333</v>
      </c>
      <c r="K180" s="276">
        <v>233.1</v>
      </c>
      <c r="L180" s="276">
        <v>229.5</v>
      </c>
      <c r="M180" s="276">
        <v>74.821830000000006</v>
      </c>
    </row>
    <row r="181" spans="1:13">
      <c r="A181" s="300">
        <v>172</v>
      </c>
      <c r="B181" s="276" t="s">
        <v>169</v>
      </c>
      <c r="C181" s="276">
        <v>133.9</v>
      </c>
      <c r="D181" s="278">
        <v>133.63333333333333</v>
      </c>
      <c r="E181" s="278">
        <v>132.26666666666665</v>
      </c>
      <c r="F181" s="278">
        <v>130.63333333333333</v>
      </c>
      <c r="G181" s="278">
        <v>129.26666666666665</v>
      </c>
      <c r="H181" s="278">
        <v>135.26666666666665</v>
      </c>
      <c r="I181" s="278">
        <v>136.63333333333333</v>
      </c>
      <c r="J181" s="278">
        <v>138.26666666666665</v>
      </c>
      <c r="K181" s="276">
        <v>135</v>
      </c>
      <c r="L181" s="276">
        <v>132</v>
      </c>
      <c r="M181" s="276">
        <v>46.548650000000002</v>
      </c>
    </row>
    <row r="182" spans="1:13">
      <c r="A182" s="300">
        <v>173</v>
      </c>
      <c r="B182" s="276" t="s">
        <v>170</v>
      </c>
      <c r="C182" s="276">
        <v>1985.3</v>
      </c>
      <c r="D182" s="278">
        <v>1991.9333333333332</v>
      </c>
      <c r="E182" s="278">
        <v>1971.9666666666662</v>
      </c>
      <c r="F182" s="278">
        <v>1958.633333333333</v>
      </c>
      <c r="G182" s="278">
        <v>1938.6666666666661</v>
      </c>
      <c r="H182" s="278">
        <v>2005.2666666666664</v>
      </c>
      <c r="I182" s="278">
        <v>2025.2333333333331</v>
      </c>
      <c r="J182" s="278">
        <v>2038.5666666666666</v>
      </c>
      <c r="K182" s="276">
        <v>2011.9</v>
      </c>
      <c r="L182" s="276">
        <v>1978.6</v>
      </c>
      <c r="M182" s="276">
        <v>86.675160000000005</v>
      </c>
    </row>
    <row r="183" spans="1:13">
      <c r="A183" s="300">
        <v>174</v>
      </c>
      <c r="B183" s="276" t="s">
        <v>171</v>
      </c>
      <c r="C183" s="276">
        <v>74.099999999999994</v>
      </c>
      <c r="D183" s="278">
        <v>72.333333333333329</v>
      </c>
      <c r="E183" s="278">
        <v>69.966666666666654</v>
      </c>
      <c r="F183" s="278">
        <v>65.833333333333329</v>
      </c>
      <c r="G183" s="278">
        <v>63.466666666666654</v>
      </c>
      <c r="H183" s="278">
        <v>76.466666666666654</v>
      </c>
      <c r="I183" s="278">
        <v>78.833333333333329</v>
      </c>
      <c r="J183" s="278">
        <v>82.966666666666654</v>
      </c>
      <c r="K183" s="276">
        <v>74.7</v>
      </c>
      <c r="L183" s="276">
        <v>68.2</v>
      </c>
      <c r="M183" s="276">
        <v>1372.3713700000001</v>
      </c>
    </row>
    <row r="184" spans="1:13">
      <c r="A184" s="300">
        <v>175</v>
      </c>
      <c r="B184" s="276" t="s">
        <v>3523</v>
      </c>
      <c r="C184" s="276">
        <v>851.05</v>
      </c>
      <c r="D184" s="278">
        <v>846</v>
      </c>
      <c r="E184" s="278">
        <v>837.05</v>
      </c>
      <c r="F184" s="278">
        <v>823.05</v>
      </c>
      <c r="G184" s="278">
        <v>814.09999999999991</v>
      </c>
      <c r="H184" s="278">
        <v>860</v>
      </c>
      <c r="I184" s="278">
        <v>868.95</v>
      </c>
      <c r="J184" s="278">
        <v>882.95</v>
      </c>
      <c r="K184" s="276">
        <v>854.95</v>
      </c>
      <c r="L184" s="276">
        <v>832</v>
      </c>
      <c r="M184" s="276">
        <v>6.7359799999999996</v>
      </c>
    </row>
    <row r="185" spans="1:13">
      <c r="A185" s="300">
        <v>176</v>
      </c>
      <c r="B185" s="276" t="s">
        <v>280</v>
      </c>
      <c r="C185" s="276">
        <v>904.25</v>
      </c>
      <c r="D185" s="278">
        <v>901.93333333333339</v>
      </c>
      <c r="E185" s="278">
        <v>896.56666666666683</v>
      </c>
      <c r="F185" s="278">
        <v>888.88333333333344</v>
      </c>
      <c r="G185" s="278">
        <v>883.51666666666688</v>
      </c>
      <c r="H185" s="278">
        <v>909.61666666666679</v>
      </c>
      <c r="I185" s="278">
        <v>914.98333333333335</v>
      </c>
      <c r="J185" s="278">
        <v>922.66666666666674</v>
      </c>
      <c r="K185" s="276">
        <v>907.3</v>
      </c>
      <c r="L185" s="276">
        <v>894.25</v>
      </c>
      <c r="M185" s="276">
        <v>11.23846</v>
      </c>
    </row>
    <row r="186" spans="1:13">
      <c r="A186" s="300">
        <v>177</v>
      </c>
      <c r="B186" s="276" t="s">
        <v>172</v>
      </c>
      <c r="C186" s="276">
        <v>274.95</v>
      </c>
      <c r="D186" s="278">
        <v>274.93333333333334</v>
      </c>
      <c r="E186" s="278">
        <v>272.61666666666667</v>
      </c>
      <c r="F186" s="278">
        <v>270.28333333333336</v>
      </c>
      <c r="G186" s="278">
        <v>267.9666666666667</v>
      </c>
      <c r="H186" s="278">
        <v>277.26666666666665</v>
      </c>
      <c r="I186" s="278">
        <v>279.58333333333337</v>
      </c>
      <c r="J186" s="278">
        <v>281.91666666666663</v>
      </c>
      <c r="K186" s="276">
        <v>277.25</v>
      </c>
      <c r="L186" s="276">
        <v>272.60000000000002</v>
      </c>
      <c r="M186" s="276">
        <v>294.67966000000001</v>
      </c>
    </row>
    <row r="187" spans="1:13">
      <c r="A187" s="300">
        <v>178</v>
      </c>
      <c r="B187" s="276" t="s">
        <v>173</v>
      </c>
      <c r="C187" s="276">
        <v>24013.200000000001</v>
      </c>
      <c r="D187" s="278">
        <v>24137.649999999998</v>
      </c>
      <c r="E187" s="278">
        <v>23741.549999999996</v>
      </c>
      <c r="F187" s="278">
        <v>23469.899999999998</v>
      </c>
      <c r="G187" s="278">
        <v>23073.799999999996</v>
      </c>
      <c r="H187" s="278">
        <v>24409.299999999996</v>
      </c>
      <c r="I187" s="278">
        <v>24805.399999999994</v>
      </c>
      <c r="J187" s="278">
        <v>25077.049999999996</v>
      </c>
      <c r="K187" s="276">
        <v>24533.75</v>
      </c>
      <c r="L187" s="276">
        <v>23866</v>
      </c>
      <c r="M187" s="276">
        <v>0.85987999999999998</v>
      </c>
    </row>
    <row r="188" spans="1:13">
      <c r="A188" s="300">
        <v>179</v>
      </c>
      <c r="B188" s="276" t="s">
        <v>174</v>
      </c>
      <c r="C188" s="276">
        <v>1575.55</v>
      </c>
      <c r="D188" s="278">
        <v>1574.0333333333331</v>
      </c>
      <c r="E188" s="278">
        <v>1559.4666666666662</v>
      </c>
      <c r="F188" s="278">
        <v>1543.3833333333332</v>
      </c>
      <c r="G188" s="278">
        <v>1528.8166666666664</v>
      </c>
      <c r="H188" s="278">
        <v>1590.1166666666661</v>
      </c>
      <c r="I188" s="278">
        <v>1604.6833333333332</v>
      </c>
      <c r="J188" s="278">
        <v>1620.766666666666</v>
      </c>
      <c r="K188" s="276">
        <v>1588.6</v>
      </c>
      <c r="L188" s="276">
        <v>1557.95</v>
      </c>
      <c r="M188" s="276">
        <v>2.8855599999999999</v>
      </c>
    </row>
    <row r="189" spans="1:13">
      <c r="A189" s="300">
        <v>180</v>
      </c>
      <c r="B189" s="276" t="s">
        <v>175</v>
      </c>
      <c r="C189" s="276">
        <v>5573.9</v>
      </c>
      <c r="D189" s="278">
        <v>5550.3666666666659</v>
      </c>
      <c r="E189" s="278">
        <v>5510.7833333333319</v>
      </c>
      <c r="F189" s="278">
        <v>5447.6666666666661</v>
      </c>
      <c r="G189" s="278">
        <v>5408.0833333333321</v>
      </c>
      <c r="H189" s="278">
        <v>5613.4833333333318</v>
      </c>
      <c r="I189" s="278">
        <v>5653.0666666666657</v>
      </c>
      <c r="J189" s="278">
        <v>5716.1833333333316</v>
      </c>
      <c r="K189" s="276">
        <v>5589.95</v>
      </c>
      <c r="L189" s="276">
        <v>5487.25</v>
      </c>
      <c r="M189" s="276">
        <v>1.3631</v>
      </c>
    </row>
    <row r="190" spans="1:13">
      <c r="A190" s="300">
        <v>181</v>
      </c>
      <c r="B190" s="276" t="s">
        <v>176</v>
      </c>
      <c r="C190" s="276">
        <v>1046.5</v>
      </c>
      <c r="D190" s="278">
        <v>1043.5333333333333</v>
      </c>
      <c r="E190" s="278">
        <v>1036.0666666666666</v>
      </c>
      <c r="F190" s="278">
        <v>1025.6333333333332</v>
      </c>
      <c r="G190" s="278">
        <v>1018.1666666666665</v>
      </c>
      <c r="H190" s="278">
        <v>1053.9666666666667</v>
      </c>
      <c r="I190" s="278">
        <v>1061.4333333333334</v>
      </c>
      <c r="J190" s="278">
        <v>1071.8666666666668</v>
      </c>
      <c r="K190" s="276">
        <v>1051</v>
      </c>
      <c r="L190" s="276">
        <v>1033.0999999999999</v>
      </c>
      <c r="M190" s="276">
        <v>22.021979999999999</v>
      </c>
    </row>
    <row r="191" spans="1:13">
      <c r="A191" s="300">
        <v>182</v>
      </c>
      <c r="B191" s="276" t="s">
        <v>178</v>
      </c>
      <c r="C191" s="276">
        <v>592.35</v>
      </c>
      <c r="D191" s="278">
        <v>589.76666666666665</v>
      </c>
      <c r="E191" s="278">
        <v>584.63333333333333</v>
      </c>
      <c r="F191" s="278">
        <v>576.91666666666663</v>
      </c>
      <c r="G191" s="278">
        <v>571.7833333333333</v>
      </c>
      <c r="H191" s="278">
        <v>597.48333333333335</v>
      </c>
      <c r="I191" s="278">
        <v>602.61666666666656</v>
      </c>
      <c r="J191" s="278">
        <v>610.33333333333337</v>
      </c>
      <c r="K191" s="276">
        <v>594.9</v>
      </c>
      <c r="L191" s="276">
        <v>582.04999999999995</v>
      </c>
      <c r="M191" s="276">
        <v>88.352670000000003</v>
      </c>
    </row>
    <row r="192" spans="1:13">
      <c r="A192" s="300">
        <v>183</v>
      </c>
      <c r="B192" s="276" t="s">
        <v>179</v>
      </c>
      <c r="C192" s="276">
        <v>480.75</v>
      </c>
      <c r="D192" s="278">
        <v>480.16666666666669</v>
      </c>
      <c r="E192" s="278">
        <v>476.33333333333337</v>
      </c>
      <c r="F192" s="278">
        <v>471.91666666666669</v>
      </c>
      <c r="G192" s="278">
        <v>468.08333333333337</v>
      </c>
      <c r="H192" s="278">
        <v>484.58333333333337</v>
      </c>
      <c r="I192" s="278">
        <v>488.41666666666674</v>
      </c>
      <c r="J192" s="278">
        <v>492.83333333333337</v>
      </c>
      <c r="K192" s="276">
        <v>484</v>
      </c>
      <c r="L192" s="276">
        <v>475.75</v>
      </c>
      <c r="M192" s="276">
        <v>15.656140000000001</v>
      </c>
    </row>
    <row r="193" spans="1:13">
      <c r="A193" s="300">
        <v>184</v>
      </c>
      <c r="B193" s="276" t="s">
        <v>282</v>
      </c>
      <c r="C193" s="276">
        <v>639.6</v>
      </c>
      <c r="D193" s="278">
        <v>628.65</v>
      </c>
      <c r="E193" s="278">
        <v>612.75</v>
      </c>
      <c r="F193" s="278">
        <v>585.9</v>
      </c>
      <c r="G193" s="278">
        <v>570</v>
      </c>
      <c r="H193" s="278">
        <v>655.5</v>
      </c>
      <c r="I193" s="278">
        <v>671.39999999999986</v>
      </c>
      <c r="J193" s="278">
        <v>698.25</v>
      </c>
      <c r="K193" s="276">
        <v>644.54999999999995</v>
      </c>
      <c r="L193" s="276">
        <v>601.79999999999995</v>
      </c>
      <c r="M193" s="276">
        <v>16.32432</v>
      </c>
    </row>
    <row r="194" spans="1:13">
      <c r="A194" s="300">
        <v>185</v>
      </c>
      <c r="B194" s="276" t="s">
        <v>3464</v>
      </c>
      <c r="C194" s="276">
        <v>589.9</v>
      </c>
      <c r="D194" s="278">
        <v>592.2166666666667</v>
      </c>
      <c r="E194" s="278">
        <v>584.68333333333339</v>
      </c>
      <c r="F194" s="278">
        <v>579.4666666666667</v>
      </c>
      <c r="G194" s="278">
        <v>571.93333333333339</v>
      </c>
      <c r="H194" s="278">
        <v>597.43333333333339</v>
      </c>
      <c r="I194" s="278">
        <v>604.9666666666667</v>
      </c>
      <c r="J194" s="278">
        <v>610.18333333333339</v>
      </c>
      <c r="K194" s="276">
        <v>599.75</v>
      </c>
      <c r="L194" s="276">
        <v>587</v>
      </c>
      <c r="M194" s="276">
        <v>23.228729999999999</v>
      </c>
    </row>
    <row r="195" spans="1:13">
      <c r="A195" s="300">
        <v>186</v>
      </c>
      <c r="B195" s="276" t="s">
        <v>183</v>
      </c>
      <c r="C195" s="276">
        <v>183.85</v>
      </c>
      <c r="D195" s="278">
        <v>184.7166666666667</v>
      </c>
      <c r="E195" s="278">
        <v>181.93333333333339</v>
      </c>
      <c r="F195" s="278">
        <v>180.01666666666671</v>
      </c>
      <c r="G195" s="278">
        <v>177.23333333333341</v>
      </c>
      <c r="H195" s="278">
        <v>186.63333333333338</v>
      </c>
      <c r="I195" s="278">
        <v>189.41666666666669</v>
      </c>
      <c r="J195" s="278">
        <v>191.33333333333337</v>
      </c>
      <c r="K195" s="276">
        <v>187.5</v>
      </c>
      <c r="L195" s="276">
        <v>182.8</v>
      </c>
      <c r="M195" s="276">
        <v>489.78309999999999</v>
      </c>
    </row>
    <row r="196" spans="1:13">
      <c r="A196" s="300">
        <v>187</v>
      </c>
      <c r="B196" s="267" t="s">
        <v>185</v>
      </c>
      <c r="C196" s="267">
        <v>75.650000000000006</v>
      </c>
      <c r="D196" s="307">
        <v>75.850000000000009</v>
      </c>
      <c r="E196" s="307">
        <v>75.200000000000017</v>
      </c>
      <c r="F196" s="307">
        <v>74.750000000000014</v>
      </c>
      <c r="G196" s="307">
        <v>74.100000000000023</v>
      </c>
      <c r="H196" s="307">
        <v>76.300000000000011</v>
      </c>
      <c r="I196" s="307">
        <v>76.950000000000017</v>
      </c>
      <c r="J196" s="307">
        <v>77.400000000000006</v>
      </c>
      <c r="K196" s="267">
        <v>76.5</v>
      </c>
      <c r="L196" s="267">
        <v>75.400000000000006</v>
      </c>
      <c r="M196" s="267">
        <v>154.95713000000001</v>
      </c>
    </row>
    <row r="197" spans="1:13">
      <c r="A197" s="300">
        <v>188</v>
      </c>
      <c r="B197" s="267" t="s">
        <v>186</v>
      </c>
      <c r="C197" s="267">
        <v>643.65</v>
      </c>
      <c r="D197" s="307">
        <v>644.56666666666672</v>
      </c>
      <c r="E197" s="307">
        <v>635.63333333333344</v>
      </c>
      <c r="F197" s="307">
        <v>627.61666666666667</v>
      </c>
      <c r="G197" s="307">
        <v>618.68333333333339</v>
      </c>
      <c r="H197" s="307">
        <v>652.58333333333348</v>
      </c>
      <c r="I197" s="307">
        <v>661.51666666666665</v>
      </c>
      <c r="J197" s="307">
        <v>669.53333333333353</v>
      </c>
      <c r="K197" s="267">
        <v>653.5</v>
      </c>
      <c r="L197" s="267">
        <v>636.54999999999995</v>
      </c>
      <c r="M197" s="267">
        <v>177.13012000000001</v>
      </c>
    </row>
    <row r="198" spans="1:13">
      <c r="A198" s="300">
        <v>189</v>
      </c>
      <c r="B198" s="267" t="s">
        <v>187</v>
      </c>
      <c r="C198" s="267">
        <v>2862.75</v>
      </c>
      <c r="D198" s="307">
        <v>2870.9166666666665</v>
      </c>
      <c r="E198" s="307">
        <v>2836.833333333333</v>
      </c>
      <c r="F198" s="307">
        <v>2810.9166666666665</v>
      </c>
      <c r="G198" s="307">
        <v>2776.833333333333</v>
      </c>
      <c r="H198" s="307">
        <v>2896.833333333333</v>
      </c>
      <c r="I198" s="307">
        <v>2930.9166666666661</v>
      </c>
      <c r="J198" s="307">
        <v>2956.833333333333</v>
      </c>
      <c r="K198" s="267">
        <v>2905</v>
      </c>
      <c r="L198" s="267">
        <v>2845</v>
      </c>
      <c r="M198" s="267">
        <v>40.409559999999999</v>
      </c>
    </row>
    <row r="199" spans="1:13">
      <c r="A199" s="300">
        <v>190</v>
      </c>
      <c r="B199" s="267" t="s">
        <v>188</v>
      </c>
      <c r="C199" s="267">
        <v>973.2</v>
      </c>
      <c r="D199" s="307">
        <v>976.1</v>
      </c>
      <c r="E199" s="307">
        <v>965.80000000000007</v>
      </c>
      <c r="F199" s="307">
        <v>958.40000000000009</v>
      </c>
      <c r="G199" s="307">
        <v>948.10000000000014</v>
      </c>
      <c r="H199" s="307">
        <v>983.5</v>
      </c>
      <c r="I199" s="307">
        <v>993.8</v>
      </c>
      <c r="J199" s="307">
        <v>1001.1999999999999</v>
      </c>
      <c r="K199" s="267">
        <v>986.4</v>
      </c>
      <c r="L199" s="267">
        <v>968.7</v>
      </c>
      <c r="M199" s="267">
        <v>28.593990000000002</v>
      </c>
    </row>
    <row r="200" spans="1:13">
      <c r="A200" s="300">
        <v>191</v>
      </c>
      <c r="B200" s="267" t="s">
        <v>189</v>
      </c>
      <c r="C200" s="267">
        <v>1567.15</v>
      </c>
      <c r="D200" s="307">
        <v>1560.7833333333335</v>
      </c>
      <c r="E200" s="307">
        <v>1550.5666666666671</v>
      </c>
      <c r="F200" s="307">
        <v>1533.9833333333336</v>
      </c>
      <c r="G200" s="307">
        <v>1523.7666666666671</v>
      </c>
      <c r="H200" s="307">
        <v>1577.366666666667</v>
      </c>
      <c r="I200" s="307">
        <v>1587.5833333333337</v>
      </c>
      <c r="J200" s="307">
        <v>1604.166666666667</v>
      </c>
      <c r="K200" s="267">
        <v>1571</v>
      </c>
      <c r="L200" s="267">
        <v>1544.2</v>
      </c>
      <c r="M200" s="267">
        <v>20.31709</v>
      </c>
    </row>
    <row r="201" spans="1:13">
      <c r="A201" s="300">
        <v>192</v>
      </c>
      <c r="B201" s="267" t="s">
        <v>190</v>
      </c>
      <c r="C201" s="267">
        <v>2802.7</v>
      </c>
      <c r="D201" s="307">
        <v>2798.7833333333333</v>
      </c>
      <c r="E201" s="307">
        <v>2769.5666666666666</v>
      </c>
      <c r="F201" s="307">
        <v>2736.4333333333334</v>
      </c>
      <c r="G201" s="307">
        <v>2707.2166666666667</v>
      </c>
      <c r="H201" s="307">
        <v>2831.9166666666665</v>
      </c>
      <c r="I201" s="307">
        <v>2861.1333333333328</v>
      </c>
      <c r="J201" s="307">
        <v>2894.2666666666664</v>
      </c>
      <c r="K201" s="267">
        <v>2828</v>
      </c>
      <c r="L201" s="267">
        <v>2765.65</v>
      </c>
      <c r="M201" s="267">
        <v>4.29094</v>
      </c>
    </row>
    <row r="202" spans="1:13">
      <c r="A202" s="300">
        <v>193</v>
      </c>
      <c r="B202" s="267" t="s">
        <v>191</v>
      </c>
      <c r="C202" s="267">
        <v>317.39999999999998</v>
      </c>
      <c r="D202" s="307">
        <v>317.63333333333333</v>
      </c>
      <c r="E202" s="307">
        <v>315.26666666666665</v>
      </c>
      <c r="F202" s="307">
        <v>313.13333333333333</v>
      </c>
      <c r="G202" s="307">
        <v>310.76666666666665</v>
      </c>
      <c r="H202" s="307">
        <v>319.76666666666665</v>
      </c>
      <c r="I202" s="307">
        <v>322.13333333333333</v>
      </c>
      <c r="J202" s="307">
        <v>324.26666666666665</v>
      </c>
      <c r="K202" s="267">
        <v>320</v>
      </c>
      <c r="L202" s="267">
        <v>315.5</v>
      </c>
      <c r="M202" s="267">
        <v>4.5826200000000004</v>
      </c>
    </row>
    <row r="203" spans="1:13">
      <c r="A203" s="300">
        <v>194</v>
      </c>
      <c r="B203" s="267" t="s">
        <v>550</v>
      </c>
      <c r="C203" s="267">
        <v>687.6</v>
      </c>
      <c r="D203" s="307">
        <v>684.23333333333323</v>
      </c>
      <c r="E203" s="307">
        <v>678.46666666666647</v>
      </c>
      <c r="F203" s="307">
        <v>669.33333333333326</v>
      </c>
      <c r="G203" s="307">
        <v>663.56666666666649</v>
      </c>
      <c r="H203" s="307">
        <v>693.36666666666645</v>
      </c>
      <c r="I203" s="307">
        <v>699.1333333333331</v>
      </c>
      <c r="J203" s="307">
        <v>708.26666666666642</v>
      </c>
      <c r="K203" s="267">
        <v>690</v>
      </c>
      <c r="L203" s="267">
        <v>675.1</v>
      </c>
      <c r="M203" s="267">
        <v>7.9014300000000004</v>
      </c>
    </row>
    <row r="204" spans="1:13">
      <c r="A204" s="300">
        <v>195</v>
      </c>
      <c r="B204" s="267" t="s">
        <v>192</v>
      </c>
      <c r="C204" s="267">
        <v>485</v>
      </c>
      <c r="D204" s="307">
        <v>487.51666666666665</v>
      </c>
      <c r="E204" s="307">
        <v>481.0333333333333</v>
      </c>
      <c r="F204" s="307">
        <v>477.06666666666666</v>
      </c>
      <c r="G204" s="307">
        <v>470.58333333333331</v>
      </c>
      <c r="H204" s="307">
        <v>491.48333333333329</v>
      </c>
      <c r="I204" s="307">
        <v>497.96666666666664</v>
      </c>
      <c r="J204" s="307">
        <v>501.93333333333328</v>
      </c>
      <c r="K204" s="267">
        <v>494</v>
      </c>
      <c r="L204" s="267">
        <v>483.55</v>
      </c>
      <c r="M204" s="267">
        <v>26.6114</v>
      </c>
    </row>
    <row r="205" spans="1:13">
      <c r="A205" s="300">
        <v>196</v>
      </c>
      <c r="B205" s="267" t="s">
        <v>193</v>
      </c>
      <c r="C205" s="267">
        <v>1186.3499999999999</v>
      </c>
      <c r="D205" s="307">
        <v>1179.8</v>
      </c>
      <c r="E205" s="307">
        <v>1164.5999999999999</v>
      </c>
      <c r="F205" s="307">
        <v>1142.8499999999999</v>
      </c>
      <c r="G205" s="307">
        <v>1127.6499999999999</v>
      </c>
      <c r="H205" s="307">
        <v>1201.55</v>
      </c>
      <c r="I205" s="307">
        <v>1216.7500000000002</v>
      </c>
      <c r="J205" s="307">
        <v>1238.5</v>
      </c>
      <c r="K205" s="267">
        <v>1195</v>
      </c>
      <c r="L205" s="267">
        <v>1158.05</v>
      </c>
      <c r="M205" s="267">
        <v>9.1645599999999998</v>
      </c>
    </row>
    <row r="206" spans="1:13">
      <c r="A206" s="300">
        <v>197</v>
      </c>
      <c r="B206" s="267" t="s">
        <v>195</v>
      </c>
      <c r="C206" s="267">
        <v>5288.15</v>
      </c>
      <c r="D206" s="307">
        <v>5309.45</v>
      </c>
      <c r="E206" s="307">
        <v>5239.8999999999996</v>
      </c>
      <c r="F206" s="307">
        <v>5191.6499999999996</v>
      </c>
      <c r="G206" s="307">
        <v>5122.0999999999995</v>
      </c>
      <c r="H206" s="307">
        <v>5357.7</v>
      </c>
      <c r="I206" s="307">
        <v>5427.2500000000009</v>
      </c>
      <c r="J206" s="307">
        <v>5475.5</v>
      </c>
      <c r="K206" s="267">
        <v>5379</v>
      </c>
      <c r="L206" s="267">
        <v>5261.2</v>
      </c>
      <c r="M206" s="267">
        <v>7.2816400000000003</v>
      </c>
    </row>
    <row r="207" spans="1:13">
      <c r="A207" s="300">
        <v>198</v>
      </c>
      <c r="B207" s="267" t="s">
        <v>196</v>
      </c>
      <c r="C207" s="267">
        <v>31.55</v>
      </c>
      <c r="D207" s="307">
        <v>31.733333333333331</v>
      </c>
      <c r="E207" s="307">
        <v>31.216666666666661</v>
      </c>
      <c r="F207" s="307">
        <v>30.883333333333329</v>
      </c>
      <c r="G207" s="307">
        <v>30.36666666666666</v>
      </c>
      <c r="H207" s="307">
        <v>32.066666666666663</v>
      </c>
      <c r="I207" s="307">
        <v>32.583333333333336</v>
      </c>
      <c r="J207" s="307">
        <v>32.916666666666664</v>
      </c>
      <c r="K207" s="267">
        <v>32.25</v>
      </c>
      <c r="L207" s="267">
        <v>31.4</v>
      </c>
      <c r="M207" s="267">
        <v>57.229320000000001</v>
      </c>
    </row>
    <row r="208" spans="1:13">
      <c r="A208" s="300">
        <v>199</v>
      </c>
      <c r="B208" s="267" t="s">
        <v>197</v>
      </c>
      <c r="C208" s="267">
        <v>466.35</v>
      </c>
      <c r="D208" s="307">
        <v>465.34999999999997</v>
      </c>
      <c r="E208" s="307">
        <v>462.19999999999993</v>
      </c>
      <c r="F208" s="307">
        <v>458.04999999999995</v>
      </c>
      <c r="G208" s="307">
        <v>454.89999999999992</v>
      </c>
      <c r="H208" s="307">
        <v>469.49999999999994</v>
      </c>
      <c r="I208" s="307">
        <v>472.64999999999992</v>
      </c>
      <c r="J208" s="307">
        <v>476.79999999999995</v>
      </c>
      <c r="K208" s="267">
        <v>468.5</v>
      </c>
      <c r="L208" s="267">
        <v>461.2</v>
      </c>
      <c r="M208" s="267">
        <v>54.294809999999998</v>
      </c>
    </row>
    <row r="209" spans="1:13">
      <c r="A209" s="300">
        <v>200</v>
      </c>
      <c r="B209" s="267" t="s">
        <v>563</v>
      </c>
      <c r="C209" s="267">
        <v>916.05</v>
      </c>
      <c r="D209" s="307">
        <v>914.0333333333333</v>
      </c>
      <c r="E209" s="307">
        <v>903.06666666666661</v>
      </c>
      <c r="F209" s="307">
        <v>890.08333333333326</v>
      </c>
      <c r="G209" s="307">
        <v>879.11666666666656</v>
      </c>
      <c r="H209" s="307">
        <v>927.01666666666665</v>
      </c>
      <c r="I209" s="307">
        <v>937.98333333333335</v>
      </c>
      <c r="J209" s="307">
        <v>950.9666666666667</v>
      </c>
      <c r="K209" s="267">
        <v>925</v>
      </c>
      <c r="L209" s="267">
        <v>901.05</v>
      </c>
      <c r="M209" s="267">
        <v>2.5952799999999998</v>
      </c>
    </row>
    <row r="210" spans="1:13">
      <c r="A210" s="300">
        <v>201</v>
      </c>
      <c r="B210" s="267" t="s">
        <v>284</v>
      </c>
      <c r="C210" s="267">
        <v>186.2</v>
      </c>
      <c r="D210" s="307">
        <v>186.75</v>
      </c>
      <c r="E210" s="307">
        <v>185</v>
      </c>
      <c r="F210" s="307">
        <v>183.8</v>
      </c>
      <c r="G210" s="307">
        <v>182.05</v>
      </c>
      <c r="H210" s="307">
        <v>187.95</v>
      </c>
      <c r="I210" s="307">
        <v>189.7</v>
      </c>
      <c r="J210" s="307">
        <v>190.89999999999998</v>
      </c>
      <c r="K210" s="267">
        <v>188.5</v>
      </c>
      <c r="L210" s="267">
        <v>185.55</v>
      </c>
      <c r="M210" s="267">
        <v>2.0183599999999999</v>
      </c>
    </row>
    <row r="211" spans="1:13">
      <c r="A211" s="300">
        <v>202</v>
      </c>
      <c r="B211" s="267" t="s">
        <v>199</v>
      </c>
      <c r="C211" s="267">
        <v>825.65</v>
      </c>
      <c r="D211" s="307">
        <v>821.9</v>
      </c>
      <c r="E211" s="307">
        <v>815.8</v>
      </c>
      <c r="F211" s="307">
        <v>805.94999999999993</v>
      </c>
      <c r="G211" s="307">
        <v>799.84999999999991</v>
      </c>
      <c r="H211" s="307">
        <v>831.75</v>
      </c>
      <c r="I211" s="307">
        <v>837.85000000000014</v>
      </c>
      <c r="J211" s="307">
        <v>847.7</v>
      </c>
      <c r="K211" s="267">
        <v>828</v>
      </c>
      <c r="L211" s="267">
        <v>812.05</v>
      </c>
      <c r="M211" s="267">
        <v>10.17539</v>
      </c>
    </row>
    <row r="212" spans="1:13">
      <c r="A212" s="300">
        <v>203</v>
      </c>
      <c r="B212" s="267" t="s">
        <v>569</v>
      </c>
      <c r="C212" s="267">
        <v>2629</v>
      </c>
      <c r="D212" s="307">
        <v>2635.5666666666666</v>
      </c>
      <c r="E212" s="307">
        <v>2596.4333333333334</v>
      </c>
      <c r="F212" s="307">
        <v>2563.8666666666668</v>
      </c>
      <c r="G212" s="307">
        <v>2524.7333333333336</v>
      </c>
      <c r="H212" s="307">
        <v>2668.1333333333332</v>
      </c>
      <c r="I212" s="307">
        <v>2707.2666666666664</v>
      </c>
      <c r="J212" s="307">
        <v>2739.833333333333</v>
      </c>
      <c r="K212" s="267">
        <v>2674.7</v>
      </c>
      <c r="L212" s="267">
        <v>2603</v>
      </c>
      <c r="M212" s="267">
        <v>2.2739199999999999</v>
      </c>
    </row>
    <row r="213" spans="1:13">
      <c r="A213" s="300">
        <v>204</v>
      </c>
      <c r="B213" s="267" t="s">
        <v>200</v>
      </c>
      <c r="C213" s="267">
        <v>386.25</v>
      </c>
      <c r="D213" s="307">
        <v>385.01666666666665</v>
      </c>
      <c r="E213" s="307">
        <v>382.43333333333328</v>
      </c>
      <c r="F213" s="307">
        <v>378.61666666666662</v>
      </c>
      <c r="G213" s="307">
        <v>376.03333333333325</v>
      </c>
      <c r="H213" s="307">
        <v>388.83333333333331</v>
      </c>
      <c r="I213" s="307">
        <v>391.41666666666669</v>
      </c>
      <c r="J213" s="307">
        <v>395.23333333333335</v>
      </c>
      <c r="K213" s="267">
        <v>387.6</v>
      </c>
      <c r="L213" s="267">
        <v>381.2</v>
      </c>
      <c r="M213" s="267">
        <v>63.94605</v>
      </c>
    </row>
    <row r="214" spans="1:13">
      <c r="A214" s="300">
        <v>205</v>
      </c>
      <c r="B214" s="267" t="s">
        <v>202</v>
      </c>
      <c r="C214" s="307">
        <v>223.5</v>
      </c>
      <c r="D214" s="307">
        <v>222.45000000000002</v>
      </c>
      <c r="E214" s="307">
        <v>218.30000000000004</v>
      </c>
      <c r="F214" s="307">
        <v>213.10000000000002</v>
      </c>
      <c r="G214" s="307">
        <v>208.95000000000005</v>
      </c>
      <c r="H214" s="307">
        <v>227.65000000000003</v>
      </c>
      <c r="I214" s="307">
        <v>231.8</v>
      </c>
      <c r="J214" s="307">
        <v>237.00000000000003</v>
      </c>
      <c r="K214" s="307">
        <v>226.6</v>
      </c>
      <c r="L214" s="307">
        <v>217.25</v>
      </c>
      <c r="M214" s="307">
        <v>196.79483999999999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98"/>
      <c r="B1" s="698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44197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695" t="s">
        <v>16</v>
      </c>
      <c r="B9" s="696" t="s">
        <v>18</v>
      </c>
      <c r="C9" s="694" t="s">
        <v>19</v>
      </c>
      <c r="D9" s="694" t="s">
        <v>20</v>
      </c>
      <c r="E9" s="694" t="s">
        <v>21</v>
      </c>
      <c r="F9" s="694"/>
      <c r="G9" s="694"/>
      <c r="H9" s="694" t="s">
        <v>22</v>
      </c>
      <c r="I9" s="694"/>
      <c r="J9" s="694"/>
      <c r="K9" s="273"/>
      <c r="L9" s="280"/>
      <c r="M9" s="281"/>
    </row>
    <row r="10" spans="1:15" ht="42.75" customHeight="1">
      <c r="A10" s="690"/>
      <c r="B10" s="692"/>
      <c r="C10" s="697" t="s">
        <v>23</v>
      </c>
      <c r="D10" s="697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20830.55</v>
      </c>
      <c r="D11" s="278">
        <v>20909.850000000002</v>
      </c>
      <c r="E11" s="278">
        <v>20720.700000000004</v>
      </c>
      <c r="F11" s="278">
        <v>20610.850000000002</v>
      </c>
      <c r="G11" s="278">
        <v>20421.700000000004</v>
      </c>
      <c r="H11" s="278">
        <v>21019.700000000004</v>
      </c>
      <c r="I11" s="278">
        <v>21208.850000000006</v>
      </c>
      <c r="J11" s="278">
        <v>21318.700000000004</v>
      </c>
      <c r="K11" s="276">
        <v>21099</v>
      </c>
      <c r="L11" s="276">
        <v>20800</v>
      </c>
      <c r="M11" s="276">
        <v>3.2419999999999997E-2</v>
      </c>
    </row>
    <row r="12" spans="1:15" ht="12" customHeight="1">
      <c r="A12" s="267">
        <v>2</v>
      </c>
      <c r="B12" s="276" t="s">
        <v>802</v>
      </c>
      <c r="C12" s="277">
        <v>1234.8</v>
      </c>
      <c r="D12" s="278">
        <v>1229.25</v>
      </c>
      <c r="E12" s="278">
        <v>1213.45</v>
      </c>
      <c r="F12" s="278">
        <v>1192.1000000000001</v>
      </c>
      <c r="G12" s="278">
        <v>1176.3000000000002</v>
      </c>
      <c r="H12" s="278">
        <v>1250.5999999999999</v>
      </c>
      <c r="I12" s="278">
        <v>1266.4000000000001</v>
      </c>
      <c r="J12" s="278">
        <v>1287.7499999999998</v>
      </c>
      <c r="K12" s="276">
        <v>1245.05</v>
      </c>
      <c r="L12" s="276">
        <v>1207.9000000000001</v>
      </c>
      <c r="M12" s="276">
        <v>1.60259</v>
      </c>
    </row>
    <row r="13" spans="1:15" ht="12" customHeight="1">
      <c r="A13" s="267">
        <v>3</v>
      </c>
      <c r="B13" s="276" t="s">
        <v>294</v>
      </c>
      <c r="C13" s="277">
        <v>1695.55</v>
      </c>
      <c r="D13" s="278">
        <v>1690.1166666666668</v>
      </c>
      <c r="E13" s="278">
        <v>1675.4333333333336</v>
      </c>
      <c r="F13" s="278">
        <v>1655.3166666666668</v>
      </c>
      <c r="G13" s="278">
        <v>1640.6333333333337</v>
      </c>
      <c r="H13" s="278">
        <v>1710.2333333333336</v>
      </c>
      <c r="I13" s="278">
        <v>1724.916666666667</v>
      </c>
      <c r="J13" s="278">
        <v>1745.0333333333335</v>
      </c>
      <c r="K13" s="276">
        <v>1704.8</v>
      </c>
      <c r="L13" s="276">
        <v>1670</v>
      </c>
      <c r="M13" s="276">
        <v>0.33649000000000001</v>
      </c>
    </row>
    <row r="14" spans="1:15" ht="12" customHeight="1">
      <c r="A14" s="267">
        <v>4</v>
      </c>
      <c r="B14" s="276" t="s">
        <v>3119</v>
      </c>
      <c r="C14" s="277">
        <v>1212.05</v>
      </c>
      <c r="D14" s="278">
        <v>1210.7166666666665</v>
      </c>
      <c r="E14" s="278">
        <v>1203.5333333333328</v>
      </c>
      <c r="F14" s="278">
        <v>1195.0166666666664</v>
      </c>
      <c r="G14" s="278">
        <v>1187.8333333333328</v>
      </c>
      <c r="H14" s="278">
        <v>1219.2333333333329</v>
      </c>
      <c r="I14" s="278">
        <v>1226.4166666666667</v>
      </c>
      <c r="J14" s="278">
        <v>1234.9333333333329</v>
      </c>
      <c r="K14" s="276">
        <v>1217.9000000000001</v>
      </c>
      <c r="L14" s="276">
        <v>1202.2</v>
      </c>
      <c r="M14" s="276">
        <v>2.96434</v>
      </c>
    </row>
    <row r="15" spans="1:15" ht="12" customHeight="1">
      <c r="A15" s="267">
        <v>5</v>
      </c>
      <c r="B15" s="276" t="s">
        <v>295</v>
      </c>
      <c r="C15" s="277">
        <v>15769.1</v>
      </c>
      <c r="D15" s="278">
        <v>15767.716666666665</v>
      </c>
      <c r="E15" s="278">
        <v>15636.433333333331</v>
      </c>
      <c r="F15" s="278">
        <v>15503.766666666665</v>
      </c>
      <c r="G15" s="278">
        <v>15372.48333333333</v>
      </c>
      <c r="H15" s="278">
        <v>15900.383333333331</v>
      </c>
      <c r="I15" s="278">
        <v>16031.666666666668</v>
      </c>
      <c r="J15" s="278">
        <v>16164.333333333332</v>
      </c>
      <c r="K15" s="276">
        <v>15899</v>
      </c>
      <c r="L15" s="276">
        <v>15635.05</v>
      </c>
      <c r="M15" s="276">
        <v>0.11865000000000001</v>
      </c>
    </row>
    <row r="16" spans="1:15" ht="12" customHeight="1">
      <c r="A16" s="267">
        <v>6</v>
      </c>
      <c r="B16" s="276" t="s">
        <v>227</v>
      </c>
      <c r="C16" s="277">
        <v>85</v>
      </c>
      <c r="D16" s="278">
        <v>85.350000000000009</v>
      </c>
      <c r="E16" s="278">
        <v>84.15000000000002</v>
      </c>
      <c r="F16" s="278">
        <v>83.300000000000011</v>
      </c>
      <c r="G16" s="278">
        <v>82.100000000000023</v>
      </c>
      <c r="H16" s="278">
        <v>86.200000000000017</v>
      </c>
      <c r="I16" s="278">
        <v>87.4</v>
      </c>
      <c r="J16" s="278">
        <v>88.250000000000014</v>
      </c>
      <c r="K16" s="276">
        <v>86.55</v>
      </c>
      <c r="L16" s="276">
        <v>84.5</v>
      </c>
      <c r="M16" s="276">
        <v>18.775980000000001</v>
      </c>
    </row>
    <row r="17" spans="1:13" ht="12" customHeight="1">
      <c r="A17" s="267">
        <v>7</v>
      </c>
      <c r="B17" s="276" t="s">
        <v>228</v>
      </c>
      <c r="C17" s="277">
        <v>165.6</v>
      </c>
      <c r="D17" s="278">
        <v>166.98333333333332</v>
      </c>
      <c r="E17" s="278">
        <v>163.61666666666665</v>
      </c>
      <c r="F17" s="278">
        <v>161.63333333333333</v>
      </c>
      <c r="G17" s="278">
        <v>158.26666666666665</v>
      </c>
      <c r="H17" s="278">
        <v>168.96666666666664</v>
      </c>
      <c r="I17" s="278">
        <v>172.33333333333331</v>
      </c>
      <c r="J17" s="278">
        <v>174.31666666666663</v>
      </c>
      <c r="K17" s="276">
        <v>170.35</v>
      </c>
      <c r="L17" s="276">
        <v>165</v>
      </c>
      <c r="M17" s="276">
        <v>36.808529999999998</v>
      </c>
    </row>
    <row r="18" spans="1:13" ht="12" customHeight="1">
      <c r="A18" s="267">
        <v>8</v>
      </c>
      <c r="B18" s="276" t="s">
        <v>38</v>
      </c>
      <c r="C18" s="277">
        <v>1617.65</v>
      </c>
      <c r="D18" s="278">
        <v>1625.4333333333334</v>
      </c>
      <c r="E18" s="278">
        <v>1602.8666666666668</v>
      </c>
      <c r="F18" s="278">
        <v>1588.0833333333335</v>
      </c>
      <c r="G18" s="278">
        <v>1565.5166666666669</v>
      </c>
      <c r="H18" s="278">
        <v>1640.2166666666667</v>
      </c>
      <c r="I18" s="278">
        <v>1662.7833333333333</v>
      </c>
      <c r="J18" s="278">
        <v>1677.5666666666666</v>
      </c>
      <c r="K18" s="276">
        <v>1648</v>
      </c>
      <c r="L18" s="276">
        <v>1610.65</v>
      </c>
      <c r="M18" s="276">
        <v>13.50169</v>
      </c>
    </row>
    <row r="19" spans="1:13" ht="12" customHeight="1">
      <c r="A19" s="267">
        <v>9</v>
      </c>
      <c r="B19" s="276" t="s">
        <v>296</v>
      </c>
      <c r="C19" s="277">
        <v>375.6</v>
      </c>
      <c r="D19" s="278">
        <v>377.84999999999997</v>
      </c>
      <c r="E19" s="278">
        <v>371.29999999999995</v>
      </c>
      <c r="F19" s="278">
        <v>367</v>
      </c>
      <c r="G19" s="278">
        <v>360.45</v>
      </c>
      <c r="H19" s="278">
        <v>382.14999999999992</v>
      </c>
      <c r="I19" s="278">
        <v>388.7</v>
      </c>
      <c r="J19" s="278">
        <v>392.99999999999989</v>
      </c>
      <c r="K19" s="276">
        <v>384.4</v>
      </c>
      <c r="L19" s="276">
        <v>373.55</v>
      </c>
      <c r="M19" s="276">
        <v>10.786670000000001</v>
      </c>
    </row>
    <row r="20" spans="1:13" ht="12" customHeight="1">
      <c r="A20" s="267">
        <v>10</v>
      </c>
      <c r="B20" s="276" t="s">
        <v>297</v>
      </c>
      <c r="C20" s="277">
        <v>1052.5999999999999</v>
      </c>
      <c r="D20" s="278">
        <v>1061.2</v>
      </c>
      <c r="E20" s="278">
        <v>1032.4000000000001</v>
      </c>
      <c r="F20" s="278">
        <v>1012.2</v>
      </c>
      <c r="G20" s="278">
        <v>983.40000000000009</v>
      </c>
      <c r="H20" s="278">
        <v>1081.4000000000001</v>
      </c>
      <c r="I20" s="278">
        <v>1110.1999999999998</v>
      </c>
      <c r="J20" s="278">
        <v>1130.4000000000001</v>
      </c>
      <c r="K20" s="276">
        <v>1090</v>
      </c>
      <c r="L20" s="276">
        <v>1041</v>
      </c>
      <c r="M20" s="276">
        <v>9.8010999999999999</v>
      </c>
    </row>
    <row r="21" spans="1:13" ht="12" customHeight="1">
      <c r="A21" s="267">
        <v>11</v>
      </c>
      <c r="B21" s="276" t="s">
        <v>41</v>
      </c>
      <c r="C21" s="277">
        <v>483.75</v>
      </c>
      <c r="D21" s="278">
        <v>484.93333333333334</v>
      </c>
      <c r="E21" s="278">
        <v>479.06666666666666</v>
      </c>
      <c r="F21" s="278">
        <v>474.38333333333333</v>
      </c>
      <c r="G21" s="278">
        <v>468.51666666666665</v>
      </c>
      <c r="H21" s="278">
        <v>489.61666666666667</v>
      </c>
      <c r="I21" s="278">
        <v>495.48333333333335</v>
      </c>
      <c r="J21" s="278">
        <v>500.16666666666669</v>
      </c>
      <c r="K21" s="276">
        <v>490.8</v>
      </c>
      <c r="L21" s="276">
        <v>480.25</v>
      </c>
      <c r="M21" s="276">
        <v>43.863280000000003</v>
      </c>
    </row>
    <row r="22" spans="1:13" ht="12" customHeight="1">
      <c r="A22" s="267">
        <v>12</v>
      </c>
      <c r="B22" s="276" t="s">
        <v>43</v>
      </c>
      <c r="C22" s="277">
        <v>49.8</v>
      </c>
      <c r="D22" s="278">
        <v>50.016666666666673</v>
      </c>
      <c r="E22" s="278">
        <v>49.283333333333346</v>
      </c>
      <c r="F22" s="278">
        <v>48.766666666666673</v>
      </c>
      <c r="G22" s="278">
        <v>48.033333333333346</v>
      </c>
      <c r="H22" s="278">
        <v>50.533333333333346</v>
      </c>
      <c r="I22" s="278">
        <v>51.26666666666668</v>
      </c>
      <c r="J22" s="278">
        <v>51.783333333333346</v>
      </c>
      <c r="K22" s="276">
        <v>50.75</v>
      </c>
      <c r="L22" s="276">
        <v>49.5</v>
      </c>
      <c r="M22" s="276">
        <v>51.430410000000002</v>
      </c>
    </row>
    <row r="23" spans="1:13">
      <c r="A23" s="267">
        <v>13</v>
      </c>
      <c r="B23" s="276" t="s">
        <v>298</v>
      </c>
      <c r="C23" s="277">
        <v>437.5</v>
      </c>
      <c r="D23" s="278">
        <v>437.34999999999997</v>
      </c>
      <c r="E23" s="278">
        <v>432.19999999999993</v>
      </c>
      <c r="F23" s="278">
        <v>426.9</v>
      </c>
      <c r="G23" s="278">
        <v>421.74999999999994</v>
      </c>
      <c r="H23" s="278">
        <v>442.64999999999992</v>
      </c>
      <c r="I23" s="278">
        <v>447.7999999999999</v>
      </c>
      <c r="J23" s="278">
        <v>453.09999999999991</v>
      </c>
      <c r="K23" s="276">
        <v>442.5</v>
      </c>
      <c r="L23" s="276">
        <v>432.05</v>
      </c>
      <c r="M23" s="276">
        <v>4.0427999999999997</v>
      </c>
    </row>
    <row r="24" spans="1:13">
      <c r="A24" s="267">
        <v>14</v>
      </c>
      <c r="B24" s="276" t="s">
        <v>299</v>
      </c>
      <c r="C24" s="277">
        <v>334.75</v>
      </c>
      <c r="D24" s="278">
        <v>331.58333333333331</v>
      </c>
      <c r="E24" s="278">
        <v>323.16666666666663</v>
      </c>
      <c r="F24" s="278">
        <v>311.58333333333331</v>
      </c>
      <c r="G24" s="278">
        <v>303.16666666666663</v>
      </c>
      <c r="H24" s="278">
        <v>343.16666666666663</v>
      </c>
      <c r="I24" s="278">
        <v>351.58333333333326</v>
      </c>
      <c r="J24" s="278">
        <v>363.16666666666663</v>
      </c>
      <c r="K24" s="276">
        <v>340</v>
      </c>
      <c r="L24" s="276">
        <v>320</v>
      </c>
      <c r="M24" s="276">
        <v>4.8220099999999997</v>
      </c>
    </row>
    <row r="25" spans="1:13">
      <c r="A25" s="267">
        <v>15</v>
      </c>
      <c r="B25" s="276" t="s">
        <v>300</v>
      </c>
      <c r="C25" s="277">
        <v>252</v>
      </c>
      <c r="D25" s="278">
        <v>250.86666666666665</v>
      </c>
      <c r="E25" s="278">
        <v>248.83333333333329</v>
      </c>
      <c r="F25" s="278">
        <v>245.66666666666663</v>
      </c>
      <c r="G25" s="278">
        <v>243.63333333333327</v>
      </c>
      <c r="H25" s="278">
        <v>254.0333333333333</v>
      </c>
      <c r="I25" s="278">
        <v>256.06666666666666</v>
      </c>
      <c r="J25" s="278">
        <v>259.23333333333335</v>
      </c>
      <c r="K25" s="276">
        <v>252.9</v>
      </c>
      <c r="L25" s="276">
        <v>247.7</v>
      </c>
      <c r="M25" s="276">
        <v>1.3992100000000001</v>
      </c>
    </row>
    <row r="26" spans="1:13">
      <c r="A26" s="267">
        <v>16</v>
      </c>
      <c r="B26" s="276" t="s">
        <v>832</v>
      </c>
      <c r="C26" s="277">
        <v>3782</v>
      </c>
      <c r="D26" s="278">
        <v>3780.6833333333329</v>
      </c>
      <c r="E26" s="278">
        <v>3752.3666666666659</v>
      </c>
      <c r="F26" s="278">
        <v>3722.7333333333331</v>
      </c>
      <c r="G26" s="278">
        <v>3694.4166666666661</v>
      </c>
      <c r="H26" s="278">
        <v>3810.3166666666657</v>
      </c>
      <c r="I26" s="278">
        <v>3838.6333333333323</v>
      </c>
      <c r="J26" s="278">
        <v>3868.2666666666655</v>
      </c>
      <c r="K26" s="276">
        <v>3809</v>
      </c>
      <c r="L26" s="276">
        <v>3751.05</v>
      </c>
      <c r="M26" s="276">
        <v>0.32292999999999999</v>
      </c>
    </row>
    <row r="27" spans="1:13">
      <c r="A27" s="267">
        <v>17</v>
      </c>
      <c r="B27" s="276" t="s">
        <v>292</v>
      </c>
      <c r="C27" s="277">
        <v>1974.35</v>
      </c>
      <c r="D27" s="278">
        <v>1980.45</v>
      </c>
      <c r="E27" s="278">
        <v>1935.9</v>
      </c>
      <c r="F27" s="278">
        <v>1897.45</v>
      </c>
      <c r="G27" s="278">
        <v>1852.9</v>
      </c>
      <c r="H27" s="278">
        <v>2018.9</v>
      </c>
      <c r="I27" s="278">
        <v>2063.4499999999998</v>
      </c>
      <c r="J27" s="278">
        <v>2101.9</v>
      </c>
      <c r="K27" s="276">
        <v>2025</v>
      </c>
      <c r="L27" s="276">
        <v>1942</v>
      </c>
      <c r="M27" s="276">
        <v>0.78117999999999999</v>
      </c>
    </row>
    <row r="28" spans="1:13">
      <c r="A28" s="267">
        <v>18</v>
      </c>
      <c r="B28" s="276" t="s">
        <v>229</v>
      </c>
      <c r="C28" s="277">
        <v>1633.2</v>
      </c>
      <c r="D28" s="278">
        <v>1650.8666666666668</v>
      </c>
      <c r="E28" s="278">
        <v>1612.3333333333335</v>
      </c>
      <c r="F28" s="278">
        <v>1591.4666666666667</v>
      </c>
      <c r="G28" s="278">
        <v>1552.9333333333334</v>
      </c>
      <c r="H28" s="278">
        <v>1671.7333333333336</v>
      </c>
      <c r="I28" s="278">
        <v>1710.2666666666669</v>
      </c>
      <c r="J28" s="278">
        <v>1731.1333333333337</v>
      </c>
      <c r="K28" s="276">
        <v>1689.4</v>
      </c>
      <c r="L28" s="276">
        <v>1630</v>
      </c>
      <c r="M28" s="276">
        <v>1.6860200000000001</v>
      </c>
    </row>
    <row r="29" spans="1:13">
      <c r="A29" s="267">
        <v>19</v>
      </c>
      <c r="B29" s="276" t="s">
        <v>301</v>
      </c>
      <c r="C29" s="277">
        <v>2399.5</v>
      </c>
      <c r="D29" s="278">
        <v>2423.1666666666665</v>
      </c>
      <c r="E29" s="278">
        <v>2356.333333333333</v>
      </c>
      <c r="F29" s="278">
        <v>2313.1666666666665</v>
      </c>
      <c r="G29" s="278">
        <v>2246.333333333333</v>
      </c>
      <c r="H29" s="278">
        <v>2466.333333333333</v>
      </c>
      <c r="I29" s="278">
        <v>2533.1666666666661</v>
      </c>
      <c r="J29" s="278">
        <v>2576.333333333333</v>
      </c>
      <c r="K29" s="276">
        <v>2490</v>
      </c>
      <c r="L29" s="276">
        <v>2380</v>
      </c>
      <c r="M29" s="276">
        <v>0.87555000000000005</v>
      </c>
    </row>
    <row r="30" spans="1:13">
      <c r="A30" s="267">
        <v>20</v>
      </c>
      <c r="B30" s="276" t="s">
        <v>230</v>
      </c>
      <c r="C30" s="277">
        <v>2926.2</v>
      </c>
      <c r="D30" s="278">
        <v>2932.6833333333329</v>
      </c>
      <c r="E30" s="278">
        <v>2910.4666666666658</v>
      </c>
      <c r="F30" s="278">
        <v>2894.7333333333327</v>
      </c>
      <c r="G30" s="278">
        <v>2872.5166666666655</v>
      </c>
      <c r="H30" s="278">
        <v>2948.4166666666661</v>
      </c>
      <c r="I30" s="278">
        <v>2970.6333333333332</v>
      </c>
      <c r="J30" s="278">
        <v>2986.3666666666663</v>
      </c>
      <c r="K30" s="276">
        <v>2954.9</v>
      </c>
      <c r="L30" s="276">
        <v>2916.95</v>
      </c>
      <c r="M30" s="276">
        <v>0.60121999999999998</v>
      </c>
    </row>
    <row r="31" spans="1:13">
      <c r="A31" s="267">
        <v>21</v>
      </c>
      <c r="B31" s="276" t="s">
        <v>870</v>
      </c>
      <c r="C31" s="277">
        <v>3829.95</v>
      </c>
      <c r="D31" s="278">
        <v>3842.5333333333333</v>
      </c>
      <c r="E31" s="278">
        <v>3800.0666666666666</v>
      </c>
      <c r="F31" s="278">
        <v>3770.1833333333334</v>
      </c>
      <c r="G31" s="278">
        <v>3727.7166666666667</v>
      </c>
      <c r="H31" s="278">
        <v>3872.4166666666665</v>
      </c>
      <c r="I31" s="278">
        <v>3914.8833333333328</v>
      </c>
      <c r="J31" s="278">
        <v>3944.7666666666664</v>
      </c>
      <c r="K31" s="276">
        <v>3885</v>
      </c>
      <c r="L31" s="276">
        <v>3812.65</v>
      </c>
      <c r="M31" s="276">
        <v>0.11735</v>
      </c>
    </row>
    <row r="32" spans="1:13">
      <c r="A32" s="267">
        <v>22</v>
      </c>
      <c r="B32" s="276" t="s">
        <v>303</v>
      </c>
      <c r="C32" s="277">
        <v>133.75</v>
      </c>
      <c r="D32" s="278">
        <v>133.96666666666667</v>
      </c>
      <c r="E32" s="278">
        <v>132.88333333333333</v>
      </c>
      <c r="F32" s="278">
        <v>132.01666666666665</v>
      </c>
      <c r="G32" s="278">
        <v>130.93333333333331</v>
      </c>
      <c r="H32" s="278">
        <v>134.83333333333334</v>
      </c>
      <c r="I32" s="278">
        <v>135.91666666666666</v>
      </c>
      <c r="J32" s="278">
        <v>136.78333333333336</v>
      </c>
      <c r="K32" s="276">
        <v>135.05000000000001</v>
      </c>
      <c r="L32" s="276">
        <v>133.1</v>
      </c>
      <c r="M32" s="276">
        <v>2.8906700000000001</v>
      </c>
    </row>
    <row r="33" spans="1:13">
      <c r="A33" s="267">
        <v>23</v>
      </c>
      <c r="B33" s="276" t="s">
        <v>45</v>
      </c>
      <c r="C33" s="277">
        <v>923.95</v>
      </c>
      <c r="D33" s="278">
        <v>928.68333333333339</v>
      </c>
      <c r="E33" s="278">
        <v>913.46666666666681</v>
      </c>
      <c r="F33" s="278">
        <v>902.98333333333346</v>
      </c>
      <c r="G33" s="278">
        <v>887.76666666666688</v>
      </c>
      <c r="H33" s="278">
        <v>939.16666666666674</v>
      </c>
      <c r="I33" s="278">
        <v>954.38333333333344</v>
      </c>
      <c r="J33" s="278">
        <v>964.86666666666667</v>
      </c>
      <c r="K33" s="276">
        <v>943.9</v>
      </c>
      <c r="L33" s="276">
        <v>918.2</v>
      </c>
      <c r="M33" s="276">
        <v>7.69374</v>
      </c>
    </row>
    <row r="34" spans="1:13">
      <c r="A34" s="267">
        <v>24</v>
      </c>
      <c r="B34" s="276" t="s">
        <v>304</v>
      </c>
      <c r="C34" s="277">
        <v>2352.8000000000002</v>
      </c>
      <c r="D34" s="278">
        <v>2359.2666666666669</v>
      </c>
      <c r="E34" s="278">
        <v>2338.5333333333338</v>
      </c>
      <c r="F34" s="278">
        <v>2324.2666666666669</v>
      </c>
      <c r="G34" s="278">
        <v>2303.5333333333338</v>
      </c>
      <c r="H34" s="278">
        <v>2373.5333333333338</v>
      </c>
      <c r="I34" s="278">
        <v>2394.2666666666664</v>
      </c>
      <c r="J34" s="278">
        <v>2408.5333333333338</v>
      </c>
      <c r="K34" s="276">
        <v>2380</v>
      </c>
      <c r="L34" s="276">
        <v>2345</v>
      </c>
      <c r="M34" s="276">
        <v>0.77714000000000005</v>
      </c>
    </row>
    <row r="35" spans="1:13">
      <c r="A35" s="267">
        <v>25</v>
      </c>
      <c r="B35" s="276" t="s">
        <v>46</v>
      </c>
      <c r="C35" s="277">
        <v>248.85</v>
      </c>
      <c r="D35" s="278">
        <v>249.48333333333332</v>
      </c>
      <c r="E35" s="278">
        <v>246.26666666666665</v>
      </c>
      <c r="F35" s="278">
        <v>243.68333333333334</v>
      </c>
      <c r="G35" s="278">
        <v>240.46666666666667</v>
      </c>
      <c r="H35" s="278">
        <v>252.06666666666663</v>
      </c>
      <c r="I35" s="278">
        <v>255.28333333333327</v>
      </c>
      <c r="J35" s="278">
        <v>257.86666666666662</v>
      </c>
      <c r="K35" s="276">
        <v>252.7</v>
      </c>
      <c r="L35" s="276">
        <v>246.9</v>
      </c>
      <c r="M35" s="276">
        <v>79.699100000000001</v>
      </c>
    </row>
    <row r="36" spans="1:13">
      <c r="A36" s="267">
        <v>26</v>
      </c>
      <c r="B36" s="276" t="s">
        <v>293</v>
      </c>
      <c r="C36" s="277">
        <v>883</v>
      </c>
      <c r="D36" s="278">
        <v>867.31666666666661</v>
      </c>
      <c r="E36" s="278">
        <v>840.63333333333321</v>
      </c>
      <c r="F36" s="278">
        <v>798.26666666666665</v>
      </c>
      <c r="G36" s="278">
        <v>771.58333333333326</v>
      </c>
      <c r="H36" s="278">
        <v>909.68333333333317</v>
      </c>
      <c r="I36" s="278">
        <v>936.36666666666656</v>
      </c>
      <c r="J36" s="278">
        <v>978.73333333333312</v>
      </c>
      <c r="K36" s="276">
        <v>894</v>
      </c>
      <c r="L36" s="276">
        <v>824.95</v>
      </c>
      <c r="M36" s="276">
        <v>9.3665400000000005</v>
      </c>
    </row>
    <row r="37" spans="1:13">
      <c r="A37" s="267">
        <v>27</v>
      </c>
      <c r="B37" s="276" t="s">
        <v>302</v>
      </c>
      <c r="C37" s="277">
        <v>1033.75</v>
      </c>
      <c r="D37" s="278">
        <v>1039.25</v>
      </c>
      <c r="E37" s="278">
        <v>1024.5</v>
      </c>
      <c r="F37" s="278">
        <v>1015.25</v>
      </c>
      <c r="G37" s="278">
        <v>1000.5</v>
      </c>
      <c r="H37" s="278">
        <v>1048.5</v>
      </c>
      <c r="I37" s="278">
        <v>1063.25</v>
      </c>
      <c r="J37" s="278">
        <v>1072.5</v>
      </c>
      <c r="K37" s="276">
        <v>1054</v>
      </c>
      <c r="L37" s="276">
        <v>1030</v>
      </c>
      <c r="M37" s="276">
        <v>0.97272999999999998</v>
      </c>
    </row>
    <row r="38" spans="1:13">
      <c r="A38" s="267">
        <v>28</v>
      </c>
      <c r="B38" s="276" t="s">
        <v>47</v>
      </c>
      <c r="C38" s="277">
        <v>2412.8000000000002</v>
      </c>
      <c r="D38" s="278">
        <v>2408.6</v>
      </c>
      <c r="E38" s="278">
        <v>2389.1999999999998</v>
      </c>
      <c r="F38" s="278">
        <v>2365.6</v>
      </c>
      <c r="G38" s="278">
        <v>2346.1999999999998</v>
      </c>
      <c r="H38" s="278">
        <v>2432.1999999999998</v>
      </c>
      <c r="I38" s="278">
        <v>2451.6000000000004</v>
      </c>
      <c r="J38" s="278">
        <v>2475.1999999999998</v>
      </c>
      <c r="K38" s="276">
        <v>2428</v>
      </c>
      <c r="L38" s="276">
        <v>2385</v>
      </c>
      <c r="M38" s="276">
        <v>8.5572300000000006</v>
      </c>
    </row>
    <row r="39" spans="1:13">
      <c r="A39" s="267">
        <v>29</v>
      </c>
      <c r="B39" s="276" t="s">
        <v>48</v>
      </c>
      <c r="C39" s="277">
        <v>178</v>
      </c>
      <c r="D39" s="278">
        <v>179.35</v>
      </c>
      <c r="E39" s="278">
        <v>175.5</v>
      </c>
      <c r="F39" s="278">
        <v>173</v>
      </c>
      <c r="G39" s="278">
        <v>169.15</v>
      </c>
      <c r="H39" s="278">
        <v>181.85</v>
      </c>
      <c r="I39" s="278">
        <v>185.69999999999996</v>
      </c>
      <c r="J39" s="278">
        <v>188.2</v>
      </c>
      <c r="K39" s="276">
        <v>183.2</v>
      </c>
      <c r="L39" s="276">
        <v>176.85</v>
      </c>
      <c r="M39" s="276">
        <v>83.172269999999997</v>
      </c>
    </row>
    <row r="40" spans="1:13">
      <c r="A40" s="267">
        <v>30</v>
      </c>
      <c r="B40" s="276" t="s">
        <v>305</v>
      </c>
      <c r="C40" s="277">
        <v>154.19999999999999</v>
      </c>
      <c r="D40" s="278">
        <v>155.4</v>
      </c>
      <c r="E40" s="278">
        <v>151.80000000000001</v>
      </c>
      <c r="F40" s="278">
        <v>149.4</v>
      </c>
      <c r="G40" s="278">
        <v>145.80000000000001</v>
      </c>
      <c r="H40" s="278">
        <v>157.80000000000001</v>
      </c>
      <c r="I40" s="278">
        <v>161.39999999999998</v>
      </c>
      <c r="J40" s="278">
        <v>163.80000000000001</v>
      </c>
      <c r="K40" s="276">
        <v>159</v>
      </c>
      <c r="L40" s="276">
        <v>153</v>
      </c>
      <c r="M40" s="276">
        <v>2.4390100000000001</v>
      </c>
    </row>
    <row r="41" spans="1:13">
      <c r="A41" s="267">
        <v>31</v>
      </c>
      <c r="B41" s="276" t="s">
        <v>937</v>
      </c>
      <c r="C41" s="277">
        <v>276.7</v>
      </c>
      <c r="D41" s="278">
        <v>277.26666666666665</v>
      </c>
      <c r="E41" s="278">
        <v>271.73333333333329</v>
      </c>
      <c r="F41" s="278">
        <v>266.76666666666665</v>
      </c>
      <c r="G41" s="278">
        <v>261.23333333333329</v>
      </c>
      <c r="H41" s="278">
        <v>282.23333333333329</v>
      </c>
      <c r="I41" s="278">
        <v>287.76666666666659</v>
      </c>
      <c r="J41" s="278">
        <v>292.73333333333329</v>
      </c>
      <c r="K41" s="276">
        <v>282.8</v>
      </c>
      <c r="L41" s="276">
        <v>272.3</v>
      </c>
      <c r="M41" s="276">
        <v>1.1254999999999999</v>
      </c>
    </row>
    <row r="42" spans="1:13">
      <c r="A42" s="267">
        <v>32</v>
      </c>
      <c r="B42" s="276" t="s">
        <v>306</v>
      </c>
      <c r="C42" s="277">
        <v>92.65</v>
      </c>
      <c r="D42" s="278">
        <v>91.55</v>
      </c>
      <c r="E42" s="278">
        <v>90.1</v>
      </c>
      <c r="F42" s="278">
        <v>87.55</v>
      </c>
      <c r="G42" s="278">
        <v>86.1</v>
      </c>
      <c r="H42" s="278">
        <v>94.1</v>
      </c>
      <c r="I42" s="278">
        <v>95.550000000000011</v>
      </c>
      <c r="J42" s="278">
        <v>98.1</v>
      </c>
      <c r="K42" s="276">
        <v>93</v>
      </c>
      <c r="L42" s="276">
        <v>89</v>
      </c>
      <c r="M42" s="276">
        <v>17.604590000000002</v>
      </c>
    </row>
    <row r="43" spans="1:13">
      <c r="A43" s="267">
        <v>33</v>
      </c>
      <c r="B43" s="276" t="s">
        <v>49</v>
      </c>
      <c r="C43" s="277">
        <v>95.45</v>
      </c>
      <c r="D43" s="278">
        <v>95.45</v>
      </c>
      <c r="E43" s="278">
        <v>94.4</v>
      </c>
      <c r="F43" s="278">
        <v>93.350000000000009</v>
      </c>
      <c r="G43" s="278">
        <v>92.300000000000011</v>
      </c>
      <c r="H43" s="278">
        <v>96.5</v>
      </c>
      <c r="I43" s="278">
        <v>97.549999999999983</v>
      </c>
      <c r="J43" s="278">
        <v>98.6</v>
      </c>
      <c r="K43" s="276">
        <v>96.5</v>
      </c>
      <c r="L43" s="276">
        <v>94.4</v>
      </c>
      <c r="M43" s="276">
        <v>156.03117</v>
      </c>
    </row>
    <row r="44" spans="1:13">
      <c r="A44" s="267">
        <v>34</v>
      </c>
      <c r="B44" s="276" t="s">
        <v>51</v>
      </c>
      <c r="C44" s="277">
        <v>2764.5</v>
      </c>
      <c r="D44" s="278">
        <v>2753.85</v>
      </c>
      <c r="E44" s="278">
        <v>2735.7</v>
      </c>
      <c r="F44" s="278">
        <v>2706.9</v>
      </c>
      <c r="G44" s="278">
        <v>2688.75</v>
      </c>
      <c r="H44" s="278">
        <v>2782.6499999999996</v>
      </c>
      <c r="I44" s="278">
        <v>2800.8</v>
      </c>
      <c r="J44" s="278">
        <v>2829.5999999999995</v>
      </c>
      <c r="K44" s="276">
        <v>2772</v>
      </c>
      <c r="L44" s="276">
        <v>2725.05</v>
      </c>
      <c r="M44" s="276">
        <v>15.263249999999999</v>
      </c>
    </row>
    <row r="45" spans="1:13">
      <c r="A45" s="267">
        <v>35</v>
      </c>
      <c r="B45" s="276" t="s">
        <v>307</v>
      </c>
      <c r="C45" s="277">
        <v>165.85</v>
      </c>
      <c r="D45" s="278">
        <v>166.4</v>
      </c>
      <c r="E45" s="278">
        <v>164.45000000000002</v>
      </c>
      <c r="F45" s="278">
        <v>163.05000000000001</v>
      </c>
      <c r="G45" s="278">
        <v>161.10000000000002</v>
      </c>
      <c r="H45" s="278">
        <v>167.8</v>
      </c>
      <c r="I45" s="278">
        <v>169.75</v>
      </c>
      <c r="J45" s="278">
        <v>171.15</v>
      </c>
      <c r="K45" s="276">
        <v>168.35</v>
      </c>
      <c r="L45" s="276">
        <v>165</v>
      </c>
      <c r="M45" s="276">
        <v>0.61697000000000002</v>
      </c>
    </row>
    <row r="46" spans="1:13">
      <c r="A46" s="267">
        <v>36</v>
      </c>
      <c r="B46" s="276" t="s">
        <v>309</v>
      </c>
      <c r="C46" s="277">
        <v>1782.85</v>
      </c>
      <c r="D46" s="278">
        <v>1770.6166666666668</v>
      </c>
      <c r="E46" s="278">
        <v>1711.2333333333336</v>
      </c>
      <c r="F46" s="278">
        <v>1639.6166666666668</v>
      </c>
      <c r="G46" s="278">
        <v>1580.2333333333336</v>
      </c>
      <c r="H46" s="278">
        <v>1842.2333333333336</v>
      </c>
      <c r="I46" s="278">
        <v>1901.6166666666668</v>
      </c>
      <c r="J46" s="278">
        <v>1973.2333333333336</v>
      </c>
      <c r="K46" s="276">
        <v>1830</v>
      </c>
      <c r="L46" s="276">
        <v>1699</v>
      </c>
      <c r="M46" s="276">
        <v>5.4064300000000003</v>
      </c>
    </row>
    <row r="47" spans="1:13">
      <c r="A47" s="267">
        <v>37</v>
      </c>
      <c r="B47" s="276" t="s">
        <v>308</v>
      </c>
      <c r="C47" s="277">
        <v>4619.2</v>
      </c>
      <c r="D47" s="278">
        <v>4651.4000000000005</v>
      </c>
      <c r="E47" s="278">
        <v>4572.8000000000011</v>
      </c>
      <c r="F47" s="278">
        <v>4526.4000000000005</v>
      </c>
      <c r="G47" s="278">
        <v>4447.8000000000011</v>
      </c>
      <c r="H47" s="278">
        <v>4697.8000000000011</v>
      </c>
      <c r="I47" s="278">
        <v>4776.4000000000015</v>
      </c>
      <c r="J47" s="278">
        <v>4822.8000000000011</v>
      </c>
      <c r="K47" s="276">
        <v>4730</v>
      </c>
      <c r="L47" s="276">
        <v>4605</v>
      </c>
      <c r="M47" s="276">
        <v>2.4849800000000002</v>
      </c>
    </row>
    <row r="48" spans="1:13">
      <c r="A48" s="267">
        <v>38</v>
      </c>
      <c r="B48" s="276" t="s">
        <v>310</v>
      </c>
      <c r="C48" s="277">
        <v>6430.1</v>
      </c>
      <c r="D48" s="278">
        <v>6442.0333333333328</v>
      </c>
      <c r="E48" s="278">
        <v>6383.0666666666657</v>
      </c>
      <c r="F48" s="278">
        <v>6336.0333333333328</v>
      </c>
      <c r="G48" s="278">
        <v>6277.0666666666657</v>
      </c>
      <c r="H48" s="278">
        <v>6489.0666666666657</v>
      </c>
      <c r="I48" s="278">
        <v>6548.0333333333328</v>
      </c>
      <c r="J48" s="278">
        <v>6595.0666666666657</v>
      </c>
      <c r="K48" s="276">
        <v>6501</v>
      </c>
      <c r="L48" s="276">
        <v>6395</v>
      </c>
      <c r="M48" s="276">
        <v>0.2034</v>
      </c>
    </row>
    <row r="49" spans="1:13">
      <c r="A49" s="267">
        <v>39</v>
      </c>
      <c r="B49" s="276" t="s">
        <v>226</v>
      </c>
      <c r="C49" s="277">
        <v>852.6</v>
      </c>
      <c r="D49" s="278">
        <v>849.69999999999993</v>
      </c>
      <c r="E49" s="278">
        <v>843.39999999999986</v>
      </c>
      <c r="F49" s="278">
        <v>834.19999999999993</v>
      </c>
      <c r="G49" s="278">
        <v>827.89999999999986</v>
      </c>
      <c r="H49" s="278">
        <v>858.89999999999986</v>
      </c>
      <c r="I49" s="278">
        <v>865.19999999999982</v>
      </c>
      <c r="J49" s="278">
        <v>874.39999999999986</v>
      </c>
      <c r="K49" s="276">
        <v>856</v>
      </c>
      <c r="L49" s="276">
        <v>840.5</v>
      </c>
      <c r="M49" s="276">
        <v>6.5184100000000003</v>
      </c>
    </row>
    <row r="50" spans="1:13">
      <c r="A50" s="267">
        <v>40</v>
      </c>
      <c r="B50" s="276" t="s">
        <v>53</v>
      </c>
      <c r="C50" s="277">
        <v>921.3</v>
      </c>
      <c r="D50" s="278">
        <v>922.98333333333323</v>
      </c>
      <c r="E50" s="278">
        <v>902.46666666666647</v>
      </c>
      <c r="F50" s="278">
        <v>883.63333333333321</v>
      </c>
      <c r="G50" s="278">
        <v>863.11666666666645</v>
      </c>
      <c r="H50" s="278">
        <v>941.81666666666649</v>
      </c>
      <c r="I50" s="278">
        <v>962.33333333333314</v>
      </c>
      <c r="J50" s="278">
        <v>981.16666666666652</v>
      </c>
      <c r="K50" s="276">
        <v>943.5</v>
      </c>
      <c r="L50" s="276">
        <v>904.15</v>
      </c>
      <c r="M50" s="276">
        <v>86.274429999999995</v>
      </c>
    </row>
    <row r="51" spans="1:13">
      <c r="A51" s="267">
        <v>41</v>
      </c>
      <c r="B51" s="276" t="s">
        <v>311</v>
      </c>
      <c r="C51" s="277">
        <v>522.70000000000005</v>
      </c>
      <c r="D51" s="278">
        <v>524.69999999999993</v>
      </c>
      <c r="E51" s="278">
        <v>518.39999999999986</v>
      </c>
      <c r="F51" s="278">
        <v>514.09999999999991</v>
      </c>
      <c r="G51" s="278">
        <v>507.79999999999984</v>
      </c>
      <c r="H51" s="278">
        <v>528.99999999999989</v>
      </c>
      <c r="I51" s="278">
        <v>535.29999999999984</v>
      </c>
      <c r="J51" s="278">
        <v>539.59999999999991</v>
      </c>
      <c r="K51" s="276">
        <v>531</v>
      </c>
      <c r="L51" s="276">
        <v>520.4</v>
      </c>
      <c r="M51" s="276">
        <v>2.33887</v>
      </c>
    </row>
    <row r="52" spans="1:13">
      <c r="A52" s="267">
        <v>42</v>
      </c>
      <c r="B52" s="276" t="s">
        <v>55</v>
      </c>
      <c r="C52" s="277">
        <v>620.45000000000005</v>
      </c>
      <c r="D52" s="278">
        <v>620.80000000000007</v>
      </c>
      <c r="E52" s="278">
        <v>615.65000000000009</v>
      </c>
      <c r="F52" s="278">
        <v>610.85</v>
      </c>
      <c r="G52" s="278">
        <v>605.70000000000005</v>
      </c>
      <c r="H52" s="278">
        <v>625.60000000000014</v>
      </c>
      <c r="I52" s="278">
        <v>630.75</v>
      </c>
      <c r="J52" s="278">
        <v>635.55000000000018</v>
      </c>
      <c r="K52" s="276">
        <v>625.95000000000005</v>
      </c>
      <c r="L52" s="276">
        <v>616</v>
      </c>
      <c r="M52" s="276">
        <v>123.06502</v>
      </c>
    </row>
    <row r="53" spans="1:13">
      <c r="A53" s="267">
        <v>43</v>
      </c>
      <c r="B53" s="276" t="s">
        <v>56</v>
      </c>
      <c r="C53" s="277">
        <v>3444.05</v>
      </c>
      <c r="D53" s="278">
        <v>3445.2833333333333</v>
      </c>
      <c r="E53" s="278">
        <v>3425.6166666666668</v>
      </c>
      <c r="F53" s="278">
        <v>3407.1833333333334</v>
      </c>
      <c r="G53" s="278">
        <v>3387.5166666666669</v>
      </c>
      <c r="H53" s="278">
        <v>3463.7166666666667</v>
      </c>
      <c r="I53" s="278">
        <v>3483.3833333333337</v>
      </c>
      <c r="J53" s="278">
        <v>3501.8166666666666</v>
      </c>
      <c r="K53" s="276">
        <v>3464.95</v>
      </c>
      <c r="L53" s="276">
        <v>3426.85</v>
      </c>
      <c r="M53" s="276">
        <v>4.1095899999999999</v>
      </c>
    </row>
    <row r="54" spans="1:13">
      <c r="A54" s="267">
        <v>44</v>
      </c>
      <c r="B54" s="276" t="s">
        <v>315</v>
      </c>
      <c r="C54" s="277">
        <v>214.3</v>
      </c>
      <c r="D54" s="278">
        <v>214.73333333333335</v>
      </c>
      <c r="E54" s="278">
        <v>211.56666666666669</v>
      </c>
      <c r="F54" s="278">
        <v>208.83333333333334</v>
      </c>
      <c r="G54" s="278">
        <v>205.66666666666669</v>
      </c>
      <c r="H54" s="278">
        <v>217.4666666666667</v>
      </c>
      <c r="I54" s="278">
        <v>220.63333333333333</v>
      </c>
      <c r="J54" s="278">
        <v>223.3666666666667</v>
      </c>
      <c r="K54" s="276">
        <v>217.9</v>
      </c>
      <c r="L54" s="276">
        <v>212</v>
      </c>
      <c r="M54" s="276">
        <v>2.5748600000000001</v>
      </c>
    </row>
    <row r="55" spans="1:13">
      <c r="A55" s="267">
        <v>45</v>
      </c>
      <c r="B55" s="276" t="s">
        <v>316</v>
      </c>
      <c r="C55" s="277">
        <v>610.54999999999995</v>
      </c>
      <c r="D55" s="278">
        <v>613.7166666666667</v>
      </c>
      <c r="E55" s="278">
        <v>605.83333333333337</v>
      </c>
      <c r="F55" s="278">
        <v>601.11666666666667</v>
      </c>
      <c r="G55" s="278">
        <v>593.23333333333335</v>
      </c>
      <c r="H55" s="278">
        <v>618.43333333333339</v>
      </c>
      <c r="I55" s="278">
        <v>626.31666666666661</v>
      </c>
      <c r="J55" s="278">
        <v>631.03333333333342</v>
      </c>
      <c r="K55" s="276">
        <v>621.6</v>
      </c>
      <c r="L55" s="276">
        <v>609</v>
      </c>
      <c r="M55" s="276">
        <v>0.88761000000000001</v>
      </c>
    </row>
    <row r="56" spans="1:13">
      <c r="A56" s="267">
        <v>46</v>
      </c>
      <c r="B56" s="276" t="s">
        <v>58</v>
      </c>
      <c r="C56" s="277">
        <v>8906.35</v>
      </c>
      <c r="D56" s="278">
        <v>8925.4499999999989</v>
      </c>
      <c r="E56" s="278">
        <v>8820.8999999999978</v>
      </c>
      <c r="F56" s="278">
        <v>8735.4499999999989</v>
      </c>
      <c r="G56" s="278">
        <v>8630.8999999999978</v>
      </c>
      <c r="H56" s="278">
        <v>9010.8999999999978</v>
      </c>
      <c r="I56" s="278">
        <v>9115.4499999999971</v>
      </c>
      <c r="J56" s="278">
        <v>9200.8999999999978</v>
      </c>
      <c r="K56" s="276">
        <v>9030</v>
      </c>
      <c r="L56" s="276">
        <v>8840</v>
      </c>
      <c r="M56" s="276">
        <v>4.7605000000000004</v>
      </c>
    </row>
    <row r="57" spans="1:13">
      <c r="A57" s="267">
        <v>47</v>
      </c>
      <c r="B57" s="276" t="s">
        <v>232</v>
      </c>
      <c r="C57" s="277">
        <v>3076.55</v>
      </c>
      <c r="D57" s="278">
        <v>3089.4833333333336</v>
      </c>
      <c r="E57" s="278">
        <v>3053.9666666666672</v>
      </c>
      <c r="F57" s="278">
        <v>3031.3833333333337</v>
      </c>
      <c r="G57" s="278">
        <v>2995.8666666666672</v>
      </c>
      <c r="H57" s="278">
        <v>3112.0666666666671</v>
      </c>
      <c r="I57" s="278">
        <v>3147.5833333333335</v>
      </c>
      <c r="J57" s="278">
        <v>3170.166666666667</v>
      </c>
      <c r="K57" s="276">
        <v>3125</v>
      </c>
      <c r="L57" s="276">
        <v>3066.9</v>
      </c>
      <c r="M57" s="276">
        <v>0.33283000000000001</v>
      </c>
    </row>
    <row r="58" spans="1:13">
      <c r="A58" s="267">
        <v>48</v>
      </c>
      <c r="B58" s="276" t="s">
        <v>59</v>
      </c>
      <c r="C58" s="277">
        <v>5295.2</v>
      </c>
      <c r="D58" s="278">
        <v>5313.2333333333336</v>
      </c>
      <c r="E58" s="278">
        <v>5253.9666666666672</v>
      </c>
      <c r="F58" s="278">
        <v>5212.7333333333336</v>
      </c>
      <c r="G58" s="278">
        <v>5153.4666666666672</v>
      </c>
      <c r="H58" s="278">
        <v>5354.4666666666672</v>
      </c>
      <c r="I58" s="278">
        <v>5413.7333333333336</v>
      </c>
      <c r="J58" s="278">
        <v>5454.9666666666672</v>
      </c>
      <c r="K58" s="276">
        <v>5372.5</v>
      </c>
      <c r="L58" s="276">
        <v>5272</v>
      </c>
      <c r="M58" s="276">
        <v>28.692119999999999</v>
      </c>
    </row>
    <row r="59" spans="1:13">
      <c r="A59" s="267">
        <v>49</v>
      </c>
      <c r="B59" s="276" t="s">
        <v>60</v>
      </c>
      <c r="C59" s="277">
        <v>1646.3</v>
      </c>
      <c r="D59" s="278">
        <v>1636.1666666666667</v>
      </c>
      <c r="E59" s="278">
        <v>1622.3333333333335</v>
      </c>
      <c r="F59" s="278">
        <v>1598.3666666666668</v>
      </c>
      <c r="G59" s="278">
        <v>1584.5333333333335</v>
      </c>
      <c r="H59" s="278">
        <v>1660.1333333333334</v>
      </c>
      <c r="I59" s="278">
        <v>1673.9666666666669</v>
      </c>
      <c r="J59" s="278">
        <v>1697.9333333333334</v>
      </c>
      <c r="K59" s="276">
        <v>1650</v>
      </c>
      <c r="L59" s="276">
        <v>1612.2</v>
      </c>
      <c r="M59" s="276">
        <v>11.390269999999999</v>
      </c>
    </row>
    <row r="60" spans="1:13" ht="12" customHeight="1">
      <c r="A60" s="267">
        <v>50</v>
      </c>
      <c r="B60" s="276" t="s">
        <v>317</v>
      </c>
      <c r="C60" s="277">
        <v>128.1</v>
      </c>
      <c r="D60" s="278">
        <v>129.46666666666667</v>
      </c>
      <c r="E60" s="278">
        <v>125.43333333333334</v>
      </c>
      <c r="F60" s="278">
        <v>122.76666666666667</v>
      </c>
      <c r="G60" s="278">
        <v>118.73333333333333</v>
      </c>
      <c r="H60" s="278">
        <v>132.13333333333333</v>
      </c>
      <c r="I60" s="278">
        <v>136.16666666666669</v>
      </c>
      <c r="J60" s="278">
        <v>138.83333333333334</v>
      </c>
      <c r="K60" s="276">
        <v>133.5</v>
      </c>
      <c r="L60" s="276">
        <v>126.8</v>
      </c>
      <c r="M60" s="276">
        <v>8.8434299999999997</v>
      </c>
    </row>
    <row r="61" spans="1:13">
      <c r="A61" s="267">
        <v>51</v>
      </c>
      <c r="B61" s="276" t="s">
        <v>318</v>
      </c>
      <c r="C61" s="277">
        <v>172</v>
      </c>
      <c r="D61" s="278">
        <v>171.29999999999998</v>
      </c>
      <c r="E61" s="278">
        <v>170.19999999999996</v>
      </c>
      <c r="F61" s="278">
        <v>168.39999999999998</v>
      </c>
      <c r="G61" s="278">
        <v>167.29999999999995</v>
      </c>
      <c r="H61" s="278">
        <v>173.09999999999997</v>
      </c>
      <c r="I61" s="278">
        <v>174.2</v>
      </c>
      <c r="J61" s="278">
        <v>175.99999999999997</v>
      </c>
      <c r="K61" s="276">
        <v>172.4</v>
      </c>
      <c r="L61" s="276">
        <v>169.5</v>
      </c>
      <c r="M61" s="276">
        <v>10.45871</v>
      </c>
    </row>
    <row r="62" spans="1:13">
      <c r="A62" s="267">
        <v>52</v>
      </c>
      <c r="B62" s="276" t="s">
        <v>233</v>
      </c>
      <c r="C62" s="277">
        <v>402.25</v>
      </c>
      <c r="D62" s="278">
        <v>402.01666666666665</v>
      </c>
      <c r="E62" s="278">
        <v>395.93333333333328</v>
      </c>
      <c r="F62" s="278">
        <v>389.61666666666662</v>
      </c>
      <c r="G62" s="278">
        <v>383.53333333333325</v>
      </c>
      <c r="H62" s="278">
        <v>408.33333333333331</v>
      </c>
      <c r="I62" s="278">
        <v>414.41666666666669</v>
      </c>
      <c r="J62" s="278">
        <v>420.73333333333335</v>
      </c>
      <c r="K62" s="276">
        <v>408.1</v>
      </c>
      <c r="L62" s="276">
        <v>395.7</v>
      </c>
      <c r="M62" s="276">
        <v>114.57749</v>
      </c>
    </row>
    <row r="63" spans="1:13">
      <c r="A63" s="267">
        <v>53</v>
      </c>
      <c r="B63" s="276" t="s">
        <v>61</v>
      </c>
      <c r="C63" s="277">
        <v>61.45</v>
      </c>
      <c r="D63" s="278">
        <v>61.716666666666669</v>
      </c>
      <c r="E63" s="278">
        <v>60.88333333333334</v>
      </c>
      <c r="F63" s="278">
        <v>60.31666666666667</v>
      </c>
      <c r="G63" s="278">
        <v>59.483333333333341</v>
      </c>
      <c r="H63" s="278">
        <v>62.283333333333339</v>
      </c>
      <c r="I63" s="278">
        <v>63.116666666666667</v>
      </c>
      <c r="J63" s="278">
        <v>63.683333333333337</v>
      </c>
      <c r="K63" s="276">
        <v>62.55</v>
      </c>
      <c r="L63" s="276">
        <v>61.15</v>
      </c>
      <c r="M63" s="276">
        <v>224.88846000000001</v>
      </c>
    </row>
    <row r="64" spans="1:13">
      <c r="A64" s="267">
        <v>54</v>
      </c>
      <c r="B64" s="276" t="s">
        <v>62</v>
      </c>
      <c r="C64" s="277">
        <v>48.7</v>
      </c>
      <c r="D64" s="278">
        <v>48.933333333333337</v>
      </c>
      <c r="E64" s="278">
        <v>48.266666666666673</v>
      </c>
      <c r="F64" s="278">
        <v>47.833333333333336</v>
      </c>
      <c r="G64" s="278">
        <v>47.166666666666671</v>
      </c>
      <c r="H64" s="278">
        <v>49.366666666666674</v>
      </c>
      <c r="I64" s="278">
        <v>50.033333333333331</v>
      </c>
      <c r="J64" s="278">
        <v>50.466666666666676</v>
      </c>
      <c r="K64" s="276">
        <v>49.6</v>
      </c>
      <c r="L64" s="276">
        <v>48.5</v>
      </c>
      <c r="M64" s="276">
        <v>23.354320000000001</v>
      </c>
    </row>
    <row r="65" spans="1:13">
      <c r="A65" s="267">
        <v>55</v>
      </c>
      <c r="B65" s="276" t="s">
        <v>312</v>
      </c>
      <c r="C65" s="277">
        <v>1628.1</v>
      </c>
      <c r="D65" s="278">
        <v>1633.6166666666668</v>
      </c>
      <c r="E65" s="278">
        <v>1614.4833333333336</v>
      </c>
      <c r="F65" s="278">
        <v>1600.8666666666668</v>
      </c>
      <c r="G65" s="278">
        <v>1581.7333333333336</v>
      </c>
      <c r="H65" s="278">
        <v>1647.2333333333336</v>
      </c>
      <c r="I65" s="278">
        <v>1666.3666666666668</v>
      </c>
      <c r="J65" s="278">
        <v>1679.9833333333336</v>
      </c>
      <c r="K65" s="276">
        <v>1652.75</v>
      </c>
      <c r="L65" s="276">
        <v>1620</v>
      </c>
      <c r="M65" s="276">
        <v>0.17052999999999999</v>
      </c>
    </row>
    <row r="66" spans="1:13">
      <c r="A66" s="267">
        <v>56</v>
      </c>
      <c r="B66" s="276" t="s">
        <v>63</v>
      </c>
      <c r="C66" s="277">
        <v>1579.65</v>
      </c>
      <c r="D66" s="278">
        <v>1581.1166666666668</v>
      </c>
      <c r="E66" s="278">
        <v>1568.5333333333335</v>
      </c>
      <c r="F66" s="278">
        <v>1557.4166666666667</v>
      </c>
      <c r="G66" s="278">
        <v>1544.8333333333335</v>
      </c>
      <c r="H66" s="278">
        <v>1592.2333333333336</v>
      </c>
      <c r="I66" s="278">
        <v>1604.8166666666666</v>
      </c>
      <c r="J66" s="278">
        <v>1615.9333333333336</v>
      </c>
      <c r="K66" s="276">
        <v>1593.7</v>
      </c>
      <c r="L66" s="276">
        <v>1570</v>
      </c>
      <c r="M66" s="276">
        <v>3.9860600000000002</v>
      </c>
    </row>
    <row r="67" spans="1:13">
      <c r="A67" s="267">
        <v>57</v>
      </c>
      <c r="B67" s="276" t="s">
        <v>320</v>
      </c>
      <c r="C67" s="277">
        <v>5442.05</v>
      </c>
      <c r="D67" s="278">
        <v>5466.583333333333</v>
      </c>
      <c r="E67" s="278">
        <v>5387.1666666666661</v>
      </c>
      <c r="F67" s="278">
        <v>5332.2833333333328</v>
      </c>
      <c r="G67" s="278">
        <v>5252.8666666666659</v>
      </c>
      <c r="H67" s="278">
        <v>5521.4666666666662</v>
      </c>
      <c r="I67" s="278">
        <v>5600.8833333333323</v>
      </c>
      <c r="J67" s="278">
        <v>5655.7666666666664</v>
      </c>
      <c r="K67" s="276">
        <v>5546</v>
      </c>
      <c r="L67" s="276">
        <v>5411.7</v>
      </c>
      <c r="M67" s="276">
        <v>0.28958</v>
      </c>
    </row>
    <row r="68" spans="1:13">
      <c r="A68" s="267">
        <v>58</v>
      </c>
      <c r="B68" s="276" t="s">
        <v>234</v>
      </c>
      <c r="C68" s="277">
        <v>1298.05</v>
      </c>
      <c r="D68" s="278">
        <v>1305.2333333333333</v>
      </c>
      <c r="E68" s="278">
        <v>1282.9166666666667</v>
      </c>
      <c r="F68" s="278">
        <v>1267.7833333333333</v>
      </c>
      <c r="G68" s="278">
        <v>1245.4666666666667</v>
      </c>
      <c r="H68" s="278">
        <v>1320.3666666666668</v>
      </c>
      <c r="I68" s="278">
        <v>1342.6833333333334</v>
      </c>
      <c r="J68" s="278">
        <v>1357.8166666666668</v>
      </c>
      <c r="K68" s="276">
        <v>1327.55</v>
      </c>
      <c r="L68" s="276">
        <v>1290.0999999999999</v>
      </c>
      <c r="M68" s="276">
        <v>0.84531999999999996</v>
      </c>
    </row>
    <row r="69" spans="1:13">
      <c r="A69" s="267">
        <v>59</v>
      </c>
      <c r="B69" s="276" t="s">
        <v>321</v>
      </c>
      <c r="C69" s="277">
        <v>340.35</v>
      </c>
      <c r="D69" s="278">
        <v>340.28333333333336</v>
      </c>
      <c r="E69" s="278">
        <v>334.06666666666672</v>
      </c>
      <c r="F69" s="278">
        <v>327.78333333333336</v>
      </c>
      <c r="G69" s="278">
        <v>321.56666666666672</v>
      </c>
      <c r="H69" s="278">
        <v>346.56666666666672</v>
      </c>
      <c r="I69" s="278">
        <v>352.7833333333333</v>
      </c>
      <c r="J69" s="278">
        <v>359.06666666666672</v>
      </c>
      <c r="K69" s="276">
        <v>346.5</v>
      </c>
      <c r="L69" s="276">
        <v>334</v>
      </c>
      <c r="M69" s="276">
        <v>9.8127099999999992</v>
      </c>
    </row>
    <row r="70" spans="1:13">
      <c r="A70" s="267">
        <v>60</v>
      </c>
      <c r="B70" s="276" t="s">
        <v>65</v>
      </c>
      <c r="C70" s="277">
        <v>119.95</v>
      </c>
      <c r="D70" s="278">
        <v>118.7</v>
      </c>
      <c r="E70" s="278">
        <v>116.65</v>
      </c>
      <c r="F70" s="278">
        <v>113.35000000000001</v>
      </c>
      <c r="G70" s="278">
        <v>111.30000000000001</v>
      </c>
      <c r="H70" s="278">
        <v>122</v>
      </c>
      <c r="I70" s="278">
        <v>124.04999999999998</v>
      </c>
      <c r="J70" s="278">
        <v>127.35</v>
      </c>
      <c r="K70" s="276">
        <v>120.75</v>
      </c>
      <c r="L70" s="276">
        <v>115.4</v>
      </c>
      <c r="M70" s="276">
        <v>373.90127000000001</v>
      </c>
    </row>
    <row r="71" spans="1:13">
      <c r="A71" s="267">
        <v>61</v>
      </c>
      <c r="B71" s="276" t="s">
        <v>313</v>
      </c>
      <c r="C71" s="277">
        <v>968.95</v>
      </c>
      <c r="D71" s="278">
        <v>970.58333333333337</v>
      </c>
      <c r="E71" s="278">
        <v>956.36666666666679</v>
      </c>
      <c r="F71" s="278">
        <v>943.78333333333342</v>
      </c>
      <c r="G71" s="278">
        <v>929.56666666666683</v>
      </c>
      <c r="H71" s="278">
        <v>983.16666666666674</v>
      </c>
      <c r="I71" s="278">
        <v>997.38333333333321</v>
      </c>
      <c r="J71" s="278">
        <v>1009.9666666666667</v>
      </c>
      <c r="K71" s="276">
        <v>984.8</v>
      </c>
      <c r="L71" s="276">
        <v>958</v>
      </c>
      <c r="M71" s="276">
        <v>4.3317100000000002</v>
      </c>
    </row>
    <row r="72" spans="1:13">
      <c r="A72" s="267">
        <v>62</v>
      </c>
      <c r="B72" s="276" t="s">
        <v>66</v>
      </c>
      <c r="C72" s="277">
        <v>759.45</v>
      </c>
      <c r="D72" s="278">
        <v>755.73333333333323</v>
      </c>
      <c r="E72" s="278">
        <v>749.71666666666647</v>
      </c>
      <c r="F72" s="278">
        <v>739.98333333333323</v>
      </c>
      <c r="G72" s="278">
        <v>733.96666666666647</v>
      </c>
      <c r="H72" s="278">
        <v>765.46666666666647</v>
      </c>
      <c r="I72" s="278">
        <v>771.48333333333312</v>
      </c>
      <c r="J72" s="278">
        <v>781.21666666666647</v>
      </c>
      <c r="K72" s="276">
        <v>761.75</v>
      </c>
      <c r="L72" s="276">
        <v>746</v>
      </c>
      <c r="M72" s="276">
        <v>11.0809</v>
      </c>
    </row>
    <row r="73" spans="1:13">
      <c r="A73" s="267">
        <v>63</v>
      </c>
      <c r="B73" s="276" t="s">
        <v>67</v>
      </c>
      <c r="C73" s="277">
        <v>525.29999999999995</v>
      </c>
      <c r="D73" s="278">
        <v>523.4666666666667</v>
      </c>
      <c r="E73" s="278">
        <v>519.93333333333339</v>
      </c>
      <c r="F73" s="278">
        <v>514.56666666666672</v>
      </c>
      <c r="G73" s="278">
        <v>511.03333333333342</v>
      </c>
      <c r="H73" s="278">
        <v>528.83333333333337</v>
      </c>
      <c r="I73" s="278">
        <v>532.36666666666667</v>
      </c>
      <c r="J73" s="278">
        <v>537.73333333333335</v>
      </c>
      <c r="K73" s="276">
        <v>527</v>
      </c>
      <c r="L73" s="276">
        <v>518.1</v>
      </c>
      <c r="M73" s="276">
        <v>11.637549999999999</v>
      </c>
    </row>
    <row r="74" spans="1:13">
      <c r="A74" s="267">
        <v>64</v>
      </c>
      <c r="B74" s="276" t="s">
        <v>1045</v>
      </c>
      <c r="C74" s="277">
        <v>9708.85</v>
      </c>
      <c r="D74" s="278">
        <v>9804.6166666666668</v>
      </c>
      <c r="E74" s="278">
        <v>9519.2333333333336</v>
      </c>
      <c r="F74" s="278">
        <v>9329.6166666666668</v>
      </c>
      <c r="G74" s="278">
        <v>9044.2333333333336</v>
      </c>
      <c r="H74" s="278">
        <v>9994.2333333333336</v>
      </c>
      <c r="I74" s="278">
        <v>10279.616666666669</v>
      </c>
      <c r="J74" s="278">
        <v>10469.233333333334</v>
      </c>
      <c r="K74" s="276">
        <v>10090</v>
      </c>
      <c r="L74" s="276">
        <v>9615</v>
      </c>
      <c r="M74" s="276">
        <v>6.4949999999999994E-2</v>
      </c>
    </row>
    <row r="75" spans="1:13">
      <c r="A75" s="267">
        <v>65</v>
      </c>
      <c r="B75" s="276" t="s">
        <v>69</v>
      </c>
      <c r="C75" s="277">
        <v>509.7</v>
      </c>
      <c r="D75" s="278">
        <v>511.48333333333335</v>
      </c>
      <c r="E75" s="278">
        <v>504.51666666666665</v>
      </c>
      <c r="F75" s="278">
        <v>499.33333333333331</v>
      </c>
      <c r="G75" s="278">
        <v>492.36666666666662</v>
      </c>
      <c r="H75" s="278">
        <v>516.66666666666674</v>
      </c>
      <c r="I75" s="278">
        <v>523.63333333333344</v>
      </c>
      <c r="J75" s="278">
        <v>528.81666666666672</v>
      </c>
      <c r="K75" s="276">
        <v>518.45000000000005</v>
      </c>
      <c r="L75" s="276">
        <v>506.3</v>
      </c>
      <c r="M75" s="276">
        <v>155.24994000000001</v>
      </c>
    </row>
    <row r="76" spans="1:13" s="16" customFormat="1">
      <c r="A76" s="267">
        <v>66</v>
      </c>
      <c r="B76" s="276" t="s">
        <v>70</v>
      </c>
      <c r="C76" s="277">
        <v>35.9</v>
      </c>
      <c r="D76" s="278">
        <v>35.85</v>
      </c>
      <c r="E76" s="278">
        <v>35.200000000000003</v>
      </c>
      <c r="F76" s="278">
        <v>34.5</v>
      </c>
      <c r="G76" s="278">
        <v>33.85</v>
      </c>
      <c r="H76" s="278">
        <v>36.550000000000004</v>
      </c>
      <c r="I76" s="278">
        <v>37.199999999999996</v>
      </c>
      <c r="J76" s="278">
        <v>37.900000000000006</v>
      </c>
      <c r="K76" s="276">
        <v>36.5</v>
      </c>
      <c r="L76" s="276">
        <v>35.15</v>
      </c>
      <c r="M76" s="276">
        <v>604.57447000000002</v>
      </c>
    </row>
    <row r="77" spans="1:13" s="16" customFormat="1">
      <c r="A77" s="267">
        <v>67</v>
      </c>
      <c r="B77" s="276" t="s">
        <v>71</v>
      </c>
      <c r="C77" s="277">
        <v>465.4</v>
      </c>
      <c r="D77" s="278">
        <v>462.98333333333329</v>
      </c>
      <c r="E77" s="278">
        <v>459.01666666666659</v>
      </c>
      <c r="F77" s="278">
        <v>452.63333333333333</v>
      </c>
      <c r="G77" s="278">
        <v>448.66666666666663</v>
      </c>
      <c r="H77" s="278">
        <v>469.36666666666656</v>
      </c>
      <c r="I77" s="278">
        <v>473.33333333333326</v>
      </c>
      <c r="J77" s="278">
        <v>479.71666666666653</v>
      </c>
      <c r="K77" s="276">
        <v>466.95</v>
      </c>
      <c r="L77" s="276">
        <v>456.6</v>
      </c>
      <c r="M77" s="276">
        <v>35.824359999999999</v>
      </c>
    </row>
    <row r="78" spans="1:13" s="16" customFormat="1">
      <c r="A78" s="267">
        <v>68</v>
      </c>
      <c r="B78" s="276" t="s">
        <v>322</v>
      </c>
      <c r="C78" s="277">
        <v>721.3</v>
      </c>
      <c r="D78" s="278">
        <v>727.11666666666667</v>
      </c>
      <c r="E78" s="278">
        <v>705.2833333333333</v>
      </c>
      <c r="F78" s="278">
        <v>689.26666666666665</v>
      </c>
      <c r="G78" s="278">
        <v>667.43333333333328</v>
      </c>
      <c r="H78" s="278">
        <v>743.13333333333333</v>
      </c>
      <c r="I78" s="278">
        <v>764.96666666666658</v>
      </c>
      <c r="J78" s="278">
        <v>780.98333333333335</v>
      </c>
      <c r="K78" s="276">
        <v>748.95</v>
      </c>
      <c r="L78" s="276">
        <v>711.1</v>
      </c>
      <c r="M78" s="276">
        <v>5.05349</v>
      </c>
    </row>
    <row r="79" spans="1:13" s="16" customFormat="1">
      <c r="A79" s="267">
        <v>69</v>
      </c>
      <c r="B79" s="276" t="s">
        <v>324</v>
      </c>
      <c r="C79" s="277">
        <v>202.15</v>
      </c>
      <c r="D79" s="278">
        <v>202.25</v>
      </c>
      <c r="E79" s="278">
        <v>193.75</v>
      </c>
      <c r="F79" s="278">
        <v>185.35</v>
      </c>
      <c r="G79" s="278">
        <v>176.85</v>
      </c>
      <c r="H79" s="278">
        <v>210.65</v>
      </c>
      <c r="I79" s="278">
        <v>219.15</v>
      </c>
      <c r="J79" s="278">
        <v>227.55</v>
      </c>
      <c r="K79" s="276">
        <v>210.75</v>
      </c>
      <c r="L79" s="276">
        <v>193.85</v>
      </c>
      <c r="M79" s="276">
        <v>21.785889999999998</v>
      </c>
    </row>
    <row r="80" spans="1:13" s="16" customFormat="1">
      <c r="A80" s="267">
        <v>70</v>
      </c>
      <c r="B80" s="276" t="s">
        <v>325</v>
      </c>
      <c r="C80" s="277">
        <v>4097.25</v>
      </c>
      <c r="D80" s="278">
        <v>4116.0666666666666</v>
      </c>
      <c r="E80" s="278">
        <v>4061.1833333333334</v>
      </c>
      <c r="F80" s="278">
        <v>4025.1166666666668</v>
      </c>
      <c r="G80" s="278">
        <v>3970.2333333333336</v>
      </c>
      <c r="H80" s="278">
        <v>4152.1333333333332</v>
      </c>
      <c r="I80" s="278">
        <v>4207.0166666666664</v>
      </c>
      <c r="J80" s="278">
        <v>4243.083333333333</v>
      </c>
      <c r="K80" s="276">
        <v>4170.95</v>
      </c>
      <c r="L80" s="276">
        <v>4080</v>
      </c>
      <c r="M80" s="276">
        <v>0.21772</v>
      </c>
    </row>
    <row r="81" spans="1:13" s="16" customFormat="1">
      <c r="A81" s="267">
        <v>71</v>
      </c>
      <c r="B81" s="276" t="s">
        <v>326</v>
      </c>
      <c r="C81" s="277">
        <v>801.1</v>
      </c>
      <c r="D81" s="278">
        <v>798.6</v>
      </c>
      <c r="E81" s="278">
        <v>787.7</v>
      </c>
      <c r="F81" s="278">
        <v>774.30000000000007</v>
      </c>
      <c r="G81" s="278">
        <v>763.40000000000009</v>
      </c>
      <c r="H81" s="278">
        <v>812</v>
      </c>
      <c r="I81" s="278">
        <v>822.89999999999986</v>
      </c>
      <c r="J81" s="278">
        <v>836.3</v>
      </c>
      <c r="K81" s="276">
        <v>809.5</v>
      </c>
      <c r="L81" s="276">
        <v>785.2</v>
      </c>
      <c r="M81" s="276">
        <v>0.76798</v>
      </c>
    </row>
    <row r="82" spans="1:13" s="16" customFormat="1">
      <c r="A82" s="267">
        <v>72</v>
      </c>
      <c r="B82" s="276" t="s">
        <v>327</v>
      </c>
      <c r="C82" s="277">
        <v>79.55</v>
      </c>
      <c r="D82" s="278">
        <v>78.966666666666654</v>
      </c>
      <c r="E82" s="278">
        <v>77.083333333333314</v>
      </c>
      <c r="F82" s="278">
        <v>74.61666666666666</v>
      </c>
      <c r="G82" s="278">
        <v>72.73333333333332</v>
      </c>
      <c r="H82" s="278">
        <v>81.433333333333309</v>
      </c>
      <c r="I82" s="278">
        <v>83.316666666666663</v>
      </c>
      <c r="J82" s="278">
        <v>85.783333333333303</v>
      </c>
      <c r="K82" s="276">
        <v>80.849999999999994</v>
      </c>
      <c r="L82" s="276">
        <v>76.5</v>
      </c>
      <c r="M82" s="276">
        <v>61.44867</v>
      </c>
    </row>
    <row r="83" spans="1:13" s="16" customFormat="1">
      <c r="A83" s="267">
        <v>73</v>
      </c>
      <c r="B83" s="276" t="s">
        <v>72</v>
      </c>
      <c r="C83" s="277">
        <v>12785.4</v>
      </c>
      <c r="D83" s="278">
        <v>12725.800000000001</v>
      </c>
      <c r="E83" s="278">
        <v>12526.600000000002</v>
      </c>
      <c r="F83" s="278">
        <v>12267.800000000001</v>
      </c>
      <c r="G83" s="278">
        <v>12068.600000000002</v>
      </c>
      <c r="H83" s="278">
        <v>12984.600000000002</v>
      </c>
      <c r="I83" s="278">
        <v>13183.800000000003</v>
      </c>
      <c r="J83" s="278">
        <v>13442.600000000002</v>
      </c>
      <c r="K83" s="276">
        <v>12925</v>
      </c>
      <c r="L83" s="276">
        <v>12467</v>
      </c>
      <c r="M83" s="276">
        <v>0.44396999999999998</v>
      </c>
    </row>
    <row r="84" spans="1:13" s="16" customFormat="1">
      <c r="A84" s="267">
        <v>74</v>
      </c>
      <c r="B84" s="276" t="s">
        <v>74</v>
      </c>
      <c r="C84" s="277">
        <v>381.1</v>
      </c>
      <c r="D84" s="278">
        <v>381.73333333333335</v>
      </c>
      <c r="E84" s="278">
        <v>378.91666666666669</v>
      </c>
      <c r="F84" s="278">
        <v>376.73333333333335</v>
      </c>
      <c r="G84" s="278">
        <v>373.91666666666669</v>
      </c>
      <c r="H84" s="278">
        <v>383.91666666666669</v>
      </c>
      <c r="I84" s="278">
        <v>386.73333333333329</v>
      </c>
      <c r="J84" s="278">
        <v>388.91666666666669</v>
      </c>
      <c r="K84" s="276">
        <v>384.55</v>
      </c>
      <c r="L84" s="276">
        <v>379.55</v>
      </c>
      <c r="M84" s="276">
        <v>42.972200000000001</v>
      </c>
    </row>
    <row r="85" spans="1:13" s="16" customFormat="1">
      <c r="A85" s="267">
        <v>75</v>
      </c>
      <c r="B85" s="276" t="s">
        <v>328</v>
      </c>
      <c r="C85" s="277">
        <v>249.1</v>
      </c>
      <c r="D85" s="278">
        <v>249.36666666666667</v>
      </c>
      <c r="E85" s="278">
        <v>245.83333333333334</v>
      </c>
      <c r="F85" s="278">
        <v>242.56666666666666</v>
      </c>
      <c r="G85" s="278">
        <v>239.03333333333333</v>
      </c>
      <c r="H85" s="278">
        <v>252.63333333333335</v>
      </c>
      <c r="I85" s="278">
        <v>256.16666666666663</v>
      </c>
      <c r="J85" s="278">
        <v>259.43333333333339</v>
      </c>
      <c r="K85" s="276">
        <v>252.9</v>
      </c>
      <c r="L85" s="276">
        <v>246.1</v>
      </c>
      <c r="M85" s="276">
        <v>2.3126199999999999</v>
      </c>
    </row>
    <row r="86" spans="1:13" s="16" customFormat="1">
      <c r="A86" s="267">
        <v>76</v>
      </c>
      <c r="B86" s="276" t="s">
        <v>75</v>
      </c>
      <c r="C86" s="277">
        <v>3576.35</v>
      </c>
      <c r="D86" s="278">
        <v>3580.0666666666671</v>
      </c>
      <c r="E86" s="278">
        <v>3558.3833333333341</v>
      </c>
      <c r="F86" s="278">
        <v>3540.416666666667</v>
      </c>
      <c r="G86" s="278">
        <v>3518.733333333334</v>
      </c>
      <c r="H86" s="278">
        <v>3598.0333333333342</v>
      </c>
      <c r="I86" s="278">
        <v>3619.7166666666676</v>
      </c>
      <c r="J86" s="278">
        <v>3637.6833333333343</v>
      </c>
      <c r="K86" s="276">
        <v>3601.75</v>
      </c>
      <c r="L86" s="276">
        <v>3562.1</v>
      </c>
      <c r="M86" s="276">
        <v>4.5938299999999996</v>
      </c>
    </row>
    <row r="87" spans="1:13" s="16" customFormat="1">
      <c r="A87" s="267">
        <v>77</v>
      </c>
      <c r="B87" s="276" t="s">
        <v>314</v>
      </c>
      <c r="C87" s="277">
        <v>619.20000000000005</v>
      </c>
      <c r="D87" s="278">
        <v>616.11666666666667</v>
      </c>
      <c r="E87" s="278">
        <v>609.73333333333335</v>
      </c>
      <c r="F87" s="278">
        <v>600.26666666666665</v>
      </c>
      <c r="G87" s="278">
        <v>593.88333333333333</v>
      </c>
      <c r="H87" s="278">
        <v>625.58333333333337</v>
      </c>
      <c r="I87" s="278">
        <v>631.96666666666681</v>
      </c>
      <c r="J87" s="278">
        <v>641.43333333333339</v>
      </c>
      <c r="K87" s="276">
        <v>622.5</v>
      </c>
      <c r="L87" s="276">
        <v>606.65</v>
      </c>
      <c r="M87" s="276">
        <v>4.8303700000000003</v>
      </c>
    </row>
    <row r="88" spans="1:13" s="16" customFormat="1">
      <c r="A88" s="267">
        <v>78</v>
      </c>
      <c r="B88" s="276" t="s">
        <v>323</v>
      </c>
      <c r="C88" s="277">
        <v>246.9</v>
      </c>
      <c r="D88" s="278">
        <v>249.43333333333331</v>
      </c>
      <c r="E88" s="278">
        <v>243.46666666666661</v>
      </c>
      <c r="F88" s="278">
        <v>240.0333333333333</v>
      </c>
      <c r="G88" s="278">
        <v>234.06666666666661</v>
      </c>
      <c r="H88" s="278">
        <v>252.86666666666662</v>
      </c>
      <c r="I88" s="278">
        <v>258.83333333333331</v>
      </c>
      <c r="J88" s="278">
        <v>262.26666666666665</v>
      </c>
      <c r="K88" s="276">
        <v>255.4</v>
      </c>
      <c r="L88" s="276">
        <v>246</v>
      </c>
      <c r="M88" s="276">
        <v>9.0902700000000003</v>
      </c>
    </row>
    <row r="89" spans="1:13" s="16" customFormat="1">
      <c r="A89" s="267">
        <v>79</v>
      </c>
      <c r="B89" s="276" t="s">
        <v>76</v>
      </c>
      <c r="C89" s="277">
        <v>476.75</v>
      </c>
      <c r="D89" s="278">
        <v>479.40000000000003</v>
      </c>
      <c r="E89" s="278">
        <v>471.80000000000007</v>
      </c>
      <c r="F89" s="278">
        <v>466.85</v>
      </c>
      <c r="G89" s="278">
        <v>459.25000000000006</v>
      </c>
      <c r="H89" s="278">
        <v>484.35000000000008</v>
      </c>
      <c r="I89" s="278">
        <v>491.9500000000001</v>
      </c>
      <c r="J89" s="278">
        <v>496.90000000000009</v>
      </c>
      <c r="K89" s="276">
        <v>487</v>
      </c>
      <c r="L89" s="276">
        <v>474.45</v>
      </c>
      <c r="M89" s="276">
        <v>33.222470000000001</v>
      </c>
    </row>
    <row r="90" spans="1:13" s="16" customFormat="1">
      <c r="A90" s="267">
        <v>80</v>
      </c>
      <c r="B90" s="276" t="s">
        <v>77</v>
      </c>
      <c r="C90" s="277">
        <v>128.94999999999999</v>
      </c>
      <c r="D90" s="278">
        <v>128.86666666666667</v>
      </c>
      <c r="E90" s="278">
        <v>127.73333333333335</v>
      </c>
      <c r="F90" s="278">
        <v>126.51666666666668</v>
      </c>
      <c r="G90" s="278">
        <v>125.38333333333335</v>
      </c>
      <c r="H90" s="278">
        <v>130.08333333333334</v>
      </c>
      <c r="I90" s="278">
        <v>131.21666666666667</v>
      </c>
      <c r="J90" s="278">
        <v>132.43333333333334</v>
      </c>
      <c r="K90" s="276">
        <v>130</v>
      </c>
      <c r="L90" s="276">
        <v>127.65</v>
      </c>
      <c r="M90" s="276">
        <v>141.37531000000001</v>
      </c>
    </row>
    <row r="91" spans="1:13" s="16" customFormat="1">
      <c r="A91" s="267">
        <v>81</v>
      </c>
      <c r="B91" s="276" t="s">
        <v>332</v>
      </c>
      <c r="C91" s="277">
        <v>499.4</v>
      </c>
      <c r="D91" s="278">
        <v>496.8</v>
      </c>
      <c r="E91" s="278">
        <v>492.6</v>
      </c>
      <c r="F91" s="278">
        <v>485.8</v>
      </c>
      <c r="G91" s="278">
        <v>481.6</v>
      </c>
      <c r="H91" s="278">
        <v>503.6</v>
      </c>
      <c r="I91" s="278">
        <v>507.79999999999995</v>
      </c>
      <c r="J91" s="278">
        <v>514.6</v>
      </c>
      <c r="K91" s="276">
        <v>501</v>
      </c>
      <c r="L91" s="276">
        <v>490</v>
      </c>
      <c r="M91" s="276">
        <v>2.59328</v>
      </c>
    </row>
    <row r="92" spans="1:13" s="16" customFormat="1">
      <c r="A92" s="267">
        <v>82</v>
      </c>
      <c r="B92" s="276" t="s">
        <v>333</v>
      </c>
      <c r="C92" s="277">
        <v>506.4</v>
      </c>
      <c r="D92" s="278">
        <v>507.59999999999997</v>
      </c>
      <c r="E92" s="278">
        <v>501.9</v>
      </c>
      <c r="F92" s="278">
        <v>497.40000000000003</v>
      </c>
      <c r="G92" s="278">
        <v>491.70000000000005</v>
      </c>
      <c r="H92" s="278">
        <v>512.09999999999991</v>
      </c>
      <c r="I92" s="278">
        <v>517.79999999999984</v>
      </c>
      <c r="J92" s="278">
        <v>522.29999999999984</v>
      </c>
      <c r="K92" s="276">
        <v>513.29999999999995</v>
      </c>
      <c r="L92" s="276">
        <v>503.1</v>
      </c>
      <c r="M92" s="276">
        <v>1.86198</v>
      </c>
    </row>
    <row r="93" spans="1:13" s="16" customFormat="1">
      <c r="A93" s="267">
        <v>83</v>
      </c>
      <c r="B93" s="276" t="s">
        <v>335</v>
      </c>
      <c r="C93" s="277">
        <v>405.5</v>
      </c>
      <c r="D93" s="278">
        <v>404.23333333333335</v>
      </c>
      <c r="E93" s="278">
        <v>399.26666666666671</v>
      </c>
      <c r="F93" s="278">
        <v>393.03333333333336</v>
      </c>
      <c r="G93" s="278">
        <v>388.06666666666672</v>
      </c>
      <c r="H93" s="278">
        <v>410.4666666666667</v>
      </c>
      <c r="I93" s="278">
        <v>415.43333333333339</v>
      </c>
      <c r="J93" s="278">
        <v>421.66666666666669</v>
      </c>
      <c r="K93" s="276">
        <v>409.2</v>
      </c>
      <c r="L93" s="276">
        <v>398</v>
      </c>
      <c r="M93" s="276">
        <v>4.4928400000000002</v>
      </c>
    </row>
    <row r="94" spans="1:13" s="16" customFormat="1">
      <c r="A94" s="267">
        <v>84</v>
      </c>
      <c r="B94" s="276" t="s">
        <v>329</v>
      </c>
      <c r="C94" s="277">
        <v>525.9</v>
      </c>
      <c r="D94" s="278">
        <v>529.61666666666667</v>
      </c>
      <c r="E94" s="278">
        <v>521.2833333333333</v>
      </c>
      <c r="F94" s="278">
        <v>516.66666666666663</v>
      </c>
      <c r="G94" s="278">
        <v>508.33333333333326</v>
      </c>
      <c r="H94" s="278">
        <v>534.23333333333335</v>
      </c>
      <c r="I94" s="278">
        <v>542.56666666666661</v>
      </c>
      <c r="J94" s="278">
        <v>547.18333333333339</v>
      </c>
      <c r="K94" s="276">
        <v>537.95000000000005</v>
      </c>
      <c r="L94" s="276">
        <v>525</v>
      </c>
      <c r="M94" s="276">
        <v>1.2117599999999999</v>
      </c>
    </row>
    <row r="95" spans="1:13" s="16" customFormat="1">
      <c r="A95" s="267">
        <v>85</v>
      </c>
      <c r="B95" s="276" t="s">
        <v>78</v>
      </c>
      <c r="C95" s="277">
        <v>123.05</v>
      </c>
      <c r="D95" s="278">
        <v>123.5</v>
      </c>
      <c r="E95" s="278">
        <v>121.85</v>
      </c>
      <c r="F95" s="278">
        <v>120.64999999999999</v>
      </c>
      <c r="G95" s="278">
        <v>118.99999999999999</v>
      </c>
      <c r="H95" s="278">
        <v>124.7</v>
      </c>
      <c r="I95" s="278">
        <v>126.35000000000001</v>
      </c>
      <c r="J95" s="278">
        <v>127.55000000000001</v>
      </c>
      <c r="K95" s="276">
        <v>125.15</v>
      </c>
      <c r="L95" s="276">
        <v>122.3</v>
      </c>
      <c r="M95" s="276">
        <v>10.84815</v>
      </c>
    </row>
    <row r="96" spans="1:13" s="16" customFormat="1">
      <c r="A96" s="267">
        <v>86</v>
      </c>
      <c r="B96" s="276" t="s">
        <v>330</v>
      </c>
      <c r="C96" s="277">
        <v>267.7</v>
      </c>
      <c r="D96" s="278">
        <v>268.73333333333335</v>
      </c>
      <c r="E96" s="278">
        <v>262.9666666666667</v>
      </c>
      <c r="F96" s="278">
        <v>258.23333333333335</v>
      </c>
      <c r="G96" s="278">
        <v>252.4666666666667</v>
      </c>
      <c r="H96" s="278">
        <v>273.4666666666667</v>
      </c>
      <c r="I96" s="278">
        <v>279.23333333333335</v>
      </c>
      <c r="J96" s="278">
        <v>283.9666666666667</v>
      </c>
      <c r="K96" s="276">
        <v>274.5</v>
      </c>
      <c r="L96" s="276">
        <v>264</v>
      </c>
      <c r="M96" s="276">
        <v>4.9571100000000001</v>
      </c>
    </row>
    <row r="97" spans="1:13" s="16" customFormat="1">
      <c r="A97" s="267">
        <v>87</v>
      </c>
      <c r="B97" s="276" t="s">
        <v>338</v>
      </c>
      <c r="C97" s="277">
        <v>533.1</v>
      </c>
      <c r="D97" s="278">
        <v>530.93333333333328</v>
      </c>
      <c r="E97" s="278">
        <v>523.36666666666656</v>
      </c>
      <c r="F97" s="278">
        <v>513.63333333333333</v>
      </c>
      <c r="G97" s="278">
        <v>506.06666666666661</v>
      </c>
      <c r="H97" s="278">
        <v>540.66666666666652</v>
      </c>
      <c r="I97" s="278">
        <v>548.23333333333335</v>
      </c>
      <c r="J97" s="278">
        <v>557.96666666666647</v>
      </c>
      <c r="K97" s="276">
        <v>538.5</v>
      </c>
      <c r="L97" s="276">
        <v>521.20000000000005</v>
      </c>
      <c r="M97" s="276">
        <v>14.689579999999999</v>
      </c>
    </row>
    <row r="98" spans="1:13" s="16" customFormat="1">
      <c r="A98" s="267">
        <v>88</v>
      </c>
      <c r="B98" s="276" t="s">
        <v>336</v>
      </c>
      <c r="C98" s="277">
        <v>1080.95</v>
      </c>
      <c r="D98" s="278">
        <v>1077.3</v>
      </c>
      <c r="E98" s="278">
        <v>1069.6499999999999</v>
      </c>
      <c r="F98" s="278">
        <v>1058.3499999999999</v>
      </c>
      <c r="G98" s="278">
        <v>1050.6999999999998</v>
      </c>
      <c r="H98" s="278">
        <v>1088.5999999999999</v>
      </c>
      <c r="I98" s="278">
        <v>1096.25</v>
      </c>
      <c r="J98" s="278">
        <v>1107.55</v>
      </c>
      <c r="K98" s="276">
        <v>1084.95</v>
      </c>
      <c r="L98" s="276">
        <v>1066</v>
      </c>
      <c r="M98" s="276">
        <v>1.01136</v>
      </c>
    </row>
    <row r="99" spans="1:13" s="16" customFormat="1">
      <c r="A99" s="267">
        <v>89</v>
      </c>
      <c r="B99" s="276" t="s">
        <v>337</v>
      </c>
      <c r="C99" s="277">
        <v>13.85</v>
      </c>
      <c r="D99" s="278">
        <v>13.866666666666667</v>
      </c>
      <c r="E99" s="278">
        <v>13.733333333333334</v>
      </c>
      <c r="F99" s="278">
        <v>13.616666666666667</v>
      </c>
      <c r="G99" s="278">
        <v>13.483333333333334</v>
      </c>
      <c r="H99" s="278">
        <v>13.983333333333334</v>
      </c>
      <c r="I99" s="278">
        <v>14.116666666666667</v>
      </c>
      <c r="J99" s="278">
        <v>14.233333333333334</v>
      </c>
      <c r="K99" s="276">
        <v>14</v>
      </c>
      <c r="L99" s="276">
        <v>13.75</v>
      </c>
      <c r="M99" s="276">
        <v>29.267399999999999</v>
      </c>
    </row>
    <row r="100" spans="1:13" s="16" customFormat="1">
      <c r="A100" s="267">
        <v>90</v>
      </c>
      <c r="B100" s="276" t="s">
        <v>339</v>
      </c>
      <c r="C100" s="277">
        <v>233.05</v>
      </c>
      <c r="D100" s="278">
        <v>233.4666666666667</v>
      </c>
      <c r="E100" s="278">
        <v>229.13333333333338</v>
      </c>
      <c r="F100" s="278">
        <v>225.2166666666667</v>
      </c>
      <c r="G100" s="278">
        <v>220.88333333333338</v>
      </c>
      <c r="H100" s="278">
        <v>237.38333333333338</v>
      </c>
      <c r="I100" s="278">
        <v>241.7166666666667</v>
      </c>
      <c r="J100" s="278">
        <v>245.63333333333338</v>
      </c>
      <c r="K100" s="276">
        <v>237.8</v>
      </c>
      <c r="L100" s="276">
        <v>229.55</v>
      </c>
      <c r="M100" s="276">
        <v>2.5011000000000001</v>
      </c>
    </row>
    <row r="101" spans="1:13">
      <c r="A101" s="267">
        <v>91</v>
      </c>
      <c r="B101" s="276" t="s">
        <v>80</v>
      </c>
      <c r="C101" s="277">
        <v>410.9</v>
      </c>
      <c r="D101" s="278">
        <v>405.43333333333334</v>
      </c>
      <c r="E101" s="278">
        <v>398.36666666666667</v>
      </c>
      <c r="F101" s="278">
        <v>385.83333333333331</v>
      </c>
      <c r="G101" s="278">
        <v>378.76666666666665</v>
      </c>
      <c r="H101" s="278">
        <v>417.9666666666667</v>
      </c>
      <c r="I101" s="278">
        <v>425.03333333333342</v>
      </c>
      <c r="J101" s="278">
        <v>437.56666666666672</v>
      </c>
      <c r="K101" s="276">
        <v>412.5</v>
      </c>
      <c r="L101" s="276">
        <v>392.9</v>
      </c>
      <c r="M101" s="276">
        <v>21.31664</v>
      </c>
    </row>
    <row r="102" spans="1:13">
      <c r="A102" s="267">
        <v>92</v>
      </c>
      <c r="B102" s="276" t="s">
        <v>340</v>
      </c>
      <c r="C102" s="277">
        <v>3391.95</v>
      </c>
      <c r="D102" s="278">
        <v>3407.3166666666671</v>
      </c>
      <c r="E102" s="278">
        <v>3364.6333333333341</v>
      </c>
      <c r="F102" s="278">
        <v>3337.3166666666671</v>
      </c>
      <c r="G102" s="278">
        <v>3294.6333333333341</v>
      </c>
      <c r="H102" s="278">
        <v>3434.6333333333341</v>
      </c>
      <c r="I102" s="278">
        <v>3477.3166666666675</v>
      </c>
      <c r="J102" s="278">
        <v>3504.6333333333341</v>
      </c>
      <c r="K102" s="276">
        <v>3450</v>
      </c>
      <c r="L102" s="276">
        <v>3380</v>
      </c>
      <c r="M102" s="276">
        <v>4.3249999999999997E-2</v>
      </c>
    </row>
    <row r="103" spans="1:13">
      <c r="A103" s="267">
        <v>93</v>
      </c>
      <c r="B103" s="276" t="s">
        <v>81</v>
      </c>
      <c r="C103" s="277">
        <v>614.29999999999995</v>
      </c>
      <c r="D103" s="278">
        <v>612.35</v>
      </c>
      <c r="E103" s="278">
        <v>607.95000000000005</v>
      </c>
      <c r="F103" s="278">
        <v>601.6</v>
      </c>
      <c r="G103" s="278">
        <v>597.20000000000005</v>
      </c>
      <c r="H103" s="278">
        <v>618.70000000000005</v>
      </c>
      <c r="I103" s="278">
        <v>623.09999999999991</v>
      </c>
      <c r="J103" s="278">
        <v>629.45000000000005</v>
      </c>
      <c r="K103" s="276">
        <v>616.75</v>
      </c>
      <c r="L103" s="276">
        <v>606</v>
      </c>
      <c r="M103" s="276">
        <v>2.3189500000000001</v>
      </c>
    </row>
    <row r="104" spans="1:13">
      <c r="A104" s="267">
        <v>94</v>
      </c>
      <c r="B104" s="276" t="s">
        <v>334</v>
      </c>
      <c r="C104" s="277">
        <v>317.75</v>
      </c>
      <c r="D104" s="278">
        <v>315.26666666666665</v>
      </c>
      <c r="E104" s="278">
        <v>310.73333333333329</v>
      </c>
      <c r="F104" s="278">
        <v>303.71666666666664</v>
      </c>
      <c r="G104" s="278">
        <v>299.18333333333328</v>
      </c>
      <c r="H104" s="278">
        <v>322.2833333333333</v>
      </c>
      <c r="I104" s="278">
        <v>326.81666666666661</v>
      </c>
      <c r="J104" s="278">
        <v>333.83333333333331</v>
      </c>
      <c r="K104" s="276">
        <v>319.8</v>
      </c>
      <c r="L104" s="276">
        <v>308.25</v>
      </c>
      <c r="M104" s="276">
        <v>0.72677000000000003</v>
      </c>
    </row>
    <row r="105" spans="1:13">
      <c r="A105" s="267">
        <v>95</v>
      </c>
      <c r="B105" s="276" t="s">
        <v>342</v>
      </c>
      <c r="C105" s="277">
        <v>227.75</v>
      </c>
      <c r="D105" s="278">
        <v>229.23333333333335</v>
      </c>
      <c r="E105" s="278">
        <v>223.7166666666667</v>
      </c>
      <c r="F105" s="278">
        <v>219.68333333333334</v>
      </c>
      <c r="G105" s="278">
        <v>214.16666666666669</v>
      </c>
      <c r="H105" s="278">
        <v>233.26666666666671</v>
      </c>
      <c r="I105" s="278">
        <v>238.78333333333336</v>
      </c>
      <c r="J105" s="278">
        <v>242.81666666666672</v>
      </c>
      <c r="K105" s="276">
        <v>234.75</v>
      </c>
      <c r="L105" s="276">
        <v>225.2</v>
      </c>
      <c r="M105" s="276">
        <v>3.8586</v>
      </c>
    </row>
    <row r="106" spans="1:13">
      <c r="A106" s="267">
        <v>96</v>
      </c>
      <c r="B106" s="276" t="s">
        <v>343</v>
      </c>
      <c r="C106" s="277">
        <v>106.65</v>
      </c>
      <c r="D106" s="278">
        <v>106.38333333333334</v>
      </c>
      <c r="E106" s="278">
        <v>105.06666666666668</v>
      </c>
      <c r="F106" s="278">
        <v>103.48333333333333</v>
      </c>
      <c r="G106" s="278">
        <v>102.16666666666667</v>
      </c>
      <c r="H106" s="278">
        <v>107.96666666666668</v>
      </c>
      <c r="I106" s="278">
        <v>109.28333333333335</v>
      </c>
      <c r="J106" s="278">
        <v>110.86666666666669</v>
      </c>
      <c r="K106" s="276">
        <v>107.7</v>
      </c>
      <c r="L106" s="276">
        <v>104.8</v>
      </c>
      <c r="M106" s="276">
        <v>4.7944599999999999</v>
      </c>
    </row>
    <row r="107" spans="1:13">
      <c r="A107" s="267">
        <v>97</v>
      </c>
      <c r="B107" s="276" t="s">
        <v>82</v>
      </c>
      <c r="C107" s="277">
        <v>387.65</v>
      </c>
      <c r="D107" s="278">
        <v>386.11666666666662</v>
      </c>
      <c r="E107" s="278">
        <v>381.53333333333325</v>
      </c>
      <c r="F107" s="278">
        <v>375.41666666666663</v>
      </c>
      <c r="G107" s="278">
        <v>370.83333333333326</v>
      </c>
      <c r="H107" s="278">
        <v>392.23333333333323</v>
      </c>
      <c r="I107" s="278">
        <v>396.81666666666661</v>
      </c>
      <c r="J107" s="278">
        <v>402.93333333333322</v>
      </c>
      <c r="K107" s="276">
        <v>390.7</v>
      </c>
      <c r="L107" s="276">
        <v>380</v>
      </c>
      <c r="M107" s="276">
        <v>27.781099999999999</v>
      </c>
    </row>
    <row r="108" spans="1:13">
      <c r="A108" s="267">
        <v>98</v>
      </c>
      <c r="B108" s="284" t="s">
        <v>344</v>
      </c>
      <c r="C108" s="277">
        <v>536.20000000000005</v>
      </c>
      <c r="D108" s="278">
        <v>540.4</v>
      </c>
      <c r="E108" s="278">
        <v>530.04999999999995</v>
      </c>
      <c r="F108" s="278">
        <v>523.9</v>
      </c>
      <c r="G108" s="278">
        <v>513.54999999999995</v>
      </c>
      <c r="H108" s="278">
        <v>546.54999999999995</v>
      </c>
      <c r="I108" s="278">
        <v>556.90000000000009</v>
      </c>
      <c r="J108" s="278">
        <v>563.04999999999995</v>
      </c>
      <c r="K108" s="276">
        <v>550.75</v>
      </c>
      <c r="L108" s="276">
        <v>534.25</v>
      </c>
      <c r="M108" s="276">
        <v>1.7070000000000001</v>
      </c>
    </row>
    <row r="109" spans="1:13">
      <c r="A109" s="267">
        <v>99</v>
      </c>
      <c r="B109" s="276" t="s">
        <v>83</v>
      </c>
      <c r="C109" s="277">
        <v>819.95</v>
      </c>
      <c r="D109" s="278">
        <v>823.23333333333346</v>
      </c>
      <c r="E109" s="278">
        <v>813.1166666666669</v>
      </c>
      <c r="F109" s="278">
        <v>806.28333333333342</v>
      </c>
      <c r="G109" s="278">
        <v>796.16666666666686</v>
      </c>
      <c r="H109" s="278">
        <v>830.06666666666695</v>
      </c>
      <c r="I109" s="278">
        <v>840.18333333333351</v>
      </c>
      <c r="J109" s="278">
        <v>847.01666666666699</v>
      </c>
      <c r="K109" s="276">
        <v>833.35</v>
      </c>
      <c r="L109" s="276">
        <v>816.4</v>
      </c>
      <c r="M109" s="276">
        <v>48.42886</v>
      </c>
    </row>
    <row r="110" spans="1:13">
      <c r="A110" s="267">
        <v>100</v>
      </c>
      <c r="B110" s="276" t="s">
        <v>84</v>
      </c>
      <c r="C110" s="277">
        <v>135.44999999999999</v>
      </c>
      <c r="D110" s="278">
        <v>135.63333333333333</v>
      </c>
      <c r="E110" s="278">
        <v>134.56666666666666</v>
      </c>
      <c r="F110" s="278">
        <v>133.68333333333334</v>
      </c>
      <c r="G110" s="278">
        <v>132.61666666666667</v>
      </c>
      <c r="H110" s="278">
        <v>136.51666666666665</v>
      </c>
      <c r="I110" s="278">
        <v>137.58333333333331</v>
      </c>
      <c r="J110" s="278">
        <v>138.46666666666664</v>
      </c>
      <c r="K110" s="276">
        <v>136.69999999999999</v>
      </c>
      <c r="L110" s="276">
        <v>134.75</v>
      </c>
      <c r="M110" s="276">
        <v>152.37165999999999</v>
      </c>
    </row>
    <row r="111" spans="1:13">
      <c r="A111" s="267">
        <v>101</v>
      </c>
      <c r="B111" s="276" t="s">
        <v>345</v>
      </c>
      <c r="C111" s="277">
        <v>372.55</v>
      </c>
      <c r="D111" s="278">
        <v>375.95</v>
      </c>
      <c r="E111" s="278">
        <v>366.25</v>
      </c>
      <c r="F111" s="278">
        <v>359.95</v>
      </c>
      <c r="G111" s="278">
        <v>350.25</v>
      </c>
      <c r="H111" s="278">
        <v>382.25</v>
      </c>
      <c r="I111" s="278">
        <v>391.94999999999993</v>
      </c>
      <c r="J111" s="278">
        <v>398.25</v>
      </c>
      <c r="K111" s="276">
        <v>385.65</v>
      </c>
      <c r="L111" s="276">
        <v>369.65</v>
      </c>
      <c r="M111" s="276">
        <v>5.1839399999999998</v>
      </c>
    </row>
    <row r="112" spans="1:13">
      <c r="A112" s="267">
        <v>102</v>
      </c>
      <c r="B112" s="276" t="s">
        <v>3634</v>
      </c>
      <c r="C112" s="277">
        <v>2705.15</v>
      </c>
      <c r="D112" s="278">
        <v>2694.9666666666667</v>
      </c>
      <c r="E112" s="278">
        <v>2675.1833333333334</v>
      </c>
      <c r="F112" s="278">
        <v>2645.2166666666667</v>
      </c>
      <c r="G112" s="278">
        <v>2625.4333333333334</v>
      </c>
      <c r="H112" s="278">
        <v>2724.9333333333334</v>
      </c>
      <c r="I112" s="278">
        <v>2744.7166666666672</v>
      </c>
      <c r="J112" s="278">
        <v>2774.6833333333334</v>
      </c>
      <c r="K112" s="276">
        <v>2714.75</v>
      </c>
      <c r="L112" s="276">
        <v>2665</v>
      </c>
      <c r="M112" s="276">
        <v>1.7542899999999999</v>
      </c>
    </row>
    <row r="113" spans="1:13">
      <c r="A113" s="267">
        <v>103</v>
      </c>
      <c r="B113" s="276" t="s">
        <v>85</v>
      </c>
      <c r="C113" s="277">
        <v>1565.25</v>
      </c>
      <c r="D113" s="278">
        <v>1570.4833333333333</v>
      </c>
      <c r="E113" s="278">
        <v>1554.9666666666667</v>
      </c>
      <c r="F113" s="278">
        <v>1544.6833333333334</v>
      </c>
      <c r="G113" s="278">
        <v>1529.1666666666667</v>
      </c>
      <c r="H113" s="278">
        <v>1580.7666666666667</v>
      </c>
      <c r="I113" s="278">
        <v>1596.2833333333335</v>
      </c>
      <c r="J113" s="278">
        <v>1606.5666666666666</v>
      </c>
      <c r="K113" s="276">
        <v>1586</v>
      </c>
      <c r="L113" s="276">
        <v>1560.2</v>
      </c>
      <c r="M113" s="276">
        <v>3.7249500000000002</v>
      </c>
    </row>
    <row r="114" spans="1:13">
      <c r="A114" s="267">
        <v>104</v>
      </c>
      <c r="B114" s="276" t="s">
        <v>86</v>
      </c>
      <c r="C114" s="277">
        <v>399.3</v>
      </c>
      <c r="D114" s="278">
        <v>399.66666666666669</v>
      </c>
      <c r="E114" s="278">
        <v>396.08333333333337</v>
      </c>
      <c r="F114" s="278">
        <v>392.86666666666667</v>
      </c>
      <c r="G114" s="278">
        <v>389.28333333333336</v>
      </c>
      <c r="H114" s="278">
        <v>402.88333333333338</v>
      </c>
      <c r="I114" s="278">
        <v>406.46666666666675</v>
      </c>
      <c r="J114" s="278">
        <v>409.68333333333339</v>
      </c>
      <c r="K114" s="276">
        <v>403.25</v>
      </c>
      <c r="L114" s="276">
        <v>396.45</v>
      </c>
      <c r="M114" s="276">
        <v>16.015730000000001</v>
      </c>
    </row>
    <row r="115" spans="1:13">
      <c r="A115" s="267">
        <v>105</v>
      </c>
      <c r="B115" s="276" t="s">
        <v>236</v>
      </c>
      <c r="C115" s="277">
        <v>814.6</v>
      </c>
      <c r="D115" s="278">
        <v>812.0333333333333</v>
      </c>
      <c r="E115" s="278">
        <v>806.56666666666661</v>
      </c>
      <c r="F115" s="278">
        <v>798.5333333333333</v>
      </c>
      <c r="G115" s="278">
        <v>793.06666666666661</v>
      </c>
      <c r="H115" s="278">
        <v>820.06666666666661</v>
      </c>
      <c r="I115" s="278">
        <v>825.5333333333333</v>
      </c>
      <c r="J115" s="278">
        <v>833.56666666666661</v>
      </c>
      <c r="K115" s="276">
        <v>817.5</v>
      </c>
      <c r="L115" s="276">
        <v>804</v>
      </c>
      <c r="M115" s="276">
        <v>10.288639999999999</v>
      </c>
    </row>
    <row r="116" spans="1:13">
      <c r="A116" s="267">
        <v>106</v>
      </c>
      <c r="B116" s="276" t="s">
        <v>346</v>
      </c>
      <c r="C116" s="277">
        <v>755.85</v>
      </c>
      <c r="D116" s="278">
        <v>760.1</v>
      </c>
      <c r="E116" s="278">
        <v>743.80000000000007</v>
      </c>
      <c r="F116" s="278">
        <v>731.75</v>
      </c>
      <c r="G116" s="278">
        <v>715.45</v>
      </c>
      <c r="H116" s="278">
        <v>772.15000000000009</v>
      </c>
      <c r="I116" s="278">
        <v>788.45</v>
      </c>
      <c r="J116" s="278">
        <v>800.50000000000011</v>
      </c>
      <c r="K116" s="276">
        <v>776.4</v>
      </c>
      <c r="L116" s="276">
        <v>748.05</v>
      </c>
      <c r="M116" s="276">
        <v>1.78372</v>
      </c>
    </row>
    <row r="117" spans="1:13">
      <c r="A117" s="267">
        <v>107</v>
      </c>
      <c r="B117" s="276" t="s">
        <v>331</v>
      </c>
      <c r="C117" s="277">
        <v>1921.55</v>
      </c>
      <c r="D117" s="278">
        <v>1926.1666666666667</v>
      </c>
      <c r="E117" s="278">
        <v>1901.6333333333334</v>
      </c>
      <c r="F117" s="278">
        <v>1881.7166666666667</v>
      </c>
      <c r="G117" s="278">
        <v>1857.1833333333334</v>
      </c>
      <c r="H117" s="278">
        <v>1946.0833333333335</v>
      </c>
      <c r="I117" s="278">
        <v>1970.6166666666668</v>
      </c>
      <c r="J117" s="278">
        <v>1990.5333333333335</v>
      </c>
      <c r="K117" s="276">
        <v>1950.7</v>
      </c>
      <c r="L117" s="276">
        <v>1906.25</v>
      </c>
      <c r="M117" s="276">
        <v>0.36559000000000003</v>
      </c>
    </row>
    <row r="118" spans="1:13">
      <c r="A118" s="267">
        <v>108</v>
      </c>
      <c r="B118" s="276" t="s">
        <v>237</v>
      </c>
      <c r="C118" s="277">
        <v>380.55</v>
      </c>
      <c r="D118" s="278">
        <v>376.2833333333333</v>
      </c>
      <c r="E118" s="278">
        <v>370.56666666666661</v>
      </c>
      <c r="F118" s="278">
        <v>360.58333333333331</v>
      </c>
      <c r="G118" s="278">
        <v>354.86666666666662</v>
      </c>
      <c r="H118" s="278">
        <v>386.26666666666659</v>
      </c>
      <c r="I118" s="278">
        <v>391.98333333333329</v>
      </c>
      <c r="J118" s="278">
        <v>401.96666666666658</v>
      </c>
      <c r="K118" s="276">
        <v>382</v>
      </c>
      <c r="L118" s="276">
        <v>366.3</v>
      </c>
      <c r="M118" s="276">
        <v>13.59435</v>
      </c>
    </row>
    <row r="119" spans="1:13">
      <c r="A119" s="267">
        <v>109</v>
      </c>
      <c r="B119" s="276" t="s">
        <v>2995</v>
      </c>
      <c r="C119" s="277">
        <v>218.05</v>
      </c>
      <c r="D119" s="278">
        <v>218.20000000000002</v>
      </c>
      <c r="E119" s="278">
        <v>217.15000000000003</v>
      </c>
      <c r="F119" s="278">
        <v>216.25000000000003</v>
      </c>
      <c r="G119" s="278">
        <v>215.20000000000005</v>
      </c>
      <c r="H119" s="278">
        <v>219.10000000000002</v>
      </c>
      <c r="I119" s="278">
        <v>220.15000000000003</v>
      </c>
      <c r="J119" s="278">
        <v>221.05</v>
      </c>
      <c r="K119" s="276">
        <v>219.25</v>
      </c>
      <c r="L119" s="276">
        <v>217.3</v>
      </c>
      <c r="M119" s="276">
        <v>2.4528300000000001</v>
      </c>
    </row>
    <row r="120" spans="1:13">
      <c r="A120" s="267">
        <v>110</v>
      </c>
      <c r="B120" s="276" t="s">
        <v>235</v>
      </c>
      <c r="C120" s="277">
        <v>180.1</v>
      </c>
      <c r="D120" s="278">
        <v>179.36666666666667</v>
      </c>
      <c r="E120" s="278">
        <v>177.73333333333335</v>
      </c>
      <c r="F120" s="278">
        <v>175.36666666666667</v>
      </c>
      <c r="G120" s="278">
        <v>173.73333333333335</v>
      </c>
      <c r="H120" s="278">
        <v>181.73333333333335</v>
      </c>
      <c r="I120" s="278">
        <v>183.36666666666667</v>
      </c>
      <c r="J120" s="278">
        <v>185.73333333333335</v>
      </c>
      <c r="K120" s="276">
        <v>181</v>
      </c>
      <c r="L120" s="276">
        <v>177</v>
      </c>
      <c r="M120" s="276">
        <v>15.96041</v>
      </c>
    </row>
    <row r="121" spans="1:13">
      <c r="A121" s="267">
        <v>111</v>
      </c>
      <c r="B121" s="276" t="s">
        <v>87</v>
      </c>
      <c r="C121" s="277">
        <v>574.54999999999995</v>
      </c>
      <c r="D121" s="278">
        <v>574.16666666666663</v>
      </c>
      <c r="E121" s="278">
        <v>569.88333333333321</v>
      </c>
      <c r="F121" s="278">
        <v>565.21666666666658</v>
      </c>
      <c r="G121" s="278">
        <v>560.93333333333317</v>
      </c>
      <c r="H121" s="278">
        <v>578.83333333333326</v>
      </c>
      <c r="I121" s="278">
        <v>583.11666666666679</v>
      </c>
      <c r="J121" s="278">
        <v>587.7833333333333</v>
      </c>
      <c r="K121" s="276">
        <v>578.45000000000005</v>
      </c>
      <c r="L121" s="276">
        <v>569.5</v>
      </c>
      <c r="M121" s="276">
        <v>9.3768200000000004</v>
      </c>
    </row>
    <row r="122" spans="1:13">
      <c r="A122" s="267">
        <v>112</v>
      </c>
      <c r="B122" s="276" t="s">
        <v>347</v>
      </c>
      <c r="C122" s="277">
        <v>513.04999999999995</v>
      </c>
      <c r="D122" s="278">
        <v>514.06666666666661</v>
      </c>
      <c r="E122" s="278">
        <v>507.13333333333321</v>
      </c>
      <c r="F122" s="278">
        <v>501.21666666666658</v>
      </c>
      <c r="G122" s="278">
        <v>494.28333333333319</v>
      </c>
      <c r="H122" s="278">
        <v>519.98333333333323</v>
      </c>
      <c r="I122" s="278">
        <v>526.91666666666663</v>
      </c>
      <c r="J122" s="278">
        <v>532.83333333333326</v>
      </c>
      <c r="K122" s="276">
        <v>521</v>
      </c>
      <c r="L122" s="276">
        <v>508.15</v>
      </c>
      <c r="M122" s="276">
        <v>1.36703</v>
      </c>
    </row>
    <row r="123" spans="1:13">
      <c r="A123" s="267">
        <v>113</v>
      </c>
      <c r="B123" s="276" t="s">
        <v>88</v>
      </c>
      <c r="C123" s="277">
        <v>534</v>
      </c>
      <c r="D123" s="278">
        <v>535.31666666666661</v>
      </c>
      <c r="E123" s="278">
        <v>530.83333333333326</v>
      </c>
      <c r="F123" s="278">
        <v>527.66666666666663</v>
      </c>
      <c r="G123" s="278">
        <v>523.18333333333328</v>
      </c>
      <c r="H123" s="278">
        <v>538.48333333333323</v>
      </c>
      <c r="I123" s="278">
        <v>542.96666666666658</v>
      </c>
      <c r="J123" s="278">
        <v>546.13333333333321</v>
      </c>
      <c r="K123" s="276">
        <v>539.79999999999995</v>
      </c>
      <c r="L123" s="276">
        <v>532.15</v>
      </c>
      <c r="M123" s="276">
        <v>33.372839999999997</v>
      </c>
    </row>
    <row r="124" spans="1:13">
      <c r="A124" s="267">
        <v>114</v>
      </c>
      <c r="B124" s="276" t="s">
        <v>238</v>
      </c>
      <c r="C124" s="277">
        <v>1079.75</v>
      </c>
      <c r="D124" s="278">
        <v>1079.9833333333333</v>
      </c>
      <c r="E124" s="278">
        <v>1064.9666666666667</v>
      </c>
      <c r="F124" s="278">
        <v>1050.1833333333334</v>
      </c>
      <c r="G124" s="278">
        <v>1035.1666666666667</v>
      </c>
      <c r="H124" s="278">
        <v>1094.7666666666667</v>
      </c>
      <c r="I124" s="278">
        <v>1109.7833333333335</v>
      </c>
      <c r="J124" s="278">
        <v>1124.5666666666666</v>
      </c>
      <c r="K124" s="276">
        <v>1095</v>
      </c>
      <c r="L124" s="276">
        <v>1065.2</v>
      </c>
      <c r="M124" s="276">
        <v>3.7776100000000001</v>
      </c>
    </row>
    <row r="125" spans="1:13">
      <c r="A125" s="267">
        <v>115</v>
      </c>
      <c r="B125" s="276" t="s">
        <v>348</v>
      </c>
      <c r="C125" s="277">
        <v>81.900000000000006</v>
      </c>
      <c r="D125" s="278">
        <v>82.500000000000014</v>
      </c>
      <c r="E125" s="278">
        <v>80.550000000000026</v>
      </c>
      <c r="F125" s="278">
        <v>79.200000000000017</v>
      </c>
      <c r="G125" s="278">
        <v>77.250000000000028</v>
      </c>
      <c r="H125" s="278">
        <v>83.850000000000023</v>
      </c>
      <c r="I125" s="278">
        <v>85.800000000000011</v>
      </c>
      <c r="J125" s="278">
        <v>87.15000000000002</v>
      </c>
      <c r="K125" s="276">
        <v>84.45</v>
      </c>
      <c r="L125" s="276">
        <v>81.150000000000006</v>
      </c>
      <c r="M125" s="276">
        <v>2.9704000000000002</v>
      </c>
    </row>
    <row r="126" spans="1:13">
      <c r="A126" s="267">
        <v>116</v>
      </c>
      <c r="B126" s="276" t="s">
        <v>355</v>
      </c>
      <c r="C126" s="277">
        <v>392.7</v>
      </c>
      <c r="D126" s="278">
        <v>394.18333333333339</v>
      </c>
      <c r="E126" s="278">
        <v>389.61666666666679</v>
      </c>
      <c r="F126" s="278">
        <v>386.53333333333342</v>
      </c>
      <c r="G126" s="278">
        <v>381.96666666666681</v>
      </c>
      <c r="H126" s="278">
        <v>397.26666666666677</v>
      </c>
      <c r="I126" s="278">
        <v>401.83333333333337</v>
      </c>
      <c r="J126" s="278">
        <v>404.91666666666674</v>
      </c>
      <c r="K126" s="276">
        <v>398.75</v>
      </c>
      <c r="L126" s="276">
        <v>391.1</v>
      </c>
      <c r="M126" s="276">
        <v>0.66281000000000001</v>
      </c>
    </row>
    <row r="127" spans="1:13">
      <c r="A127" s="267">
        <v>117</v>
      </c>
      <c r="B127" s="276" t="s">
        <v>356</v>
      </c>
      <c r="C127" s="277">
        <v>138.80000000000001</v>
      </c>
      <c r="D127" s="278">
        <v>138.68333333333337</v>
      </c>
      <c r="E127" s="278">
        <v>137.46666666666673</v>
      </c>
      <c r="F127" s="278">
        <v>136.13333333333335</v>
      </c>
      <c r="G127" s="278">
        <v>134.91666666666671</v>
      </c>
      <c r="H127" s="278">
        <v>140.01666666666674</v>
      </c>
      <c r="I127" s="278">
        <v>141.23333333333338</v>
      </c>
      <c r="J127" s="278">
        <v>142.56666666666675</v>
      </c>
      <c r="K127" s="276">
        <v>139.9</v>
      </c>
      <c r="L127" s="276">
        <v>137.35</v>
      </c>
      <c r="M127" s="276">
        <v>2.7303299999999999</v>
      </c>
    </row>
    <row r="128" spans="1:13">
      <c r="A128" s="267">
        <v>118</v>
      </c>
      <c r="B128" s="276" t="s">
        <v>349</v>
      </c>
      <c r="C128" s="277">
        <v>119.25</v>
      </c>
      <c r="D128" s="278">
        <v>119.21666666666665</v>
      </c>
      <c r="E128" s="278">
        <v>117.73333333333331</v>
      </c>
      <c r="F128" s="278">
        <v>116.21666666666665</v>
      </c>
      <c r="G128" s="278">
        <v>114.73333333333331</v>
      </c>
      <c r="H128" s="278">
        <v>120.73333333333331</v>
      </c>
      <c r="I128" s="278">
        <v>122.21666666666665</v>
      </c>
      <c r="J128" s="278">
        <v>123.73333333333331</v>
      </c>
      <c r="K128" s="276">
        <v>120.7</v>
      </c>
      <c r="L128" s="276">
        <v>117.7</v>
      </c>
      <c r="M128" s="276">
        <v>12.67324</v>
      </c>
    </row>
    <row r="129" spans="1:13">
      <c r="A129" s="267">
        <v>119</v>
      </c>
      <c r="B129" s="276" t="s">
        <v>350</v>
      </c>
      <c r="C129" s="277">
        <v>394.8</v>
      </c>
      <c r="D129" s="278">
        <v>393.73333333333335</v>
      </c>
      <c r="E129" s="278">
        <v>390.56666666666672</v>
      </c>
      <c r="F129" s="278">
        <v>386.33333333333337</v>
      </c>
      <c r="G129" s="278">
        <v>383.16666666666674</v>
      </c>
      <c r="H129" s="278">
        <v>397.9666666666667</v>
      </c>
      <c r="I129" s="278">
        <v>401.13333333333333</v>
      </c>
      <c r="J129" s="278">
        <v>405.36666666666667</v>
      </c>
      <c r="K129" s="276">
        <v>396.9</v>
      </c>
      <c r="L129" s="276">
        <v>389.5</v>
      </c>
      <c r="M129" s="276">
        <v>0.67967999999999995</v>
      </c>
    </row>
    <row r="130" spans="1:13">
      <c r="A130" s="267">
        <v>120</v>
      </c>
      <c r="B130" s="276" t="s">
        <v>351</v>
      </c>
      <c r="C130" s="277">
        <v>941.85</v>
      </c>
      <c r="D130" s="278">
        <v>938.45000000000016</v>
      </c>
      <c r="E130" s="278">
        <v>922.10000000000036</v>
      </c>
      <c r="F130" s="278">
        <v>902.35000000000025</v>
      </c>
      <c r="G130" s="278">
        <v>886.00000000000045</v>
      </c>
      <c r="H130" s="278">
        <v>958.20000000000027</v>
      </c>
      <c r="I130" s="278">
        <v>974.55</v>
      </c>
      <c r="J130" s="278">
        <v>994.30000000000018</v>
      </c>
      <c r="K130" s="276">
        <v>954.8</v>
      </c>
      <c r="L130" s="276">
        <v>918.7</v>
      </c>
      <c r="M130" s="276">
        <v>12.10127</v>
      </c>
    </row>
    <row r="131" spans="1:13">
      <c r="A131" s="267">
        <v>121</v>
      </c>
      <c r="B131" s="276" t="s">
        <v>352</v>
      </c>
      <c r="C131" s="277">
        <v>160.65</v>
      </c>
      <c r="D131" s="278">
        <v>161.53333333333333</v>
      </c>
      <c r="E131" s="278">
        <v>159.11666666666667</v>
      </c>
      <c r="F131" s="278">
        <v>157.58333333333334</v>
      </c>
      <c r="G131" s="278">
        <v>155.16666666666669</v>
      </c>
      <c r="H131" s="278">
        <v>163.06666666666666</v>
      </c>
      <c r="I131" s="278">
        <v>165.48333333333335</v>
      </c>
      <c r="J131" s="278">
        <v>167.01666666666665</v>
      </c>
      <c r="K131" s="276">
        <v>163.95</v>
      </c>
      <c r="L131" s="276">
        <v>160</v>
      </c>
      <c r="M131" s="276">
        <v>12.18318</v>
      </c>
    </row>
    <row r="132" spans="1:13">
      <c r="A132" s="267">
        <v>122</v>
      </c>
      <c r="B132" s="276" t="s">
        <v>1220</v>
      </c>
      <c r="C132" s="277">
        <v>769.1</v>
      </c>
      <c r="D132" s="278">
        <v>775.31666666666661</v>
      </c>
      <c r="E132" s="278">
        <v>759.33333333333326</v>
      </c>
      <c r="F132" s="278">
        <v>749.56666666666661</v>
      </c>
      <c r="G132" s="278">
        <v>733.58333333333326</v>
      </c>
      <c r="H132" s="278">
        <v>785.08333333333326</v>
      </c>
      <c r="I132" s="278">
        <v>801.06666666666661</v>
      </c>
      <c r="J132" s="278">
        <v>810.83333333333326</v>
      </c>
      <c r="K132" s="276">
        <v>791.3</v>
      </c>
      <c r="L132" s="276">
        <v>765.55</v>
      </c>
      <c r="M132" s="276">
        <v>0.76627999999999996</v>
      </c>
    </row>
    <row r="133" spans="1:13">
      <c r="A133" s="267">
        <v>123</v>
      </c>
      <c r="B133" s="276" t="s">
        <v>90</v>
      </c>
      <c r="C133" s="277">
        <v>13.4</v>
      </c>
      <c r="D133" s="278">
        <v>13.383333333333333</v>
      </c>
      <c r="E133" s="278">
        <v>13.166666666666666</v>
      </c>
      <c r="F133" s="278">
        <v>12.933333333333334</v>
      </c>
      <c r="G133" s="278">
        <v>12.716666666666667</v>
      </c>
      <c r="H133" s="278">
        <v>13.616666666666665</v>
      </c>
      <c r="I133" s="278">
        <v>13.833333333333334</v>
      </c>
      <c r="J133" s="278">
        <v>14.066666666666665</v>
      </c>
      <c r="K133" s="276">
        <v>13.6</v>
      </c>
      <c r="L133" s="276">
        <v>13.15</v>
      </c>
      <c r="M133" s="276">
        <v>160.77077</v>
      </c>
    </row>
    <row r="134" spans="1:13">
      <c r="A134" s="267">
        <v>124</v>
      </c>
      <c r="B134" s="276" t="s">
        <v>91</v>
      </c>
      <c r="C134" s="277">
        <v>3841.9</v>
      </c>
      <c r="D134" s="278">
        <v>3826.25</v>
      </c>
      <c r="E134" s="278">
        <v>3802.5</v>
      </c>
      <c r="F134" s="278">
        <v>3763.1</v>
      </c>
      <c r="G134" s="278">
        <v>3739.35</v>
      </c>
      <c r="H134" s="278">
        <v>3865.65</v>
      </c>
      <c r="I134" s="278">
        <v>3889.4</v>
      </c>
      <c r="J134" s="278">
        <v>3928.8</v>
      </c>
      <c r="K134" s="276">
        <v>3850</v>
      </c>
      <c r="L134" s="276">
        <v>3786.85</v>
      </c>
      <c r="M134" s="276">
        <v>6.4619099999999996</v>
      </c>
    </row>
    <row r="135" spans="1:13">
      <c r="A135" s="267">
        <v>125</v>
      </c>
      <c r="B135" s="276" t="s">
        <v>357</v>
      </c>
      <c r="C135" s="277">
        <v>13448.55</v>
      </c>
      <c r="D135" s="278">
        <v>13510.183333333334</v>
      </c>
      <c r="E135" s="278">
        <v>13240.366666666669</v>
      </c>
      <c r="F135" s="278">
        <v>13032.183333333334</v>
      </c>
      <c r="G135" s="278">
        <v>12762.366666666669</v>
      </c>
      <c r="H135" s="278">
        <v>13718.366666666669</v>
      </c>
      <c r="I135" s="278">
        <v>13988.183333333334</v>
      </c>
      <c r="J135" s="278">
        <v>14196.366666666669</v>
      </c>
      <c r="K135" s="276">
        <v>13780</v>
      </c>
      <c r="L135" s="276">
        <v>13302</v>
      </c>
      <c r="M135" s="276">
        <v>0.38756000000000002</v>
      </c>
    </row>
    <row r="136" spans="1:13">
      <c r="A136" s="267">
        <v>126</v>
      </c>
      <c r="B136" s="276" t="s">
        <v>93</v>
      </c>
      <c r="C136" s="277">
        <v>232.85</v>
      </c>
      <c r="D136" s="278">
        <v>234.29999999999998</v>
      </c>
      <c r="E136" s="278">
        <v>230.19999999999996</v>
      </c>
      <c r="F136" s="278">
        <v>227.54999999999998</v>
      </c>
      <c r="G136" s="278">
        <v>223.44999999999996</v>
      </c>
      <c r="H136" s="278">
        <v>236.94999999999996</v>
      </c>
      <c r="I136" s="278">
        <v>241.04999999999998</v>
      </c>
      <c r="J136" s="278">
        <v>243.69999999999996</v>
      </c>
      <c r="K136" s="276">
        <v>238.4</v>
      </c>
      <c r="L136" s="276">
        <v>231.65</v>
      </c>
      <c r="M136" s="276">
        <v>119.89362</v>
      </c>
    </row>
    <row r="137" spans="1:13">
      <c r="A137" s="267">
        <v>127</v>
      </c>
      <c r="B137" s="276" t="s">
        <v>231</v>
      </c>
      <c r="C137" s="277">
        <v>2763.6</v>
      </c>
      <c r="D137" s="278">
        <v>2737.8666666666668</v>
      </c>
      <c r="E137" s="278">
        <v>2695.7333333333336</v>
      </c>
      <c r="F137" s="278">
        <v>2627.8666666666668</v>
      </c>
      <c r="G137" s="278">
        <v>2585.7333333333336</v>
      </c>
      <c r="H137" s="278">
        <v>2805.7333333333336</v>
      </c>
      <c r="I137" s="278">
        <v>2847.8666666666668</v>
      </c>
      <c r="J137" s="278">
        <v>2915.7333333333336</v>
      </c>
      <c r="K137" s="276">
        <v>2780</v>
      </c>
      <c r="L137" s="276">
        <v>2670</v>
      </c>
      <c r="M137" s="276">
        <v>9.8470499999999994</v>
      </c>
    </row>
    <row r="138" spans="1:13">
      <c r="A138" s="267">
        <v>128</v>
      </c>
      <c r="B138" s="276" t="s">
        <v>94</v>
      </c>
      <c r="C138" s="277">
        <v>5205.1000000000004</v>
      </c>
      <c r="D138" s="278">
        <v>5206.6166666666668</v>
      </c>
      <c r="E138" s="278">
        <v>5159.4833333333336</v>
      </c>
      <c r="F138" s="278">
        <v>5113.8666666666668</v>
      </c>
      <c r="G138" s="278">
        <v>5066.7333333333336</v>
      </c>
      <c r="H138" s="278">
        <v>5252.2333333333336</v>
      </c>
      <c r="I138" s="278">
        <v>5299.3666666666668</v>
      </c>
      <c r="J138" s="278">
        <v>5344.9833333333336</v>
      </c>
      <c r="K138" s="276">
        <v>5253.75</v>
      </c>
      <c r="L138" s="276">
        <v>5161</v>
      </c>
      <c r="M138" s="276">
        <v>12.072380000000001</v>
      </c>
    </row>
    <row r="139" spans="1:13">
      <c r="A139" s="267">
        <v>129</v>
      </c>
      <c r="B139" s="276" t="s">
        <v>1263</v>
      </c>
      <c r="C139" s="277">
        <v>883.3</v>
      </c>
      <c r="D139" s="278">
        <v>887.0333333333333</v>
      </c>
      <c r="E139" s="278">
        <v>868.06666666666661</v>
      </c>
      <c r="F139" s="278">
        <v>852.83333333333326</v>
      </c>
      <c r="G139" s="278">
        <v>833.86666666666656</v>
      </c>
      <c r="H139" s="278">
        <v>902.26666666666665</v>
      </c>
      <c r="I139" s="278">
        <v>921.23333333333335</v>
      </c>
      <c r="J139" s="278">
        <v>936.4666666666667</v>
      </c>
      <c r="K139" s="276">
        <v>906</v>
      </c>
      <c r="L139" s="276">
        <v>871.8</v>
      </c>
      <c r="M139" s="276">
        <v>0.35931999999999997</v>
      </c>
    </row>
    <row r="140" spans="1:13">
      <c r="A140" s="267">
        <v>130</v>
      </c>
      <c r="B140" s="276" t="s">
        <v>239</v>
      </c>
      <c r="C140" s="277">
        <v>68.55</v>
      </c>
      <c r="D140" s="278">
        <v>69.233333333333334</v>
      </c>
      <c r="E140" s="278">
        <v>67.516666666666666</v>
      </c>
      <c r="F140" s="278">
        <v>66.483333333333334</v>
      </c>
      <c r="G140" s="278">
        <v>64.766666666666666</v>
      </c>
      <c r="H140" s="278">
        <v>70.266666666666666</v>
      </c>
      <c r="I140" s="278">
        <v>71.983333333333334</v>
      </c>
      <c r="J140" s="278">
        <v>73.016666666666666</v>
      </c>
      <c r="K140" s="276">
        <v>70.95</v>
      </c>
      <c r="L140" s="276">
        <v>68.2</v>
      </c>
      <c r="M140" s="276">
        <v>17.258949999999999</v>
      </c>
    </row>
    <row r="141" spans="1:13">
      <c r="A141" s="267">
        <v>131</v>
      </c>
      <c r="B141" s="276" t="s">
        <v>95</v>
      </c>
      <c r="C141" s="277">
        <v>2530.9</v>
      </c>
      <c r="D141" s="278">
        <v>2521.1166666666668</v>
      </c>
      <c r="E141" s="278">
        <v>2494.8833333333337</v>
      </c>
      <c r="F141" s="278">
        <v>2458.8666666666668</v>
      </c>
      <c r="G141" s="278">
        <v>2432.6333333333337</v>
      </c>
      <c r="H141" s="278">
        <v>2557.1333333333337</v>
      </c>
      <c r="I141" s="278">
        <v>2583.3666666666672</v>
      </c>
      <c r="J141" s="278">
        <v>2619.3833333333337</v>
      </c>
      <c r="K141" s="276">
        <v>2547.35</v>
      </c>
      <c r="L141" s="276">
        <v>2485.1</v>
      </c>
      <c r="M141" s="276">
        <v>17.6371</v>
      </c>
    </row>
    <row r="142" spans="1:13">
      <c r="A142" s="267">
        <v>132</v>
      </c>
      <c r="B142" s="276" t="s">
        <v>359</v>
      </c>
      <c r="C142" s="277">
        <v>343.65</v>
      </c>
      <c r="D142" s="278">
        <v>346.01666666666665</v>
      </c>
      <c r="E142" s="278">
        <v>338.63333333333333</v>
      </c>
      <c r="F142" s="278">
        <v>333.61666666666667</v>
      </c>
      <c r="G142" s="278">
        <v>326.23333333333335</v>
      </c>
      <c r="H142" s="278">
        <v>351.0333333333333</v>
      </c>
      <c r="I142" s="278">
        <v>358.41666666666663</v>
      </c>
      <c r="J142" s="278">
        <v>363.43333333333328</v>
      </c>
      <c r="K142" s="276">
        <v>353.4</v>
      </c>
      <c r="L142" s="276">
        <v>341</v>
      </c>
      <c r="M142" s="276">
        <v>4.5731999999999999</v>
      </c>
    </row>
    <row r="143" spans="1:13">
      <c r="A143" s="267">
        <v>133</v>
      </c>
      <c r="B143" s="276" t="s">
        <v>360</v>
      </c>
      <c r="C143" s="277">
        <v>90.05</v>
      </c>
      <c r="D143" s="278">
        <v>90.483333333333334</v>
      </c>
      <c r="E143" s="278">
        <v>89.316666666666663</v>
      </c>
      <c r="F143" s="278">
        <v>88.583333333333329</v>
      </c>
      <c r="G143" s="278">
        <v>87.416666666666657</v>
      </c>
      <c r="H143" s="278">
        <v>91.216666666666669</v>
      </c>
      <c r="I143" s="278">
        <v>92.383333333333326</v>
      </c>
      <c r="J143" s="278">
        <v>93.116666666666674</v>
      </c>
      <c r="K143" s="276">
        <v>91.65</v>
      </c>
      <c r="L143" s="276">
        <v>89.75</v>
      </c>
      <c r="M143" s="276">
        <v>10.147360000000001</v>
      </c>
    </row>
    <row r="144" spans="1:13">
      <c r="A144" s="267">
        <v>134</v>
      </c>
      <c r="B144" s="276" t="s">
        <v>361</v>
      </c>
      <c r="C144" s="277">
        <v>153</v>
      </c>
      <c r="D144" s="278">
        <v>153.70000000000002</v>
      </c>
      <c r="E144" s="278">
        <v>151.15000000000003</v>
      </c>
      <c r="F144" s="278">
        <v>149.30000000000001</v>
      </c>
      <c r="G144" s="278">
        <v>146.75000000000003</v>
      </c>
      <c r="H144" s="278">
        <v>155.55000000000004</v>
      </c>
      <c r="I144" s="278">
        <v>158.10000000000005</v>
      </c>
      <c r="J144" s="278">
        <v>159.95000000000005</v>
      </c>
      <c r="K144" s="276">
        <v>156.25</v>
      </c>
      <c r="L144" s="276">
        <v>151.85</v>
      </c>
      <c r="M144" s="276">
        <v>0.48614000000000002</v>
      </c>
    </row>
    <row r="145" spans="1:13">
      <c r="A145" s="267">
        <v>135</v>
      </c>
      <c r="B145" s="276" t="s">
        <v>240</v>
      </c>
      <c r="C145" s="277">
        <v>423.75</v>
      </c>
      <c r="D145" s="278">
        <v>422.7833333333333</v>
      </c>
      <c r="E145" s="278">
        <v>419.76666666666659</v>
      </c>
      <c r="F145" s="278">
        <v>415.7833333333333</v>
      </c>
      <c r="G145" s="278">
        <v>412.76666666666659</v>
      </c>
      <c r="H145" s="278">
        <v>426.76666666666659</v>
      </c>
      <c r="I145" s="278">
        <v>429.78333333333325</v>
      </c>
      <c r="J145" s="278">
        <v>433.76666666666659</v>
      </c>
      <c r="K145" s="276">
        <v>425.8</v>
      </c>
      <c r="L145" s="276">
        <v>418.8</v>
      </c>
      <c r="M145" s="276">
        <v>4.1428500000000001</v>
      </c>
    </row>
    <row r="146" spans="1:13">
      <c r="A146" s="267">
        <v>136</v>
      </c>
      <c r="B146" s="276" t="s">
        <v>241</v>
      </c>
      <c r="C146" s="277">
        <v>1348.35</v>
      </c>
      <c r="D146" s="278">
        <v>1339.45</v>
      </c>
      <c r="E146" s="278">
        <v>1328.9</v>
      </c>
      <c r="F146" s="278">
        <v>1309.45</v>
      </c>
      <c r="G146" s="278">
        <v>1298.9000000000001</v>
      </c>
      <c r="H146" s="278">
        <v>1358.9</v>
      </c>
      <c r="I146" s="278">
        <v>1369.4499999999998</v>
      </c>
      <c r="J146" s="278">
        <v>1388.9</v>
      </c>
      <c r="K146" s="276">
        <v>1350</v>
      </c>
      <c r="L146" s="276">
        <v>1320</v>
      </c>
      <c r="M146" s="276">
        <v>0.66249000000000002</v>
      </c>
    </row>
    <row r="147" spans="1:13">
      <c r="A147" s="267">
        <v>137</v>
      </c>
      <c r="B147" s="276" t="s">
        <v>242</v>
      </c>
      <c r="C147" s="277">
        <v>78.349999999999994</v>
      </c>
      <c r="D147" s="278">
        <v>78.166666666666671</v>
      </c>
      <c r="E147" s="278">
        <v>77.233333333333348</v>
      </c>
      <c r="F147" s="278">
        <v>76.116666666666674</v>
      </c>
      <c r="G147" s="278">
        <v>75.183333333333351</v>
      </c>
      <c r="H147" s="278">
        <v>79.283333333333346</v>
      </c>
      <c r="I147" s="278">
        <v>80.216666666666654</v>
      </c>
      <c r="J147" s="278">
        <v>81.333333333333343</v>
      </c>
      <c r="K147" s="276">
        <v>79.099999999999994</v>
      </c>
      <c r="L147" s="276">
        <v>77.05</v>
      </c>
      <c r="M147" s="276">
        <v>20.75619</v>
      </c>
    </row>
    <row r="148" spans="1:13">
      <c r="A148" s="267">
        <v>138</v>
      </c>
      <c r="B148" s="276" t="s">
        <v>96</v>
      </c>
      <c r="C148" s="277">
        <v>68.099999999999994</v>
      </c>
      <c r="D148" s="278">
        <v>67.833333333333329</v>
      </c>
      <c r="E148" s="278">
        <v>67.166666666666657</v>
      </c>
      <c r="F148" s="278">
        <v>66.233333333333334</v>
      </c>
      <c r="G148" s="278">
        <v>65.566666666666663</v>
      </c>
      <c r="H148" s="278">
        <v>68.766666666666652</v>
      </c>
      <c r="I148" s="278">
        <v>69.433333333333309</v>
      </c>
      <c r="J148" s="278">
        <v>70.366666666666646</v>
      </c>
      <c r="K148" s="276">
        <v>68.5</v>
      </c>
      <c r="L148" s="276">
        <v>66.900000000000006</v>
      </c>
      <c r="M148" s="276">
        <v>10.930910000000001</v>
      </c>
    </row>
    <row r="149" spans="1:13">
      <c r="A149" s="267">
        <v>139</v>
      </c>
      <c r="B149" s="276" t="s">
        <v>362</v>
      </c>
      <c r="C149" s="277">
        <v>579.95000000000005</v>
      </c>
      <c r="D149" s="278">
        <v>577.7166666666667</v>
      </c>
      <c r="E149" s="278">
        <v>567.63333333333344</v>
      </c>
      <c r="F149" s="278">
        <v>555.31666666666672</v>
      </c>
      <c r="G149" s="278">
        <v>545.23333333333346</v>
      </c>
      <c r="H149" s="278">
        <v>590.03333333333342</v>
      </c>
      <c r="I149" s="278">
        <v>600.11666666666667</v>
      </c>
      <c r="J149" s="278">
        <v>612.43333333333339</v>
      </c>
      <c r="K149" s="276">
        <v>587.79999999999995</v>
      </c>
      <c r="L149" s="276">
        <v>565.4</v>
      </c>
      <c r="M149" s="276">
        <v>1.3834900000000001</v>
      </c>
    </row>
    <row r="150" spans="1:13">
      <c r="A150" s="267">
        <v>140</v>
      </c>
      <c r="B150" s="276" t="s">
        <v>1297</v>
      </c>
      <c r="C150" s="277">
        <v>1903.85</v>
      </c>
      <c r="D150" s="278">
        <v>1900.9333333333332</v>
      </c>
      <c r="E150" s="278">
        <v>1830.8166666666664</v>
      </c>
      <c r="F150" s="278">
        <v>1757.7833333333333</v>
      </c>
      <c r="G150" s="278">
        <v>1687.6666666666665</v>
      </c>
      <c r="H150" s="278">
        <v>1973.9666666666662</v>
      </c>
      <c r="I150" s="278">
        <v>2044.083333333333</v>
      </c>
      <c r="J150" s="278">
        <v>2117.1166666666659</v>
      </c>
      <c r="K150" s="276">
        <v>1971.05</v>
      </c>
      <c r="L150" s="276">
        <v>1827.9</v>
      </c>
      <c r="M150" s="276">
        <v>0.24875</v>
      </c>
    </row>
    <row r="151" spans="1:13">
      <c r="A151" s="267">
        <v>141</v>
      </c>
      <c r="B151" s="276" t="s">
        <v>97</v>
      </c>
      <c r="C151" s="277">
        <v>1260.4000000000001</v>
      </c>
      <c r="D151" s="278">
        <v>1260.1499999999999</v>
      </c>
      <c r="E151" s="278">
        <v>1245.4999999999998</v>
      </c>
      <c r="F151" s="278">
        <v>1230.5999999999999</v>
      </c>
      <c r="G151" s="278">
        <v>1215.9499999999998</v>
      </c>
      <c r="H151" s="278">
        <v>1275.0499999999997</v>
      </c>
      <c r="I151" s="278">
        <v>1289.6999999999998</v>
      </c>
      <c r="J151" s="278">
        <v>1304.5999999999997</v>
      </c>
      <c r="K151" s="276">
        <v>1274.8</v>
      </c>
      <c r="L151" s="276">
        <v>1245.25</v>
      </c>
      <c r="M151" s="276">
        <v>14.01417</v>
      </c>
    </row>
    <row r="152" spans="1:13">
      <c r="A152" s="267">
        <v>143</v>
      </c>
      <c r="B152" s="276" t="s">
        <v>98</v>
      </c>
      <c r="C152" s="277">
        <v>191.25</v>
      </c>
      <c r="D152" s="278">
        <v>191.68333333333331</v>
      </c>
      <c r="E152" s="278">
        <v>190.11666666666662</v>
      </c>
      <c r="F152" s="278">
        <v>188.98333333333332</v>
      </c>
      <c r="G152" s="278">
        <v>187.41666666666663</v>
      </c>
      <c r="H152" s="278">
        <v>192.81666666666661</v>
      </c>
      <c r="I152" s="278">
        <v>194.38333333333327</v>
      </c>
      <c r="J152" s="278">
        <v>195.51666666666659</v>
      </c>
      <c r="K152" s="276">
        <v>193.25</v>
      </c>
      <c r="L152" s="276">
        <v>190.55</v>
      </c>
      <c r="M152" s="276">
        <v>23.492599999999999</v>
      </c>
    </row>
    <row r="153" spans="1:13">
      <c r="A153" s="267">
        <v>144</v>
      </c>
      <c r="B153" s="276" t="s">
        <v>243</v>
      </c>
      <c r="C153" s="277">
        <v>8.5</v>
      </c>
      <c r="D153" s="278">
        <v>8.5</v>
      </c>
      <c r="E153" s="278">
        <v>8.4</v>
      </c>
      <c r="F153" s="278">
        <v>8.3000000000000007</v>
      </c>
      <c r="G153" s="278">
        <v>8.2000000000000011</v>
      </c>
      <c r="H153" s="278">
        <v>8.6</v>
      </c>
      <c r="I153" s="278">
        <v>8.7000000000000011</v>
      </c>
      <c r="J153" s="278">
        <v>8.7999999999999989</v>
      </c>
      <c r="K153" s="276">
        <v>8.6</v>
      </c>
      <c r="L153" s="276">
        <v>8.4</v>
      </c>
      <c r="M153" s="276">
        <v>66.704300000000003</v>
      </c>
    </row>
    <row r="154" spans="1:13">
      <c r="A154" s="267">
        <v>145</v>
      </c>
      <c r="B154" s="276" t="s">
        <v>364</v>
      </c>
      <c r="C154" s="277">
        <v>332.1</v>
      </c>
      <c r="D154" s="278">
        <v>332.2</v>
      </c>
      <c r="E154" s="278">
        <v>329.4</v>
      </c>
      <c r="F154" s="278">
        <v>326.7</v>
      </c>
      <c r="G154" s="278">
        <v>323.89999999999998</v>
      </c>
      <c r="H154" s="278">
        <v>334.9</v>
      </c>
      <c r="I154" s="278">
        <v>337.70000000000005</v>
      </c>
      <c r="J154" s="278">
        <v>340.4</v>
      </c>
      <c r="K154" s="276">
        <v>335</v>
      </c>
      <c r="L154" s="276">
        <v>329.5</v>
      </c>
      <c r="M154" s="276">
        <v>2.61212</v>
      </c>
    </row>
    <row r="155" spans="1:13">
      <c r="A155" s="267">
        <v>146</v>
      </c>
      <c r="B155" s="276" t="s">
        <v>99</v>
      </c>
      <c r="C155" s="277">
        <v>66.7</v>
      </c>
      <c r="D155" s="278">
        <v>66.716666666666669</v>
      </c>
      <c r="E155" s="278">
        <v>66.233333333333334</v>
      </c>
      <c r="F155" s="278">
        <v>65.766666666666666</v>
      </c>
      <c r="G155" s="278">
        <v>65.283333333333331</v>
      </c>
      <c r="H155" s="278">
        <v>67.183333333333337</v>
      </c>
      <c r="I155" s="278">
        <v>67.666666666666686</v>
      </c>
      <c r="J155" s="278">
        <v>68.13333333333334</v>
      </c>
      <c r="K155" s="276">
        <v>67.2</v>
      </c>
      <c r="L155" s="276">
        <v>66.25</v>
      </c>
      <c r="M155" s="276">
        <v>179.10329999999999</v>
      </c>
    </row>
    <row r="156" spans="1:13">
      <c r="A156" s="267">
        <v>147</v>
      </c>
      <c r="B156" s="276" t="s">
        <v>367</v>
      </c>
      <c r="C156" s="277">
        <v>344.65</v>
      </c>
      <c r="D156" s="278">
        <v>344.58333333333331</v>
      </c>
      <c r="E156" s="278">
        <v>340.36666666666662</v>
      </c>
      <c r="F156" s="278">
        <v>336.08333333333331</v>
      </c>
      <c r="G156" s="278">
        <v>331.86666666666662</v>
      </c>
      <c r="H156" s="278">
        <v>348.86666666666662</v>
      </c>
      <c r="I156" s="278">
        <v>353.08333333333331</v>
      </c>
      <c r="J156" s="278">
        <v>357.36666666666662</v>
      </c>
      <c r="K156" s="276">
        <v>348.8</v>
      </c>
      <c r="L156" s="276">
        <v>340.3</v>
      </c>
      <c r="M156" s="276">
        <v>4.3096199999999998</v>
      </c>
    </row>
    <row r="157" spans="1:13">
      <c r="A157" s="267">
        <v>148</v>
      </c>
      <c r="B157" s="276" t="s">
        <v>366</v>
      </c>
      <c r="C157" s="277">
        <v>2522.4499999999998</v>
      </c>
      <c r="D157" s="278">
        <v>2519.1666666666665</v>
      </c>
      <c r="E157" s="278">
        <v>2503.333333333333</v>
      </c>
      <c r="F157" s="278">
        <v>2484.2166666666667</v>
      </c>
      <c r="G157" s="278">
        <v>2468.3833333333332</v>
      </c>
      <c r="H157" s="278">
        <v>2538.2833333333328</v>
      </c>
      <c r="I157" s="278">
        <v>2554.1166666666659</v>
      </c>
      <c r="J157" s="278">
        <v>2573.2333333333327</v>
      </c>
      <c r="K157" s="276">
        <v>2535</v>
      </c>
      <c r="L157" s="276">
        <v>2500.0500000000002</v>
      </c>
      <c r="M157" s="276">
        <v>0.26819999999999999</v>
      </c>
    </row>
    <row r="158" spans="1:13">
      <c r="A158" s="267">
        <v>149</v>
      </c>
      <c r="B158" s="276" t="s">
        <v>368</v>
      </c>
      <c r="C158" s="277">
        <v>646.04999999999995</v>
      </c>
      <c r="D158" s="278">
        <v>648.01666666666665</v>
      </c>
      <c r="E158" s="278">
        <v>642.0333333333333</v>
      </c>
      <c r="F158" s="278">
        <v>638.01666666666665</v>
      </c>
      <c r="G158" s="278">
        <v>632.0333333333333</v>
      </c>
      <c r="H158" s="278">
        <v>652.0333333333333</v>
      </c>
      <c r="I158" s="278">
        <v>658.01666666666665</v>
      </c>
      <c r="J158" s="278">
        <v>662.0333333333333</v>
      </c>
      <c r="K158" s="276">
        <v>654</v>
      </c>
      <c r="L158" s="276">
        <v>644</v>
      </c>
      <c r="M158" s="276">
        <v>0.31180000000000002</v>
      </c>
    </row>
    <row r="159" spans="1:13">
      <c r="A159" s="267">
        <v>150</v>
      </c>
      <c r="B159" s="276" t="s">
        <v>2940</v>
      </c>
      <c r="C159" s="277">
        <v>568.45000000000005</v>
      </c>
      <c r="D159" s="278">
        <v>570.51666666666677</v>
      </c>
      <c r="E159" s="278">
        <v>563.03333333333353</v>
      </c>
      <c r="F159" s="278">
        <v>557.61666666666679</v>
      </c>
      <c r="G159" s="278">
        <v>550.13333333333355</v>
      </c>
      <c r="H159" s="278">
        <v>575.93333333333351</v>
      </c>
      <c r="I159" s="278">
        <v>583.41666666666686</v>
      </c>
      <c r="J159" s="278">
        <v>588.83333333333348</v>
      </c>
      <c r="K159" s="276">
        <v>578</v>
      </c>
      <c r="L159" s="276">
        <v>565.1</v>
      </c>
      <c r="M159" s="276">
        <v>0.28722999999999999</v>
      </c>
    </row>
    <row r="160" spans="1:13">
      <c r="A160" s="267">
        <v>151</v>
      </c>
      <c r="B160" s="276" t="s">
        <v>370</v>
      </c>
      <c r="C160" s="277">
        <v>155.19999999999999</v>
      </c>
      <c r="D160" s="278">
        <v>155.96666666666667</v>
      </c>
      <c r="E160" s="278">
        <v>153.33333333333334</v>
      </c>
      <c r="F160" s="278">
        <v>151.46666666666667</v>
      </c>
      <c r="G160" s="278">
        <v>148.83333333333334</v>
      </c>
      <c r="H160" s="278">
        <v>157.83333333333334</v>
      </c>
      <c r="I160" s="278">
        <v>160.46666666666667</v>
      </c>
      <c r="J160" s="278">
        <v>162.33333333333334</v>
      </c>
      <c r="K160" s="276">
        <v>158.6</v>
      </c>
      <c r="L160" s="276">
        <v>154.1</v>
      </c>
      <c r="M160" s="276">
        <v>20.476769999999998</v>
      </c>
    </row>
    <row r="161" spans="1:13">
      <c r="A161" s="267">
        <v>152</v>
      </c>
      <c r="B161" s="276" t="s">
        <v>244</v>
      </c>
      <c r="C161" s="277">
        <v>78.7</v>
      </c>
      <c r="D161" s="278">
        <v>78.666666666666671</v>
      </c>
      <c r="E161" s="278">
        <v>77.333333333333343</v>
      </c>
      <c r="F161" s="278">
        <v>75.966666666666669</v>
      </c>
      <c r="G161" s="278">
        <v>74.63333333333334</v>
      </c>
      <c r="H161" s="278">
        <v>80.033333333333346</v>
      </c>
      <c r="I161" s="278">
        <v>81.366666666666688</v>
      </c>
      <c r="J161" s="278">
        <v>82.733333333333348</v>
      </c>
      <c r="K161" s="276">
        <v>80</v>
      </c>
      <c r="L161" s="276">
        <v>77.3</v>
      </c>
      <c r="M161" s="276">
        <v>24.12922</v>
      </c>
    </row>
    <row r="162" spans="1:13">
      <c r="A162" s="267">
        <v>153</v>
      </c>
      <c r="B162" s="276" t="s">
        <v>369</v>
      </c>
      <c r="C162" s="277">
        <v>101.5</v>
      </c>
      <c r="D162" s="278">
        <v>101.05</v>
      </c>
      <c r="E162" s="278">
        <v>97.949999999999989</v>
      </c>
      <c r="F162" s="278">
        <v>94.399999999999991</v>
      </c>
      <c r="G162" s="278">
        <v>91.299999999999983</v>
      </c>
      <c r="H162" s="278">
        <v>104.6</v>
      </c>
      <c r="I162" s="278">
        <v>107.69999999999999</v>
      </c>
      <c r="J162" s="278">
        <v>111.25</v>
      </c>
      <c r="K162" s="276">
        <v>104.15</v>
      </c>
      <c r="L162" s="276">
        <v>97.5</v>
      </c>
      <c r="M162" s="276">
        <v>60.300919999999998</v>
      </c>
    </row>
    <row r="163" spans="1:13">
      <c r="A163" s="267">
        <v>154</v>
      </c>
      <c r="B163" s="276" t="s">
        <v>100</v>
      </c>
      <c r="C163" s="277">
        <v>123.25</v>
      </c>
      <c r="D163" s="278">
        <v>122.78333333333335</v>
      </c>
      <c r="E163" s="278">
        <v>121.66666666666669</v>
      </c>
      <c r="F163" s="278">
        <v>120.08333333333334</v>
      </c>
      <c r="G163" s="278">
        <v>118.96666666666668</v>
      </c>
      <c r="H163" s="278">
        <v>124.36666666666669</v>
      </c>
      <c r="I163" s="278">
        <v>125.48333333333333</v>
      </c>
      <c r="J163" s="278">
        <v>127.06666666666669</v>
      </c>
      <c r="K163" s="276">
        <v>123.9</v>
      </c>
      <c r="L163" s="276">
        <v>121.2</v>
      </c>
      <c r="M163" s="276">
        <v>118.29604</v>
      </c>
    </row>
    <row r="164" spans="1:13">
      <c r="A164" s="267">
        <v>155</v>
      </c>
      <c r="B164" s="276" t="s">
        <v>375</v>
      </c>
      <c r="C164" s="277">
        <v>1999.15</v>
      </c>
      <c r="D164" s="278">
        <v>2008.7</v>
      </c>
      <c r="E164" s="278">
        <v>1980.45</v>
      </c>
      <c r="F164" s="278">
        <v>1961.75</v>
      </c>
      <c r="G164" s="278">
        <v>1933.5</v>
      </c>
      <c r="H164" s="278">
        <v>2027.4</v>
      </c>
      <c r="I164" s="278">
        <v>2055.65</v>
      </c>
      <c r="J164" s="278">
        <v>2074.3500000000004</v>
      </c>
      <c r="K164" s="276">
        <v>2036.95</v>
      </c>
      <c r="L164" s="276">
        <v>1990</v>
      </c>
      <c r="M164" s="276">
        <v>0.25781999999999999</v>
      </c>
    </row>
    <row r="165" spans="1:13">
      <c r="A165" s="267">
        <v>156</v>
      </c>
      <c r="B165" s="276" t="s">
        <v>376</v>
      </c>
      <c r="C165" s="277">
        <v>2268.5500000000002</v>
      </c>
      <c r="D165" s="278">
        <v>2259.8333333333335</v>
      </c>
      <c r="E165" s="278">
        <v>2230.7166666666672</v>
      </c>
      <c r="F165" s="278">
        <v>2192.8833333333337</v>
      </c>
      <c r="G165" s="278">
        <v>2163.7666666666673</v>
      </c>
      <c r="H165" s="278">
        <v>2297.666666666667</v>
      </c>
      <c r="I165" s="278">
        <v>2326.7833333333328</v>
      </c>
      <c r="J165" s="278">
        <v>2364.6166666666668</v>
      </c>
      <c r="K165" s="276">
        <v>2288.9499999999998</v>
      </c>
      <c r="L165" s="276">
        <v>2222</v>
      </c>
      <c r="M165" s="276">
        <v>0.10942</v>
      </c>
    </row>
    <row r="166" spans="1:13">
      <c r="A166" s="267">
        <v>157</v>
      </c>
      <c r="B166" s="276" t="s">
        <v>372</v>
      </c>
      <c r="C166" s="277">
        <v>289.05</v>
      </c>
      <c r="D166" s="278">
        <v>287.58333333333331</v>
      </c>
      <c r="E166" s="278">
        <v>285.16666666666663</v>
      </c>
      <c r="F166" s="278">
        <v>281.2833333333333</v>
      </c>
      <c r="G166" s="278">
        <v>278.86666666666662</v>
      </c>
      <c r="H166" s="278">
        <v>291.46666666666664</v>
      </c>
      <c r="I166" s="278">
        <v>293.88333333333327</v>
      </c>
      <c r="J166" s="278">
        <v>297.76666666666665</v>
      </c>
      <c r="K166" s="276">
        <v>290</v>
      </c>
      <c r="L166" s="276">
        <v>283.7</v>
      </c>
      <c r="M166" s="276">
        <v>0.90254000000000001</v>
      </c>
    </row>
    <row r="167" spans="1:13">
      <c r="A167" s="267">
        <v>158</v>
      </c>
      <c r="B167" s="276" t="s">
        <v>382</v>
      </c>
      <c r="C167" s="277">
        <v>263.2</v>
      </c>
      <c r="D167" s="278">
        <v>263.56666666666666</v>
      </c>
      <c r="E167" s="278">
        <v>261.13333333333333</v>
      </c>
      <c r="F167" s="278">
        <v>259.06666666666666</v>
      </c>
      <c r="G167" s="278">
        <v>256.63333333333333</v>
      </c>
      <c r="H167" s="278">
        <v>265.63333333333333</v>
      </c>
      <c r="I167" s="278">
        <v>268.06666666666661</v>
      </c>
      <c r="J167" s="278">
        <v>270.13333333333333</v>
      </c>
      <c r="K167" s="276">
        <v>266</v>
      </c>
      <c r="L167" s="276">
        <v>261.5</v>
      </c>
      <c r="M167" s="276">
        <v>1.0790500000000001</v>
      </c>
    </row>
    <row r="168" spans="1:13">
      <c r="A168" s="267">
        <v>159</v>
      </c>
      <c r="B168" s="276" t="s">
        <v>373</v>
      </c>
      <c r="C168" s="277">
        <v>117.2</v>
      </c>
      <c r="D168" s="278">
        <v>117.58333333333333</v>
      </c>
      <c r="E168" s="278">
        <v>115.66666666666666</v>
      </c>
      <c r="F168" s="278">
        <v>114.13333333333333</v>
      </c>
      <c r="G168" s="278">
        <v>112.21666666666665</v>
      </c>
      <c r="H168" s="278">
        <v>119.11666666666666</v>
      </c>
      <c r="I168" s="278">
        <v>121.03333333333332</v>
      </c>
      <c r="J168" s="278">
        <v>122.56666666666666</v>
      </c>
      <c r="K168" s="276">
        <v>119.5</v>
      </c>
      <c r="L168" s="276">
        <v>116.05</v>
      </c>
      <c r="M168" s="276">
        <v>0.55208999999999997</v>
      </c>
    </row>
    <row r="169" spans="1:13">
      <c r="A169" s="267">
        <v>160</v>
      </c>
      <c r="B169" s="276" t="s">
        <v>374</v>
      </c>
      <c r="C169" s="277">
        <v>205.35</v>
      </c>
      <c r="D169" s="278">
        <v>205.04999999999998</v>
      </c>
      <c r="E169" s="278">
        <v>203.29999999999995</v>
      </c>
      <c r="F169" s="278">
        <v>201.24999999999997</v>
      </c>
      <c r="G169" s="278">
        <v>199.49999999999994</v>
      </c>
      <c r="H169" s="278">
        <v>207.09999999999997</v>
      </c>
      <c r="I169" s="278">
        <v>208.85000000000002</v>
      </c>
      <c r="J169" s="278">
        <v>210.89999999999998</v>
      </c>
      <c r="K169" s="276">
        <v>206.8</v>
      </c>
      <c r="L169" s="276">
        <v>203</v>
      </c>
      <c r="M169" s="276">
        <v>1.1392</v>
      </c>
    </row>
    <row r="170" spans="1:13">
      <c r="A170" s="267">
        <v>161</v>
      </c>
      <c r="B170" s="276" t="s">
        <v>245</v>
      </c>
      <c r="C170" s="277">
        <v>139.1</v>
      </c>
      <c r="D170" s="278">
        <v>139.43333333333334</v>
      </c>
      <c r="E170" s="278">
        <v>138.36666666666667</v>
      </c>
      <c r="F170" s="278">
        <v>137.63333333333333</v>
      </c>
      <c r="G170" s="278">
        <v>136.56666666666666</v>
      </c>
      <c r="H170" s="278">
        <v>140.16666666666669</v>
      </c>
      <c r="I170" s="278">
        <v>141.23333333333335</v>
      </c>
      <c r="J170" s="278">
        <v>141.9666666666667</v>
      </c>
      <c r="K170" s="276">
        <v>140.5</v>
      </c>
      <c r="L170" s="276">
        <v>138.69999999999999</v>
      </c>
      <c r="M170" s="276">
        <v>2.4556</v>
      </c>
    </row>
    <row r="171" spans="1:13">
      <c r="A171" s="267">
        <v>162</v>
      </c>
      <c r="B171" s="276" t="s">
        <v>378</v>
      </c>
      <c r="C171" s="277">
        <v>5788.7</v>
      </c>
      <c r="D171" s="278">
        <v>5799.9666666666672</v>
      </c>
      <c r="E171" s="278">
        <v>5748.7333333333345</v>
      </c>
      <c r="F171" s="278">
        <v>5708.7666666666673</v>
      </c>
      <c r="G171" s="278">
        <v>5657.5333333333347</v>
      </c>
      <c r="H171" s="278">
        <v>5839.9333333333343</v>
      </c>
      <c r="I171" s="278">
        <v>5891.1666666666679</v>
      </c>
      <c r="J171" s="278">
        <v>5931.1333333333341</v>
      </c>
      <c r="K171" s="276">
        <v>5851.2</v>
      </c>
      <c r="L171" s="276">
        <v>5760</v>
      </c>
      <c r="M171" s="276">
        <v>5.2080000000000001E-2</v>
      </c>
    </row>
    <row r="172" spans="1:13">
      <c r="A172" s="267">
        <v>163</v>
      </c>
      <c r="B172" s="276" t="s">
        <v>379</v>
      </c>
      <c r="C172" s="277">
        <v>1623.95</v>
      </c>
      <c r="D172" s="278">
        <v>1616.0833333333333</v>
      </c>
      <c r="E172" s="278">
        <v>1597.1666666666665</v>
      </c>
      <c r="F172" s="278">
        <v>1570.3833333333332</v>
      </c>
      <c r="G172" s="278">
        <v>1551.4666666666665</v>
      </c>
      <c r="H172" s="278">
        <v>1642.8666666666666</v>
      </c>
      <c r="I172" s="278">
        <v>1661.7833333333331</v>
      </c>
      <c r="J172" s="278">
        <v>1688.5666666666666</v>
      </c>
      <c r="K172" s="276">
        <v>1635</v>
      </c>
      <c r="L172" s="276">
        <v>1589.3</v>
      </c>
      <c r="M172" s="276">
        <v>0.51183000000000001</v>
      </c>
    </row>
    <row r="173" spans="1:13">
      <c r="A173" s="267">
        <v>164</v>
      </c>
      <c r="B173" s="276" t="s">
        <v>101</v>
      </c>
      <c r="C173" s="277">
        <v>493.5</v>
      </c>
      <c r="D173" s="278">
        <v>497.66666666666669</v>
      </c>
      <c r="E173" s="278">
        <v>487.83333333333337</v>
      </c>
      <c r="F173" s="278">
        <v>482.16666666666669</v>
      </c>
      <c r="G173" s="278">
        <v>472.33333333333337</v>
      </c>
      <c r="H173" s="278">
        <v>503.33333333333337</v>
      </c>
      <c r="I173" s="278">
        <v>513.16666666666674</v>
      </c>
      <c r="J173" s="278">
        <v>518.83333333333337</v>
      </c>
      <c r="K173" s="276">
        <v>507.5</v>
      </c>
      <c r="L173" s="276">
        <v>492</v>
      </c>
      <c r="M173" s="276">
        <v>31.18976</v>
      </c>
    </row>
    <row r="174" spans="1:13">
      <c r="A174" s="267">
        <v>165</v>
      </c>
      <c r="B174" s="276" t="s">
        <v>387</v>
      </c>
      <c r="C174" s="277">
        <v>52.6</v>
      </c>
      <c r="D174" s="278">
        <v>52.266666666666673</v>
      </c>
      <c r="E174" s="278">
        <v>51.583333333333343</v>
      </c>
      <c r="F174" s="278">
        <v>50.56666666666667</v>
      </c>
      <c r="G174" s="278">
        <v>49.88333333333334</v>
      </c>
      <c r="H174" s="278">
        <v>53.283333333333346</v>
      </c>
      <c r="I174" s="278">
        <v>53.966666666666669</v>
      </c>
      <c r="J174" s="278">
        <v>54.983333333333348</v>
      </c>
      <c r="K174" s="276">
        <v>52.95</v>
      </c>
      <c r="L174" s="276">
        <v>51.25</v>
      </c>
      <c r="M174" s="276">
        <v>20.582820000000002</v>
      </c>
    </row>
    <row r="175" spans="1:13">
      <c r="A175" s="267">
        <v>166</v>
      </c>
      <c r="B175" s="276" t="s">
        <v>1396</v>
      </c>
      <c r="C175" s="277">
        <v>3787.25</v>
      </c>
      <c r="D175" s="278">
        <v>3778.6833333333329</v>
      </c>
      <c r="E175" s="278">
        <v>3758.5666666666657</v>
      </c>
      <c r="F175" s="278">
        <v>3729.8833333333328</v>
      </c>
      <c r="G175" s="278">
        <v>3709.7666666666655</v>
      </c>
      <c r="H175" s="278">
        <v>3807.3666666666659</v>
      </c>
      <c r="I175" s="278">
        <v>3827.4833333333336</v>
      </c>
      <c r="J175" s="278">
        <v>3856.1666666666661</v>
      </c>
      <c r="K175" s="276">
        <v>3798.8</v>
      </c>
      <c r="L175" s="276">
        <v>3750</v>
      </c>
      <c r="M175" s="276">
        <v>0.52012999999999998</v>
      </c>
    </row>
    <row r="176" spans="1:13">
      <c r="A176" s="267">
        <v>167</v>
      </c>
      <c r="B176" s="276" t="s">
        <v>103</v>
      </c>
      <c r="C176" s="277">
        <v>26.5</v>
      </c>
      <c r="D176" s="278">
        <v>26.716666666666669</v>
      </c>
      <c r="E176" s="278">
        <v>26.133333333333336</v>
      </c>
      <c r="F176" s="278">
        <v>25.766666666666669</v>
      </c>
      <c r="G176" s="278">
        <v>25.183333333333337</v>
      </c>
      <c r="H176" s="278">
        <v>27.083333333333336</v>
      </c>
      <c r="I176" s="278">
        <v>27.666666666666664</v>
      </c>
      <c r="J176" s="278">
        <v>28.033333333333335</v>
      </c>
      <c r="K176" s="276">
        <v>27.3</v>
      </c>
      <c r="L176" s="276">
        <v>26.35</v>
      </c>
      <c r="M176" s="276">
        <v>638.14802999999995</v>
      </c>
    </row>
    <row r="177" spans="1:13">
      <c r="A177" s="267">
        <v>168</v>
      </c>
      <c r="B177" s="276" t="s">
        <v>388</v>
      </c>
      <c r="C177" s="277">
        <v>224</v>
      </c>
      <c r="D177" s="278">
        <v>223.86666666666667</v>
      </c>
      <c r="E177" s="278">
        <v>221.53333333333336</v>
      </c>
      <c r="F177" s="278">
        <v>219.06666666666669</v>
      </c>
      <c r="G177" s="278">
        <v>216.73333333333338</v>
      </c>
      <c r="H177" s="278">
        <v>226.33333333333334</v>
      </c>
      <c r="I177" s="278">
        <v>228.66666666666666</v>
      </c>
      <c r="J177" s="278">
        <v>231.13333333333333</v>
      </c>
      <c r="K177" s="276">
        <v>226.2</v>
      </c>
      <c r="L177" s="276">
        <v>221.4</v>
      </c>
      <c r="M177" s="276">
        <v>3.1971099999999999</v>
      </c>
    </row>
    <row r="178" spans="1:13">
      <c r="A178" s="267">
        <v>169</v>
      </c>
      <c r="B178" s="276" t="s">
        <v>380</v>
      </c>
      <c r="C178" s="277">
        <v>972.15</v>
      </c>
      <c r="D178" s="278">
        <v>973.81666666666661</v>
      </c>
      <c r="E178" s="278">
        <v>966.33333333333326</v>
      </c>
      <c r="F178" s="278">
        <v>960.51666666666665</v>
      </c>
      <c r="G178" s="278">
        <v>953.0333333333333</v>
      </c>
      <c r="H178" s="278">
        <v>979.63333333333321</v>
      </c>
      <c r="I178" s="278">
        <v>987.11666666666656</v>
      </c>
      <c r="J178" s="278">
        <v>992.93333333333317</v>
      </c>
      <c r="K178" s="276">
        <v>981.3</v>
      </c>
      <c r="L178" s="276">
        <v>968</v>
      </c>
      <c r="M178" s="276">
        <v>0.34086</v>
      </c>
    </row>
    <row r="179" spans="1:13">
      <c r="A179" s="267">
        <v>170</v>
      </c>
      <c r="B179" s="276" t="s">
        <v>246</v>
      </c>
      <c r="C179" s="277">
        <v>535.1</v>
      </c>
      <c r="D179" s="278">
        <v>537.06666666666661</v>
      </c>
      <c r="E179" s="278">
        <v>529.13333333333321</v>
      </c>
      <c r="F179" s="278">
        <v>523.16666666666663</v>
      </c>
      <c r="G179" s="278">
        <v>515.23333333333323</v>
      </c>
      <c r="H179" s="278">
        <v>543.03333333333319</v>
      </c>
      <c r="I179" s="278">
        <v>550.96666666666658</v>
      </c>
      <c r="J179" s="278">
        <v>556.93333333333317</v>
      </c>
      <c r="K179" s="276">
        <v>545</v>
      </c>
      <c r="L179" s="276">
        <v>531.1</v>
      </c>
      <c r="M179" s="276">
        <v>0.98885999999999996</v>
      </c>
    </row>
    <row r="180" spans="1:13">
      <c r="A180" s="267">
        <v>171</v>
      </c>
      <c r="B180" s="276" t="s">
        <v>104</v>
      </c>
      <c r="C180" s="277">
        <v>740.15</v>
      </c>
      <c r="D180" s="278">
        <v>742.36666666666667</v>
      </c>
      <c r="E180" s="278">
        <v>729.7833333333333</v>
      </c>
      <c r="F180" s="278">
        <v>719.41666666666663</v>
      </c>
      <c r="G180" s="278">
        <v>706.83333333333326</v>
      </c>
      <c r="H180" s="278">
        <v>752.73333333333335</v>
      </c>
      <c r="I180" s="278">
        <v>765.31666666666661</v>
      </c>
      <c r="J180" s="278">
        <v>775.68333333333339</v>
      </c>
      <c r="K180" s="276">
        <v>754.95</v>
      </c>
      <c r="L180" s="276">
        <v>732</v>
      </c>
      <c r="M180" s="276">
        <v>21.50742</v>
      </c>
    </row>
    <row r="181" spans="1:13">
      <c r="A181" s="267">
        <v>172</v>
      </c>
      <c r="B181" s="276" t="s">
        <v>247</v>
      </c>
      <c r="C181" s="277">
        <v>422.2</v>
      </c>
      <c r="D181" s="278">
        <v>425.2</v>
      </c>
      <c r="E181" s="278">
        <v>417.09999999999997</v>
      </c>
      <c r="F181" s="278">
        <v>412</v>
      </c>
      <c r="G181" s="278">
        <v>403.9</v>
      </c>
      <c r="H181" s="278">
        <v>430.29999999999995</v>
      </c>
      <c r="I181" s="278">
        <v>438.4</v>
      </c>
      <c r="J181" s="278">
        <v>443.49999999999994</v>
      </c>
      <c r="K181" s="276">
        <v>433.3</v>
      </c>
      <c r="L181" s="276">
        <v>420.1</v>
      </c>
      <c r="M181" s="276">
        <v>2.26735</v>
      </c>
    </row>
    <row r="182" spans="1:13">
      <c r="A182" s="267">
        <v>173</v>
      </c>
      <c r="B182" s="276" t="s">
        <v>248</v>
      </c>
      <c r="C182" s="277">
        <v>1432.15</v>
      </c>
      <c r="D182" s="278">
        <v>1427.0166666666667</v>
      </c>
      <c r="E182" s="278">
        <v>1410.1333333333332</v>
      </c>
      <c r="F182" s="278">
        <v>1388.1166666666666</v>
      </c>
      <c r="G182" s="278">
        <v>1371.2333333333331</v>
      </c>
      <c r="H182" s="278">
        <v>1449.0333333333333</v>
      </c>
      <c r="I182" s="278">
        <v>1465.916666666667</v>
      </c>
      <c r="J182" s="278">
        <v>1487.9333333333334</v>
      </c>
      <c r="K182" s="276">
        <v>1443.9</v>
      </c>
      <c r="L182" s="276">
        <v>1405</v>
      </c>
      <c r="M182" s="276">
        <v>20.665980000000001</v>
      </c>
    </row>
    <row r="183" spans="1:13">
      <c r="A183" s="267">
        <v>174</v>
      </c>
      <c r="B183" s="276" t="s">
        <v>389</v>
      </c>
      <c r="C183" s="277">
        <v>96.75</v>
      </c>
      <c r="D183" s="278">
        <v>97.566666666666663</v>
      </c>
      <c r="E183" s="278">
        <v>95.283333333333331</v>
      </c>
      <c r="F183" s="278">
        <v>93.816666666666663</v>
      </c>
      <c r="G183" s="278">
        <v>91.533333333333331</v>
      </c>
      <c r="H183" s="278">
        <v>99.033333333333331</v>
      </c>
      <c r="I183" s="278">
        <v>101.31666666666666</v>
      </c>
      <c r="J183" s="278">
        <v>102.78333333333333</v>
      </c>
      <c r="K183" s="276">
        <v>99.85</v>
      </c>
      <c r="L183" s="276">
        <v>96.1</v>
      </c>
      <c r="M183" s="276">
        <v>8.9761000000000006</v>
      </c>
    </row>
    <row r="184" spans="1:13">
      <c r="A184" s="267">
        <v>175</v>
      </c>
      <c r="B184" s="276" t="s">
        <v>381</v>
      </c>
      <c r="C184" s="277">
        <v>352.15</v>
      </c>
      <c r="D184" s="278">
        <v>355.96666666666664</v>
      </c>
      <c r="E184" s="278">
        <v>346.73333333333329</v>
      </c>
      <c r="F184" s="278">
        <v>341.31666666666666</v>
      </c>
      <c r="G184" s="278">
        <v>332.08333333333331</v>
      </c>
      <c r="H184" s="278">
        <v>361.38333333333327</v>
      </c>
      <c r="I184" s="278">
        <v>370.61666666666662</v>
      </c>
      <c r="J184" s="278">
        <v>376.03333333333325</v>
      </c>
      <c r="K184" s="276">
        <v>365.2</v>
      </c>
      <c r="L184" s="276">
        <v>350.55</v>
      </c>
      <c r="M184" s="276">
        <v>17.381209999999999</v>
      </c>
    </row>
    <row r="185" spans="1:13">
      <c r="A185" s="267">
        <v>176</v>
      </c>
      <c r="B185" s="276" t="s">
        <v>249</v>
      </c>
      <c r="C185" s="277">
        <v>303.2</v>
      </c>
      <c r="D185" s="278">
        <v>305.09999999999997</v>
      </c>
      <c r="E185" s="278">
        <v>298.29999999999995</v>
      </c>
      <c r="F185" s="278">
        <v>293.39999999999998</v>
      </c>
      <c r="G185" s="278">
        <v>286.59999999999997</v>
      </c>
      <c r="H185" s="278">
        <v>309.99999999999994</v>
      </c>
      <c r="I185" s="278">
        <v>316.8</v>
      </c>
      <c r="J185" s="278">
        <v>321.69999999999993</v>
      </c>
      <c r="K185" s="276">
        <v>311.89999999999998</v>
      </c>
      <c r="L185" s="276">
        <v>300.2</v>
      </c>
      <c r="M185" s="276">
        <v>10.07629</v>
      </c>
    </row>
    <row r="186" spans="1:13">
      <c r="A186" s="267">
        <v>177</v>
      </c>
      <c r="B186" s="276" t="s">
        <v>105</v>
      </c>
      <c r="C186" s="277">
        <v>927.85</v>
      </c>
      <c r="D186" s="278">
        <v>930.08333333333337</v>
      </c>
      <c r="E186" s="278">
        <v>919.31666666666672</v>
      </c>
      <c r="F186" s="278">
        <v>910.7833333333333</v>
      </c>
      <c r="G186" s="278">
        <v>900.01666666666665</v>
      </c>
      <c r="H186" s="278">
        <v>938.61666666666679</v>
      </c>
      <c r="I186" s="278">
        <v>949.38333333333344</v>
      </c>
      <c r="J186" s="278">
        <v>957.91666666666686</v>
      </c>
      <c r="K186" s="276">
        <v>940.85</v>
      </c>
      <c r="L186" s="276">
        <v>921.55</v>
      </c>
      <c r="M186" s="276">
        <v>20.779979999999998</v>
      </c>
    </row>
    <row r="187" spans="1:13">
      <c r="A187" s="267">
        <v>178</v>
      </c>
      <c r="B187" s="276" t="s">
        <v>383</v>
      </c>
      <c r="C187" s="277">
        <v>85.1</v>
      </c>
      <c r="D187" s="278">
        <v>85.683333333333337</v>
      </c>
      <c r="E187" s="278">
        <v>83.916666666666671</v>
      </c>
      <c r="F187" s="278">
        <v>82.733333333333334</v>
      </c>
      <c r="G187" s="278">
        <v>80.966666666666669</v>
      </c>
      <c r="H187" s="278">
        <v>86.866666666666674</v>
      </c>
      <c r="I187" s="278">
        <v>88.633333333333326</v>
      </c>
      <c r="J187" s="278">
        <v>89.816666666666677</v>
      </c>
      <c r="K187" s="276">
        <v>87.45</v>
      </c>
      <c r="L187" s="276">
        <v>84.5</v>
      </c>
      <c r="M187" s="276">
        <v>7.6055599999999997</v>
      </c>
    </row>
    <row r="188" spans="1:13">
      <c r="A188" s="267">
        <v>179</v>
      </c>
      <c r="B188" s="276" t="s">
        <v>384</v>
      </c>
      <c r="C188" s="277">
        <v>717.4</v>
      </c>
      <c r="D188" s="278">
        <v>722.91666666666663</v>
      </c>
      <c r="E188" s="278">
        <v>707.7833333333333</v>
      </c>
      <c r="F188" s="278">
        <v>698.16666666666663</v>
      </c>
      <c r="G188" s="278">
        <v>683.0333333333333</v>
      </c>
      <c r="H188" s="278">
        <v>732.5333333333333</v>
      </c>
      <c r="I188" s="278">
        <v>747.66666666666674</v>
      </c>
      <c r="J188" s="278">
        <v>757.2833333333333</v>
      </c>
      <c r="K188" s="276">
        <v>738.05</v>
      </c>
      <c r="L188" s="276">
        <v>713.3</v>
      </c>
      <c r="M188" s="276">
        <v>0.63331999999999999</v>
      </c>
    </row>
    <row r="189" spans="1:13">
      <c r="A189" s="267">
        <v>180</v>
      </c>
      <c r="B189" s="276" t="s">
        <v>1439</v>
      </c>
      <c r="C189" s="277">
        <v>194.4</v>
      </c>
      <c r="D189" s="278">
        <v>195.23333333333335</v>
      </c>
      <c r="E189" s="278">
        <v>192.41666666666669</v>
      </c>
      <c r="F189" s="278">
        <v>190.43333333333334</v>
      </c>
      <c r="G189" s="278">
        <v>187.61666666666667</v>
      </c>
      <c r="H189" s="278">
        <v>197.2166666666667</v>
      </c>
      <c r="I189" s="278">
        <v>200.03333333333336</v>
      </c>
      <c r="J189" s="278">
        <v>202.01666666666671</v>
      </c>
      <c r="K189" s="276">
        <v>198.05</v>
      </c>
      <c r="L189" s="276">
        <v>193.25</v>
      </c>
      <c r="M189" s="276">
        <v>0.88461999999999996</v>
      </c>
    </row>
    <row r="190" spans="1:13">
      <c r="A190" s="267">
        <v>181</v>
      </c>
      <c r="B190" s="276" t="s">
        <v>390</v>
      </c>
      <c r="C190" s="277">
        <v>72.2</v>
      </c>
      <c r="D190" s="278">
        <v>72.800000000000011</v>
      </c>
      <c r="E190" s="278">
        <v>71.200000000000017</v>
      </c>
      <c r="F190" s="278">
        <v>70.2</v>
      </c>
      <c r="G190" s="278">
        <v>68.600000000000009</v>
      </c>
      <c r="H190" s="278">
        <v>73.800000000000026</v>
      </c>
      <c r="I190" s="278">
        <v>75.40000000000002</v>
      </c>
      <c r="J190" s="278">
        <v>76.400000000000034</v>
      </c>
      <c r="K190" s="276">
        <v>74.400000000000006</v>
      </c>
      <c r="L190" s="276">
        <v>71.8</v>
      </c>
      <c r="M190" s="276">
        <v>6.2796000000000003</v>
      </c>
    </row>
    <row r="191" spans="1:13">
      <c r="A191" s="267">
        <v>182</v>
      </c>
      <c r="B191" s="276" t="s">
        <v>250</v>
      </c>
      <c r="C191" s="277">
        <v>221.6</v>
      </c>
      <c r="D191" s="278">
        <v>222.9</v>
      </c>
      <c r="E191" s="278">
        <v>218.8</v>
      </c>
      <c r="F191" s="278">
        <v>216</v>
      </c>
      <c r="G191" s="278">
        <v>211.9</v>
      </c>
      <c r="H191" s="278">
        <v>225.70000000000002</v>
      </c>
      <c r="I191" s="278">
        <v>229.79999999999998</v>
      </c>
      <c r="J191" s="278">
        <v>232.60000000000002</v>
      </c>
      <c r="K191" s="276">
        <v>227</v>
      </c>
      <c r="L191" s="276">
        <v>220.1</v>
      </c>
      <c r="M191" s="276">
        <v>4.7930400000000004</v>
      </c>
    </row>
    <row r="192" spans="1:13">
      <c r="A192" s="267">
        <v>183</v>
      </c>
      <c r="B192" s="276" t="s">
        <v>385</v>
      </c>
      <c r="C192" s="277">
        <v>354.2</v>
      </c>
      <c r="D192" s="278">
        <v>356.40000000000003</v>
      </c>
      <c r="E192" s="278">
        <v>349.85000000000008</v>
      </c>
      <c r="F192" s="278">
        <v>345.50000000000006</v>
      </c>
      <c r="G192" s="278">
        <v>338.9500000000001</v>
      </c>
      <c r="H192" s="278">
        <v>360.75000000000006</v>
      </c>
      <c r="I192" s="278">
        <v>367.3</v>
      </c>
      <c r="J192" s="278">
        <v>371.65000000000003</v>
      </c>
      <c r="K192" s="276">
        <v>362.95</v>
      </c>
      <c r="L192" s="276">
        <v>352.05</v>
      </c>
      <c r="M192" s="276">
        <v>1.0064200000000001</v>
      </c>
    </row>
    <row r="193" spans="1:13">
      <c r="A193" s="267">
        <v>184</v>
      </c>
      <c r="B193" s="276" t="s">
        <v>386</v>
      </c>
      <c r="C193" s="277">
        <v>376.4</v>
      </c>
      <c r="D193" s="278">
        <v>378.25</v>
      </c>
      <c r="E193" s="278">
        <v>373.15</v>
      </c>
      <c r="F193" s="278">
        <v>369.9</v>
      </c>
      <c r="G193" s="278">
        <v>364.79999999999995</v>
      </c>
      <c r="H193" s="278">
        <v>381.5</v>
      </c>
      <c r="I193" s="278">
        <v>386.6</v>
      </c>
      <c r="J193" s="278">
        <v>389.85</v>
      </c>
      <c r="K193" s="276">
        <v>383.35</v>
      </c>
      <c r="L193" s="276">
        <v>375</v>
      </c>
      <c r="M193" s="276">
        <v>3.9754499999999999</v>
      </c>
    </row>
    <row r="194" spans="1:13">
      <c r="A194" s="267">
        <v>185</v>
      </c>
      <c r="B194" s="276" t="s">
        <v>391</v>
      </c>
      <c r="C194" s="277">
        <v>719.1</v>
      </c>
      <c r="D194" s="278">
        <v>721.4666666666667</v>
      </c>
      <c r="E194" s="278">
        <v>715.63333333333344</v>
      </c>
      <c r="F194" s="278">
        <v>712.16666666666674</v>
      </c>
      <c r="G194" s="278">
        <v>706.33333333333348</v>
      </c>
      <c r="H194" s="278">
        <v>724.93333333333339</v>
      </c>
      <c r="I194" s="278">
        <v>730.76666666666665</v>
      </c>
      <c r="J194" s="278">
        <v>734.23333333333335</v>
      </c>
      <c r="K194" s="276">
        <v>727.3</v>
      </c>
      <c r="L194" s="276">
        <v>718</v>
      </c>
      <c r="M194" s="276">
        <v>0.16805999999999999</v>
      </c>
    </row>
    <row r="195" spans="1:13">
      <c r="A195" s="267">
        <v>186</v>
      </c>
      <c r="B195" s="276" t="s">
        <v>399</v>
      </c>
      <c r="C195" s="277">
        <v>846.25</v>
      </c>
      <c r="D195" s="278">
        <v>846.9</v>
      </c>
      <c r="E195" s="278">
        <v>839.3</v>
      </c>
      <c r="F195" s="278">
        <v>832.35</v>
      </c>
      <c r="G195" s="278">
        <v>824.75</v>
      </c>
      <c r="H195" s="278">
        <v>853.84999999999991</v>
      </c>
      <c r="I195" s="278">
        <v>861.45</v>
      </c>
      <c r="J195" s="278">
        <v>868.39999999999986</v>
      </c>
      <c r="K195" s="276">
        <v>854.5</v>
      </c>
      <c r="L195" s="276">
        <v>839.95</v>
      </c>
      <c r="M195" s="276">
        <v>4.4376199999999999</v>
      </c>
    </row>
    <row r="196" spans="1:13">
      <c r="A196" s="267">
        <v>187</v>
      </c>
      <c r="B196" s="276" t="s">
        <v>392</v>
      </c>
      <c r="C196" s="277">
        <v>33.15</v>
      </c>
      <c r="D196" s="278">
        <v>33.016666666666673</v>
      </c>
      <c r="E196" s="278">
        <v>32.533333333333346</v>
      </c>
      <c r="F196" s="278">
        <v>31.916666666666671</v>
      </c>
      <c r="G196" s="278">
        <v>31.433333333333344</v>
      </c>
      <c r="H196" s="278">
        <v>33.633333333333347</v>
      </c>
      <c r="I196" s="278">
        <v>34.116666666666681</v>
      </c>
      <c r="J196" s="278">
        <v>34.733333333333348</v>
      </c>
      <c r="K196" s="276">
        <v>33.5</v>
      </c>
      <c r="L196" s="276">
        <v>32.4</v>
      </c>
      <c r="M196" s="276">
        <v>4.8644400000000001</v>
      </c>
    </row>
    <row r="197" spans="1:13">
      <c r="A197" s="267">
        <v>188</v>
      </c>
      <c r="B197" s="276" t="s">
        <v>393</v>
      </c>
      <c r="C197" s="277">
        <v>724.3</v>
      </c>
      <c r="D197" s="278">
        <v>725.93333333333339</v>
      </c>
      <c r="E197" s="278">
        <v>712.36666666666679</v>
      </c>
      <c r="F197" s="278">
        <v>700.43333333333339</v>
      </c>
      <c r="G197" s="278">
        <v>686.86666666666679</v>
      </c>
      <c r="H197" s="278">
        <v>737.86666666666679</v>
      </c>
      <c r="I197" s="278">
        <v>751.43333333333339</v>
      </c>
      <c r="J197" s="278">
        <v>763.36666666666679</v>
      </c>
      <c r="K197" s="276">
        <v>739.5</v>
      </c>
      <c r="L197" s="276">
        <v>714</v>
      </c>
      <c r="M197" s="276">
        <v>0.21592</v>
      </c>
    </row>
    <row r="198" spans="1:13">
      <c r="A198" s="267">
        <v>189</v>
      </c>
      <c r="B198" s="276" t="s">
        <v>106</v>
      </c>
      <c r="C198" s="277">
        <v>916.15</v>
      </c>
      <c r="D198" s="278">
        <v>912.23333333333323</v>
      </c>
      <c r="E198" s="278">
        <v>904.46666666666647</v>
      </c>
      <c r="F198" s="278">
        <v>892.78333333333319</v>
      </c>
      <c r="G198" s="278">
        <v>885.01666666666642</v>
      </c>
      <c r="H198" s="278">
        <v>923.91666666666652</v>
      </c>
      <c r="I198" s="278">
        <v>931.68333333333317</v>
      </c>
      <c r="J198" s="278">
        <v>943.36666666666656</v>
      </c>
      <c r="K198" s="276">
        <v>920</v>
      </c>
      <c r="L198" s="276">
        <v>900.55</v>
      </c>
      <c r="M198" s="276">
        <v>10.25422</v>
      </c>
    </row>
    <row r="199" spans="1:13">
      <c r="A199" s="267">
        <v>190</v>
      </c>
      <c r="B199" s="276" t="s">
        <v>108</v>
      </c>
      <c r="C199" s="277">
        <v>946.15</v>
      </c>
      <c r="D199" s="278">
        <v>943.66666666666663</v>
      </c>
      <c r="E199" s="278">
        <v>937.48333333333323</v>
      </c>
      <c r="F199" s="278">
        <v>928.81666666666661</v>
      </c>
      <c r="G199" s="278">
        <v>922.63333333333321</v>
      </c>
      <c r="H199" s="278">
        <v>952.33333333333326</v>
      </c>
      <c r="I199" s="278">
        <v>958.51666666666665</v>
      </c>
      <c r="J199" s="278">
        <v>967.18333333333328</v>
      </c>
      <c r="K199" s="276">
        <v>949.85</v>
      </c>
      <c r="L199" s="276">
        <v>935</v>
      </c>
      <c r="M199" s="276">
        <v>34.683900000000001</v>
      </c>
    </row>
    <row r="200" spans="1:13">
      <c r="A200" s="267">
        <v>191</v>
      </c>
      <c r="B200" s="276" t="s">
        <v>109</v>
      </c>
      <c r="C200" s="277">
        <v>2558.65</v>
      </c>
      <c r="D200" s="278">
        <v>2546.0166666666664</v>
      </c>
      <c r="E200" s="278">
        <v>2517.0333333333328</v>
      </c>
      <c r="F200" s="278">
        <v>2475.4166666666665</v>
      </c>
      <c r="G200" s="278">
        <v>2446.4333333333329</v>
      </c>
      <c r="H200" s="278">
        <v>2587.6333333333328</v>
      </c>
      <c r="I200" s="278">
        <v>2616.6166666666663</v>
      </c>
      <c r="J200" s="278">
        <v>2658.2333333333327</v>
      </c>
      <c r="K200" s="276">
        <v>2575</v>
      </c>
      <c r="L200" s="276">
        <v>2504.4</v>
      </c>
      <c r="M200" s="276">
        <v>49.563989999999997</v>
      </c>
    </row>
    <row r="201" spans="1:13">
      <c r="A201" s="267">
        <v>192</v>
      </c>
      <c r="B201" s="276" t="s">
        <v>252</v>
      </c>
      <c r="C201" s="277">
        <v>2918</v>
      </c>
      <c r="D201" s="278">
        <v>2915.3166666666671</v>
      </c>
      <c r="E201" s="278">
        <v>2901.7833333333342</v>
      </c>
      <c r="F201" s="278">
        <v>2885.5666666666671</v>
      </c>
      <c r="G201" s="278">
        <v>2872.0333333333342</v>
      </c>
      <c r="H201" s="278">
        <v>2931.5333333333342</v>
      </c>
      <c r="I201" s="278">
        <v>2945.0666666666671</v>
      </c>
      <c r="J201" s="278">
        <v>2961.2833333333342</v>
      </c>
      <c r="K201" s="276">
        <v>2928.85</v>
      </c>
      <c r="L201" s="276">
        <v>2899.1</v>
      </c>
      <c r="M201" s="276">
        <v>2.1156000000000001</v>
      </c>
    </row>
    <row r="202" spans="1:13">
      <c r="A202" s="267">
        <v>193</v>
      </c>
      <c r="B202" s="276" t="s">
        <v>110</v>
      </c>
      <c r="C202" s="277">
        <v>1436.3</v>
      </c>
      <c r="D202" s="278">
        <v>1435.1166666666668</v>
      </c>
      <c r="E202" s="278">
        <v>1426.2333333333336</v>
      </c>
      <c r="F202" s="278">
        <v>1416.1666666666667</v>
      </c>
      <c r="G202" s="278">
        <v>1407.2833333333335</v>
      </c>
      <c r="H202" s="278">
        <v>1445.1833333333336</v>
      </c>
      <c r="I202" s="278">
        <v>1454.0666666666668</v>
      </c>
      <c r="J202" s="278">
        <v>1464.1333333333337</v>
      </c>
      <c r="K202" s="276">
        <v>1444</v>
      </c>
      <c r="L202" s="276">
        <v>1425.05</v>
      </c>
      <c r="M202" s="276">
        <v>110.72875000000001</v>
      </c>
    </row>
    <row r="203" spans="1:13">
      <c r="A203" s="267">
        <v>194</v>
      </c>
      <c r="B203" s="276" t="s">
        <v>253</v>
      </c>
      <c r="C203" s="277">
        <v>676.5</v>
      </c>
      <c r="D203" s="278">
        <v>675.01666666666665</v>
      </c>
      <c r="E203" s="278">
        <v>671.0333333333333</v>
      </c>
      <c r="F203" s="278">
        <v>665.56666666666661</v>
      </c>
      <c r="G203" s="278">
        <v>661.58333333333326</v>
      </c>
      <c r="H203" s="278">
        <v>680.48333333333335</v>
      </c>
      <c r="I203" s="278">
        <v>684.4666666666667</v>
      </c>
      <c r="J203" s="278">
        <v>689.93333333333339</v>
      </c>
      <c r="K203" s="276">
        <v>679</v>
      </c>
      <c r="L203" s="276">
        <v>669.55</v>
      </c>
      <c r="M203" s="276">
        <v>29.598140000000001</v>
      </c>
    </row>
    <row r="204" spans="1:13">
      <c r="A204" s="267">
        <v>195</v>
      </c>
      <c r="B204" s="276" t="s">
        <v>251</v>
      </c>
      <c r="C204" s="277">
        <v>925.9</v>
      </c>
      <c r="D204" s="278">
        <v>929.80000000000007</v>
      </c>
      <c r="E204" s="278">
        <v>916.10000000000014</v>
      </c>
      <c r="F204" s="278">
        <v>906.30000000000007</v>
      </c>
      <c r="G204" s="278">
        <v>892.60000000000014</v>
      </c>
      <c r="H204" s="278">
        <v>939.60000000000014</v>
      </c>
      <c r="I204" s="278">
        <v>953.30000000000018</v>
      </c>
      <c r="J204" s="278">
        <v>963.10000000000014</v>
      </c>
      <c r="K204" s="276">
        <v>943.5</v>
      </c>
      <c r="L204" s="276">
        <v>920</v>
      </c>
      <c r="M204" s="276">
        <v>4.3246799999999999</v>
      </c>
    </row>
    <row r="205" spans="1:13">
      <c r="A205" s="267">
        <v>196</v>
      </c>
      <c r="B205" s="276" t="s">
        <v>394</v>
      </c>
      <c r="C205" s="277">
        <v>226.75</v>
      </c>
      <c r="D205" s="278">
        <v>226.26666666666665</v>
      </c>
      <c r="E205" s="278">
        <v>223.0333333333333</v>
      </c>
      <c r="F205" s="278">
        <v>219.31666666666666</v>
      </c>
      <c r="G205" s="278">
        <v>216.08333333333331</v>
      </c>
      <c r="H205" s="278">
        <v>229.98333333333329</v>
      </c>
      <c r="I205" s="278">
        <v>233.21666666666664</v>
      </c>
      <c r="J205" s="278">
        <v>236.93333333333328</v>
      </c>
      <c r="K205" s="276">
        <v>229.5</v>
      </c>
      <c r="L205" s="276">
        <v>222.55</v>
      </c>
      <c r="M205" s="276">
        <v>6.4363200000000003</v>
      </c>
    </row>
    <row r="206" spans="1:13">
      <c r="A206" s="267">
        <v>197</v>
      </c>
      <c r="B206" s="276" t="s">
        <v>395</v>
      </c>
      <c r="C206" s="277">
        <v>296.60000000000002</v>
      </c>
      <c r="D206" s="278">
        <v>298.84999999999997</v>
      </c>
      <c r="E206" s="278">
        <v>292.74999999999994</v>
      </c>
      <c r="F206" s="278">
        <v>288.89999999999998</v>
      </c>
      <c r="G206" s="278">
        <v>282.79999999999995</v>
      </c>
      <c r="H206" s="278">
        <v>302.69999999999993</v>
      </c>
      <c r="I206" s="278">
        <v>308.79999999999995</v>
      </c>
      <c r="J206" s="278">
        <v>312.64999999999992</v>
      </c>
      <c r="K206" s="276">
        <v>304.95</v>
      </c>
      <c r="L206" s="276">
        <v>295</v>
      </c>
      <c r="M206" s="276">
        <v>0.65264</v>
      </c>
    </row>
    <row r="207" spans="1:13">
      <c r="A207" s="267">
        <v>198</v>
      </c>
      <c r="B207" s="276" t="s">
        <v>111</v>
      </c>
      <c r="C207" s="277">
        <v>3110</v>
      </c>
      <c r="D207" s="278">
        <v>3104.2666666666664</v>
      </c>
      <c r="E207" s="278">
        <v>3090.7333333333327</v>
      </c>
      <c r="F207" s="278">
        <v>3071.4666666666662</v>
      </c>
      <c r="G207" s="278">
        <v>3057.9333333333325</v>
      </c>
      <c r="H207" s="278">
        <v>3123.5333333333328</v>
      </c>
      <c r="I207" s="278">
        <v>3137.0666666666666</v>
      </c>
      <c r="J207" s="278">
        <v>3156.333333333333</v>
      </c>
      <c r="K207" s="276">
        <v>3117.8</v>
      </c>
      <c r="L207" s="276">
        <v>3085</v>
      </c>
      <c r="M207" s="276">
        <v>6.0574199999999996</v>
      </c>
    </row>
    <row r="208" spans="1:13">
      <c r="A208" s="267">
        <v>199</v>
      </c>
      <c r="B208" s="276" t="s">
        <v>396</v>
      </c>
      <c r="C208" s="277">
        <v>25.8</v>
      </c>
      <c r="D208" s="278">
        <v>25.833333333333332</v>
      </c>
      <c r="E208" s="278">
        <v>25.366666666666664</v>
      </c>
      <c r="F208" s="278">
        <v>24.93333333333333</v>
      </c>
      <c r="G208" s="278">
        <v>24.466666666666661</v>
      </c>
      <c r="H208" s="278">
        <v>26.266666666666666</v>
      </c>
      <c r="I208" s="278">
        <v>26.733333333333334</v>
      </c>
      <c r="J208" s="278">
        <v>27.166666666666668</v>
      </c>
      <c r="K208" s="276">
        <v>26.3</v>
      </c>
      <c r="L208" s="276">
        <v>25.4</v>
      </c>
      <c r="M208" s="276">
        <v>58.640599999999999</v>
      </c>
    </row>
    <row r="209" spans="1:13">
      <c r="A209" s="267">
        <v>200</v>
      </c>
      <c r="B209" s="276" t="s">
        <v>398</v>
      </c>
      <c r="C209" s="277">
        <v>137.6</v>
      </c>
      <c r="D209" s="278">
        <v>138.28333333333333</v>
      </c>
      <c r="E209" s="278">
        <v>134.91666666666666</v>
      </c>
      <c r="F209" s="278">
        <v>132.23333333333332</v>
      </c>
      <c r="G209" s="278">
        <v>128.86666666666665</v>
      </c>
      <c r="H209" s="278">
        <v>140.96666666666667</v>
      </c>
      <c r="I209" s="278">
        <v>144.33333333333334</v>
      </c>
      <c r="J209" s="278">
        <v>147.01666666666668</v>
      </c>
      <c r="K209" s="276">
        <v>141.65</v>
      </c>
      <c r="L209" s="276">
        <v>135.6</v>
      </c>
      <c r="M209" s="276">
        <v>3.1535199999999999</v>
      </c>
    </row>
    <row r="210" spans="1:13">
      <c r="A210" s="267">
        <v>201</v>
      </c>
      <c r="B210" s="276" t="s">
        <v>114</v>
      </c>
      <c r="C210" s="277">
        <v>240.55</v>
      </c>
      <c r="D210" s="278">
        <v>239.05000000000004</v>
      </c>
      <c r="E210" s="278">
        <v>236.20000000000007</v>
      </c>
      <c r="F210" s="278">
        <v>231.85000000000002</v>
      </c>
      <c r="G210" s="278">
        <v>229.00000000000006</v>
      </c>
      <c r="H210" s="278">
        <v>243.40000000000009</v>
      </c>
      <c r="I210" s="278">
        <v>246.25000000000006</v>
      </c>
      <c r="J210" s="278">
        <v>250.60000000000011</v>
      </c>
      <c r="K210" s="276">
        <v>241.9</v>
      </c>
      <c r="L210" s="276">
        <v>234.7</v>
      </c>
      <c r="M210" s="276">
        <v>103.80624</v>
      </c>
    </row>
    <row r="211" spans="1:13">
      <c r="A211" s="267">
        <v>202</v>
      </c>
      <c r="B211" s="276" t="s">
        <v>400</v>
      </c>
      <c r="C211" s="277">
        <v>61.15</v>
      </c>
      <c r="D211" s="278">
        <v>61.633333333333333</v>
      </c>
      <c r="E211" s="278">
        <v>60.516666666666666</v>
      </c>
      <c r="F211" s="278">
        <v>59.883333333333333</v>
      </c>
      <c r="G211" s="278">
        <v>58.766666666666666</v>
      </c>
      <c r="H211" s="278">
        <v>62.266666666666666</v>
      </c>
      <c r="I211" s="278">
        <v>63.383333333333326</v>
      </c>
      <c r="J211" s="278">
        <v>64.016666666666666</v>
      </c>
      <c r="K211" s="276">
        <v>62.75</v>
      </c>
      <c r="L211" s="276">
        <v>61</v>
      </c>
      <c r="M211" s="276">
        <v>17.629519999999999</v>
      </c>
    </row>
    <row r="212" spans="1:13">
      <c r="A212" s="267">
        <v>203</v>
      </c>
      <c r="B212" s="276" t="s">
        <v>115</v>
      </c>
      <c r="C212" s="277">
        <v>217.9</v>
      </c>
      <c r="D212" s="278">
        <v>217.65</v>
      </c>
      <c r="E212" s="278">
        <v>215.10000000000002</v>
      </c>
      <c r="F212" s="278">
        <v>212.3</v>
      </c>
      <c r="G212" s="278">
        <v>209.75000000000003</v>
      </c>
      <c r="H212" s="278">
        <v>220.45000000000002</v>
      </c>
      <c r="I212" s="278">
        <v>223.00000000000003</v>
      </c>
      <c r="J212" s="278">
        <v>225.8</v>
      </c>
      <c r="K212" s="276">
        <v>220.2</v>
      </c>
      <c r="L212" s="276">
        <v>214.85</v>
      </c>
      <c r="M212" s="276">
        <v>75.192120000000003</v>
      </c>
    </row>
    <row r="213" spans="1:13">
      <c r="A213" s="267">
        <v>204</v>
      </c>
      <c r="B213" s="276" t="s">
        <v>116</v>
      </c>
      <c r="C213" s="277">
        <v>2395.4</v>
      </c>
      <c r="D213" s="278">
        <v>2399.7999999999997</v>
      </c>
      <c r="E213" s="278">
        <v>2382.5999999999995</v>
      </c>
      <c r="F213" s="278">
        <v>2369.7999999999997</v>
      </c>
      <c r="G213" s="278">
        <v>2352.5999999999995</v>
      </c>
      <c r="H213" s="278">
        <v>2412.5999999999995</v>
      </c>
      <c r="I213" s="278">
        <v>2429.7999999999993</v>
      </c>
      <c r="J213" s="278">
        <v>2442.5999999999995</v>
      </c>
      <c r="K213" s="276">
        <v>2417</v>
      </c>
      <c r="L213" s="276">
        <v>2387</v>
      </c>
      <c r="M213" s="276">
        <v>17.09836</v>
      </c>
    </row>
    <row r="214" spans="1:13">
      <c r="A214" s="267">
        <v>205</v>
      </c>
      <c r="B214" s="276" t="s">
        <v>254</v>
      </c>
      <c r="C214" s="277">
        <v>239.05</v>
      </c>
      <c r="D214" s="278">
        <v>239.56666666666669</v>
      </c>
      <c r="E214" s="278">
        <v>237.68333333333339</v>
      </c>
      <c r="F214" s="278">
        <v>236.31666666666669</v>
      </c>
      <c r="G214" s="278">
        <v>234.43333333333339</v>
      </c>
      <c r="H214" s="278">
        <v>240.93333333333339</v>
      </c>
      <c r="I214" s="278">
        <v>242.81666666666666</v>
      </c>
      <c r="J214" s="278">
        <v>244.18333333333339</v>
      </c>
      <c r="K214" s="276">
        <v>241.45</v>
      </c>
      <c r="L214" s="276">
        <v>238.2</v>
      </c>
      <c r="M214" s="276">
        <v>4.9639100000000003</v>
      </c>
    </row>
    <row r="215" spans="1:13">
      <c r="A215" s="267">
        <v>206</v>
      </c>
      <c r="B215" s="276" t="s">
        <v>401</v>
      </c>
      <c r="C215" s="277">
        <v>37105.1</v>
      </c>
      <c r="D215" s="278">
        <v>37308.216666666667</v>
      </c>
      <c r="E215" s="278">
        <v>36466.433333333334</v>
      </c>
      <c r="F215" s="278">
        <v>35827.76666666667</v>
      </c>
      <c r="G215" s="278">
        <v>34985.983333333337</v>
      </c>
      <c r="H215" s="278">
        <v>37946.883333333331</v>
      </c>
      <c r="I215" s="278">
        <v>38788.666666666672</v>
      </c>
      <c r="J215" s="278">
        <v>39427.333333333328</v>
      </c>
      <c r="K215" s="276">
        <v>38150</v>
      </c>
      <c r="L215" s="276">
        <v>36669.550000000003</v>
      </c>
      <c r="M215" s="276">
        <v>5.067E-2</v>
      </c>
    </row>
    <row r="216" spans="1:13">
      <c r="A216" s="267">
        <v>207</v>
      </c>
      <c r="B216" s="276" t="s">
        <v>397</v>
      </c>
      <c r="C216" s="277">
        <v>43.75</v>
      </c>
      <c r="D216" s="278">
        <v>43.866666666666667</v>
      </c>
      <c r="E216" s="278">
        <v>43.383333333333333</v>
      </c>
      <c r="F216" s="278">
        <v>43.016666666666666</v>
      </c>
      <c r="G216" s="278">
        <v>42.533333333333331</v>
      </c>
      <c r="H216" s="278">
        <v>44.233333333333334</v>
      </c>
      <c r="I216" s="278">
        <v>44.716666666666669</v>
      </c>
      <c r="J216" s="278">
        <v>45.083333333333336</v>
      </c>
      <c r="K216" s="276">
        <v>44.35</v>
      </c>
      <c r="L216" s="276">
        <v>43.5</v>
      </c>
      <c r="M216" s="276">
        <v>20.595369999999999</v>
      </c>
    </row>
    <row r="217" spans="1:13">
      <c r="A217" s="267">
        <v>208</v>
      </c>
      <c r="B217" s="276" t="s">
        <v>255</v>
      </c>
      <c r="C217" s="277">
        <v>39.700000000000003</v>
      </c>
      <c r="D217" s="278">
        <v>39.85</v>
      </c>
      <c r="E217" s="278">
        <v>39.450000000000003</v>
      </c>
      <c r="F217" s="278">
        <v>39.200000000000003</v>
      </c>
      <c r="G217" s="278">
        <v>38.800000000000004</v>
      </c>
      <c r="H217" s="278">
        <v>40.1</v>
      </c>
      <c r="I217" s="278">
        <v>40.499999999999993</v>
      </c>
      <c r="J217" s="278">
        <v>40.75</v>
      </c>
      <c r="K217" s="276">
        <v>40.25</v>
      </c>
      <c r="L217" s="276">
        <v>39.6</v>
      </c>
      <c r="M217" s="276">
        <v>10.07793</v>
      </c>
    </row>
    <row r="218" spans="1:13">
      <c r="A218" s="267">
        <v>209</v>
      </c>
      <c r="B218" s="276" t="s">
        <v>415</v>
      </c>
      <c r="C218" s="277">
        <v>82.2</v>
      </c>
      <c r="D218" s="278">
        <v>81.599999999999994</v>
      </c>
      <c r="E218" s="278">
        <v>79.699999999999989</v>
      </c>
      <c r="F218" s="278">
        <v>77.199999999999989</v>
      </c>
      <c r="G218" s="278">
        <v>75.299999999999983</v>
      </c>
      <c r="H218" s="278">
        <v>84.1</v>
      </c>
      <c r="I218" s="278">
        <v>86</v>
      </c>
      <c r="J218" s="278">
        <v>88.5</v>
      </c>
      <c r="K218" s="276">
        <v>83.5</v>
      </c>
      <c r="L218" s="276">
        <v>79.099999999999994</v>
      </c>
      <c r="M218" s="276">
        <v>134.04606999999999</v>
      </c>
    </row>
    <row r="219" spans="1:13">
      <c r="A219" s="267">
        <v>210</v>
      </c>
      <c r="B219" s="276" t="s">
        <v>117</v>
      </c>
      <c r="C219" s="277">
        <v>220.3</v>
      </c>
      <c r="D219" s="278">
        <v>218.63333333333333</v>
      </c>
      <c r="E219" s="278">
        <v>213.76666666666665</v>
      </c>
      <c r="F219" s="278">
        <v>207.23333333333332</v>
      </c>
      <c r="G219" s="278">
        <v>202.36666666666665</v>
      </c>
      <c r="H219" s="278">
        <v>225.16666666666666</v>
      </c>
      <c r="I219" s="278">
        <v>230.03333333333333</v>
      </c>
      <c r="J219" s="278">
        <v>236.56666666666666</v>
      </c>
      <c r="K219" s="276">
        <v>223.5</v>
      </c>
      <c r="L219" s="276">
        <v>212.1</v>
      </c>
      <c r="M219" s="276">
        <v>278.31641999999999</v>
      </c>
    </row>
    <row r="220" spans="1:13">
      <c r="A220" s="267">
        <v>211</v>
      </c>
      <c r="B220" s="276" t="s">
        <v>118</v>
      </c>
      <c r="C220" s="277">
        <v>535.04999999999995</v>
      </c>
      <c r="D220" s="278">
        <v>533.35</v>
      </c>
      <c r="E220" s="278">
        <v>528.20000000000005</v>
      </c>
      <c r="F220" s="278">
        <v>521.35</v>
      </c>
      <c r="G220" s="278">
        <v>516.20000000000005</v>
      </c>
      <c r="H220" s="278">
        <v>540.20000000000005</v>
      </c>
      <c r="I220" s="278">
        <v>545.34999999999991</v>
      </c>
      <c r="J220" s="278">
        <v>552.20000000000005</v>
      </c>
      <c r="K220" s="276">
        <v>538.5</v>
      </c>
      <c r="L220" s="276">
        <v>526.5</v>
      </c>
      <c r="M220" s="276">
        <v>278.17770000000002</v>
      </c>
    </row>
    <row r="221" spans="1:13">
      <c r="A221" s="267">
        <v>213</v>
      </c>
      <c r="B221" s="276" t="s">
        <v>256</v>
      </c>
      <c r="C221" s="277">
        <v>1520.85</v>
      </c>
      <c r="D221" s="278">
        <v>1514.0833333333333</v>
      </c>
      <c r="E221" s="278">
        <v>1498.6666666666665</v>
      </c>
      <c r="F221" s="278">
        <v>1476.4833333333333</v>
      </c>
      <c r="G221" s="278">
        <v>1461.0666666666666</v>
      </c>
      <c r="H221" s="278">
        <v>1536.2666666666664</v>
      </c>
      <c r="I221" s="278">
        <v>1551.6833333333329</v>
      </c>
      <c r="J221" s="278">
        <v>1573.8666666666663</v>
      </c>
      <c r="K221" s="276">
        <v>1529.5</v>
      </c>
      <c r="L221" s="276">
        <v>1491.9</v>
      </c>
      <c r="M221" s="276">
        <v>4.0384799999999998</v>
      </c>
    </row>
    <row r="222" spans="1:13">
      <c r="A222" s="267">
        <v>214</v>
      </c>
      <c r="B222" s="276" t="s">
        <v>119</v>
      </c>
      <c r="C222" s="277">
        <v>498.85</v>
      </c>
      <c r="D222" s="278">
        <v>497.7166666666667</v>
      </c>
      <c r="E222" s="278">
        <v>493.43333333333339</v>
      </c>
      <c r="F222" s="278">
        <v>488.01666666666671</v>
      </c>
      <c r="G222" s="278">
        <v>483.73333333333341</v>
      </c>
      <c r="H222" s="278">
        <v>503.13333333333338</v>
      </c>
      <c r="I222" s="278">
        <v>507.41666666666669</v>
      </c>
      <c r="J222" s="278">
        <v>512.83333333333337</v>
      </c>
      <c r="K222" s="276">
        <v>502</v>
      </c>
      <c r="L222" s="276">
        <v>492.3</v>
      </c>
      <c r="M222" s="276">
        <v>10.096959999999999</v>
      </c>
    </row>
    <row r="223" spans="1:13">
      <c r="A223" s="267">
        <v>215</v>
      </c>
      <c r="B223" s="276" t="s">
        <v>403</v>
      </c>
      <c r="C223" s="277">
        <v>2928.9</v>
      </c>
      <c r="D223" s="278">
        <v>2944.1166666666663</v>
      </c>
      <c r="E223" s="278">
        <v>2890.2333333333327</v>
      </c>
      <c r="F223" s="278">
        <v>2851.5666666666662</v>
      </c>
      <c r="G223" s="278">
        <v>2797.6833333333325</v>
      </c>
      <c r="H223" s="278">
        <v>2982.7833333333328</v>
      </c>
      <c r="I223" s="278">
        <v>3036.666666666667</v>
      </c>
      <c r="J223" s="278">
        <v>3075.333333333333</v>
      </c>
      <c r="K223" s="276">
        <v>2998</v>
      </c>
      <c r="L223" s="276">
        <v>2905.45</v>
      </c>
      <c r="M223" s="276">
        <v>3.1910000000000001E-2</v>
      </c>
    </row>
    <row r="224" spans="1:13">
      <c r="A224" s="267">
        <v>216</v>
      </c>
      <c r="B224" s="276" t="s">
        <v>257</v>
      </c>
      <c r="C224" s="277">
        <v>31.1</v>
      </c>
      <c r="D224" s="278">
        <v>31.333333333333332</v>
      </c>
      <c r="E224" s="278">
        <v>30.766666666666666</v>
      </c>
      <c r="F224" s="278">
        <v>30.433333333333334</v>
      </c>
      <c r="G224" s="278">
        <v>29.866666666666667</v>
      </c>
      <c r="H224" s="278">
        <v>31.666666666666664</v>
      </c>
      <c r="I224" s="278">
        <v>32.233333333333334</v>
      </c>
      <c r="J224" s="278">
        <v>32.566666666666663</v>
      </c>
      <c r="K224" s="276">
        <v>31.9</v>
      </c>
      <c r="L224" s="276">
        <v>31</v>
      </c>
      <c r="M224" s="276">
        <v>104.11073</v>
      </c>
    </row>
    <row r="225" spans="1:13">
      <c r="A225" s="267">
        <v>217</v>
      </c>
      <c r="B225" s="276" t="s">
        <v>120</v>
      </c>
      <c r="C225" s="277">
        <v>10.65</v>
      </c>
      <c r="D225" s="278">
        <v>10.549999999999999</v>
      </c>
      <c r="E225" s="278">
        <v>10.199999999999998</v>
      </c>
      <c r="F225" s="278">
        <v>9.7499999999999982</v>
      </c>
      <c r="G225" s="278">
        <v>9.3999999999999968</v>
      </c>
      <c r="H225" s="278">
        <v>10.999999999999998</v>
      </c>
      <c r="I225" s="278">
        <v>11.35</v>
      </c>
      <c r="J225" s="278">
        <v>11.799999999999999</v>
      </c>
      <c r="K225" s="276">
        <v>10.9</v>
      </c>
      <c r="L225" s="276">
        <v>10.1</v>
      </c>
      <c r="M225" s="276">
        <v>7338.2757099999999</v>
      </c>
    </row>
    <row r="226" spans="1:13">
      <c r="A226" s="267">
        <v>218</v>
      </c>
      <c r="B226" s="276" t="s">
        <v>404</v>
      </c>
      <c r="C226" s="277">
        <v>37</v>
      </c>
      <c r="D226" s="278">
        <v>37.316666666666663</v>
      </c>
      <c r="E226" s="278">
        <v>36.533333333333324</v>
      </c>
      <c r="F226" s="278">
        <v>36.066666666666663</v>
      </c>
      <c r="G226" s="278">
        <v>35.283333333333324</v>
      </c>
      <c r="H226" s="278">
        <v>37.783333333333324</v>
      </c>
      <c r="I226" s="278">
        <v>38.566666666666656</v>
      </c>
      <c r="J226" s="278">
        <v>39.033333333333324</v>
      </c>
      <c r="K226" s="276">
        <v>38.1</v>
      </c>
      <c r="L226" s="276">
        <v>36.85</v>
      </c>
      <c r="M226" s="276">
        <v>45.584980000000002</v>
      </c>
    </row>
    <row r="227" spans="1:13">
      <c r="A227" s="267">
        <v>219</v>
      </c>
      <c r="B227" s="276" t="s">
        <v>121</v>
      </c>
      <c r="C227" s="277">
        <v>37.049999999999997</v>
      </c>
      <c r="D227" s="278">
        <v>36.93333333333333</v>
      </c>
      <c r="E227" s="278">
        <v>36.36666666666666</v>
      </c>
      <c r="F227" s="278">
        <v>35.68333333333333</v>
      </c>
      <c r="G227" s="278">
        <v>35.11666666666666</v>
      </c>
      <c r="H227" s="278">
        <v>37.61666666666666</v>
      </c>
      <c r="I227" s="278">
        <v>38.183333333333337</v>
      </c>
      <c r="J227" s="278">
        <v>38.86666666666666</v>
      </c>
      <c r="K227" s="276">
        <v>37.5</v>
      </c>
      <c r="L227" s="276">
        <v>36.25</v>
      </c>
      <c r="M227" s="276">
        <v>254.99169000000001</v>
      </c>
    </row>
    <row r="228" spans="1:13">
      <c r="A228" s="267">
        <v>220</v>
      </c>
      <c r="B228" s="276" t="s">
        <v>416</v>
      </c>
      <c r="C228" s="277">
        <v>227.9</v>
      </c>
      <c r="D228" s="278">
        <v>228.53333333333333</v>
      </c>
      <c r="E228" s="278">
        <v>224.41666666666666</v>
      </c>
      <c r="F228" s="278">
        <v>220.93333333333334</v>
      </c>
      <c r="G228" s="278">
        <v>216.81666666666666</v>
      </c>
      <c r="H228" s="278">
        <v>232.01666666666665</v>
      </c>
      <c r="I228" s="278">
        <v>236.13333333333333</v>
      </c>
      <c r="J228" s="278">
        <v>239.61666666666665</v>
      </c>
      <c r="K228" s="276">
        <v>232.65</v>
      </c>
      <c r="L228" s="276">
        <v>225.05</v>
      </c>
      <c r="M228" s="276">
        <v>21.657060000000001</v>
      </c>
    </row>
    <row r="229" spans="1:13">
      <c r="A229" s="267">
        <v>221</v>
      </c>
      <c r="B229" s="276" t="s">
        <v>405</v>
      </c>
      <c r="C229" s="277">
        <v>1168.5</v>
      </c>
      <c r="D229" s="278">
        <v>1162.75</v>
      </c>
      <c r="E229" s="278">
        <v>1131.55</v>
      </c>
      <c r="F229" s="278">
        <v>1094.5999999999999</v>
      </c>
      <c r="G229" s="278">
        <v>1063.3999999999999</v>
      </c>
      <c r="H229" s="278">
        <v>1199.7</v>
      </c>
      <c r="I229" s="278">
        <v>1230.8999999999999</v>
      </c>
      <c r="J229" s="278">
        <v>1267.8500000000001</v>
      </c>
      <c r="K229" s="276">
        <v>1193.95</v>
      </c>
      <c r="L229" s="276">
        <v>1125.8</v>
      </c>
      <c r="M229" s="276">
        <v>0.39627000000000001</v>
      </c>
    </row>
    <row r="230" spans="1:13">
      <c r="A230" s="267">
        <v>222</v>
      </c>
      <c r="B230" s="276" t="s">
        <v>406</v>
      </c>
      <c r="C230" s="277">
        <v>9.15</v>
      </c>
      <c r="D230" s="278">
        <v>9.2000000000000011</v>
      </c>
      <c r="E230" s="278">
        <v>9.0500000000000025</v>
      </c>
      <c r="F230" s="278">
        <v>8.9500000000000011</v>
      </c>
      <c r="G230" s="278">
        <v>8.8000000000000025</v>
      </c>
      <c r="H230" s="278">
        <v>9.3000000000000025</v>
      </c>
      <c r="I230" s="278">
        <v>9.4500000000000011</v>
      </c>
      <c r="J230" s="278">
        <v>9.5500000000000025</v>
      </c>
      <c r="K230" s="276">
        <v>9.35</v>
      </c>
      <c r="L230" s="276">
        <v>9.1</v>
      </c>
      <c r="M230" s="276">
        <v>33.099539999999998</v>
      </c>
    </row>
    <row r="231" spans="1:13">
      <c r="A231" s="267">
        <v>223</v>
      </c>
      <c r="B231" s="276" t="s">
        <v>122</v>
      </c>
      <c r="C231" s="277">
        <v>502.35</v>
      </c>
      <c r="D231" s="278">
        <v>503.95</v>
      </c>
      <c r="E231" s="278">
        <v>498.4</v>
      </c>
      <c r="F231" s="278">
        <v>494.45</v>
      </c>
      <c r="G231" s="278">
        <v>488.9</v>
      </c>
      <c r="H231" s="278">
        <v>507.9</v>
      </c>
      <c r="I231" s="278">
        <v>513.45000000000005</v>
      </c>
      <c r="J231" s="278">
        <v>517.4</v>
      </c>
      <c r="K231" s="276">
        <v>509.5</v>
      </c>
      <c r="L231" s="276">
        <v>500</v>
      </c>
      <c r="M231" s="276">
        <v>28.425380000000001</v>
      </c>
    </row>
    <row r="232" spans="1:13">
      <c r="A232" s="267">
        <v>224</v>
      </c>
      <c r="B232" s="276" t="s">
        <v>407</v>
      </c>
      <c r="C232" s="277">
        <v>113.75</v>
      </c>
      <c r="D232" s="278">
        <v>113.58333333333333</v>
      </c>
      <c r="E232" s="278">
        <v>112.16666666666666</v>
      </c>
      <c r="F232" s="278">
        <v>110.58333333333333</v>
      </c>
      <c r="G232" s="278">
        <v>109.16666666666666</v>
      </c>
      <c r="H232" s="278">
        <v>115.16666666666666</v>
      </c>
      <c r="I232" s="278">
        <v>116.58333333333331</v>
      </c>
      <c r="J232" s="278">
        <v>118.16666666666666</v>
      </c>
      <c r="K232" s="276">
        <v>115</v>
      </c>
      <c r="L232" s="276">
        <v>112</v>
      </c>
      <c r="M232" s="276">
        <v>4.0302100000000003</v>
      </c>
    </row>
    <row r="233" spans="1:13">
      <c r="A233" s="267">
        <v>225</v>
      </c>
      <c r="B233" s="276" t="s">
        <v>1603</v>
      </c>
      <c r="C233" s="277">
        <v>1011.85</v>
      </c>
      <c r="D233" s="278">
        <v>1012.2833333333333</v>
      </c>
      <c r="E233" s="278">
        <v>999.56666666666661</v>
      </c>
      <c r="F233" s="278">
        <v>987.2833333333333</v>
      </c>
      <c r="G233" s="278">
        <v>974.56666666666661</v>
      </c>
      <c r="H233" s="278">
        <v>1024.5666666666666</v>
      </c>
      <c r="I233" s="278">
        <v>1037.2833333333333</v>
      </c>
      <c r="J233" s="278">
        <v>1049.5666666666666</v>
      </c>
      <c r="K233" s="276">
        <v>1025</v>
      </c>
      <c r="L233" s="276">
        <v>1000</v>
      </c>
      <c r="M233" s="276">
        <v>0.28123999999999999</v>
      </c>
    </row>
    <row r="234" spans="1:13">
      <c r="A234" s="267">
        <v>226</v>
      </c>
      <c r="B234" s="276" t="s">
        <v>260</v>
      </c>
      <c r="C234" s="277">
        <v>120.1</v>
      </c>
      <c r="D234" s="278">
        <v>120.5</v>
      </c>
      <c r="E234" s="278">
        <v>118.4</v>
      </c>
      <c r="F234" s="278">
        <v>116.7</v>
      </c>
      <c r="G234" s="278">
        <v>114.60000000000001</v>
      </c>
      <c r="H234" s="278">
        <v>122.2</v>
      </c>
      <c r="I234" s="278">
        <v>124.3</v>
      </c>
      <c r="J234" s="278">
        <v>126</v>
      </c>
      <c r="K234" s="276">
        <v>122.6</v>
      </c>
      <c r="L234" s="276">
        <v>118.8</v>
      </c>
      <c r="M234" s="276">
        <v>8.6137099999999993</v>
      </c>
    </row>
    <row r="235" spans="1:13">
      <c r="A235" s="267">
        <v>227</v>
      </c>
      <c r="B235" s="276" t="s">
        <v>412</v>
      </c>
      <c r="C235" s="277">
        <v>169.2</v>
      </c>
      <c r="D235" s="278">
        <v>171.33333333333334</v>
      </c>
      <c r="E235" s="278">
        <v>162.01666666666668</v>
      </c>
      <c r="F235" s="278">
        <v>154.83333333333334</v>
      </c>
      <c r="G235" s="278">
        <v>145.51666666666668</v>
      </c>
      <c r="H235" s="278">
        <v>178.51666666666668</v>
      </c>
      <c r="I235" s="278">
        <v>187.83333333333334</v>
      </c>
      <c r="J235" s="278">
        <v>195.01666666666668</v>
      </c>
      <c r="K235" s="276">
        <v>180.65</v>
      </c>
      <c r="L235" s="276">
        <v>164.15</v>
      </c>
      <c r="M235" s="276">
        <v>208.16003000000001</v>
      </c>
    </row>
    <row r="236" spans="1:13">
      <c r="A236" s="267">
        <v>228</v>
      </c>
      <c r="B236" s="276" t="s">
        <v>1615</v>
      </c>
      <c r="C236" s="277">
        <v>6407.2</v>
      </c>
      <c r="D236" s="278">
        <v>6364.75</v>
      </c>
      <c r="E236" s="278">
        <v>6265.45</v>
      </c>
      <c r="F236" s="278">
        <v>6123.7</v>
      </c>
      <c r="G236" s="278">
        <v>6024.4</v>
      </c>
      <c r="H236" s="278">
        <v>6506.5</v>
      </c>
      <c r="I236" s="278">
        <v>6605.7999999999993</v>
      </c>
      <c r="J236" s="278">
        <v>6747.55</v>
      </c>
      <c r="K236" s="276">
        <v>6464.05</v>
      </c>
      <c r="L236" s="276">
        <v>6223</v>
      </c>
      <c r="M236" s="276">
        <v>0.72477000000000003</v>
      </c>
    </row>
    <row r="237" spans="1:13">
      <c r="A237" s="267">
        <v>229</v>
      </c>
      <c r="B237" s="276" t="s">
        <v>259</v>
      </c>
      <c r="C237" s="277">
        <v>85.7</v>
      </c>
      <c r="D237" s="278">
        <v>86.016666666666652</v>
      </c>
      <c r="E237" s="278">
        <v>84.283333333333303</v>
      </c>
      <c r="F237" s="278">
        <v>82.866666666666646</v>
      </c>
      <c r="G237" s="278">
        <v>81.133333333333297</v>
      </c>
      <c r="H237" s="278">
        <v>87.433333333333309</v>
      </c>
      <c r="I237" s="278">
        <v>89.166666666666657</v>
      </c>
      <c r="J237" s="278">
        <v>90.583333333333314</v>
      </c>
      <c r="K237" s="276">
        <v>87.75</v>
      </c>
      <c r="L237" s="276">
        <v>84.6</v>
      </c>
      <c r="M237" s="276">
        <v>17.312239999999999</v>
      </c>
    </row>
    <row r="238" spans="1:13">
      <c r="A238" s="267">
        <v>230</v>
      </c>
      <c r="B238" s="276" t="s">
        <v>123</v>
      </c>
      <c r="C238" s="277">
        <v>1723.3</v>
      </c>
      <c r="D238" s="278">
        <v>1712.0333333333335</v>
      </c>
      <c r="E238" s="278">
        <v>1685.166666666667</v>
      </c>
      <c r="F238" s="278">
        <v>1647.0333333333335</v>
      </c>
      <c r="G238" s="278">
        <v>1620.166666666667</v>
      </c>
      <c r="H238" s="278">
        <v>1750.166666666667</v>
      </c>
      <c r="I238" s="278">
        <v>1777.0333333333333</v>
      </c>
      <c r="J238" s="278">
        <v>1815.166666666667</v>
      </c>
      <c r="K238" s="276">
        <v>1738.9</v>
      </c>
      <c r="L238" s="276">
        <v>1673.9</v>
      </c>
      <c r="M238" s="276">
        <v>14.74347</v>
      </c>
    </row>
    <row r="239" spans="1:13">
      <c r="A239" s="267">
        <v>231</v>
      </c>
      <c r="B239" s="276" t="s">
        <v>1622</v>
      </c>
      <c r="C239" s="277">
        <v>304.05</v>
      </c>
      <c r="D239" s="278">
        <v>304.61666666666662</v>
      </c>
      <c r="E239" s="278">
        <v>298.23333333333323</v>
      </c>
      <c r="F239" s="278">
        <v>292.41666666666663</v>
      </c>
      <c r="G239" s="278">
        <v>286.03333333333325</v>
      </c>
      <c r="H239" s="278">
        <v>310.43333333333322</v>
      </c>
      <c r="I239" s="278">
        <v>316.81666666666655</v>
      </c>
      <c r="J239" s="278">
        <v>322.63333333333321</v>
      </c>
      <c r="K239" s="276">
        <v>311</v>
      </c>
      <c r="L239" s="276">
        <v>298.8</v>
      </c>
      <c r="M239" s="276">
        <v>4.98184</v>
      </c>
    </row>
    <row r="240" spans="1:13">
      <c r="A240" s="267">
        <v>232</v>
      </c>
      <c r="B240" s="276" t="s">
        <v>418</v>
      </c>
      <c r="C240" s="277">
        <v>313.14999999999998</v>
      </c>
      <c r="D240" s="278">
        <v>315.01666666666665</v>
      </c>
      <c r="E240" s="278">
        <v>310.13333333333333</v>
      </c>
      <c r="F240" s="278">
        <v>307.11666666666667</v>
      </c>
      <c r="G240" s="278">
        <v>302.23333333333335</v>
      </c>
      <c r="H240" s="278">
        <v>318.0333333333333</v>
      </c>
      <c r="I240" s="278">
        <v>322.91666666666663</v>
      </c>
      <c r="J240" s="278">
        <v>325.93333333333328</v>
      </c>
      <c r="K240" s="276">
        <v>319.89999999999998</v>
      </c>
      <c r="L240" s="276">
        <v>312</v>
      </c>
      <c r="M240" s="276">
        <v>0.34658</v>
      </c>
    </row>
    <row r="241" spans="1:13">
      <c r="A241" s="267">
        <v>233</v>
      </c>
      <c r="B241" s="276" t="s">
        <v>124</v>
      </c>
      <c r="C241" s="277">
        <v>894.95</v>
      </c>
      <c r="D241" s="278">
        <v>897.29999999999984</v>
      </c>
      <c r="E241" s="278">
        <v>887.6999999999997</v>
      </c>
      <c r="F241" s="278">
        <v>880.44999999999982</v>
      </c>
      <c r="G241" s="278">
        <v>870.84999999999968</v>
      </c>
      <c r="H241" s="278">
        <v>904.54999999999973</v>
      </c>
      <c r="I241" s="278">
        <v>914.14999999999986</v>
      </c>
      <c r="J241" s="278">
        <v>921.39999999999975</v>
      </c>
      <c r="K241" s="276">
        <v>906.9</v>
      </c>
      <c r="L241" s="276">
        <v>890.05</v>
      </c>
      <c r="M241" s="276">
        <v>64.35333</v>
      </c>
    </row>
    <row r="242" spans="1:13">
      <c r="A242" s="267">
        <v>234</v>
      </c>
      <c r="B242" s="276" t="s">
        <v>419</v>
      </c>
      <c r="C242" s="277">
        <v>85.55</v>
      </c>
      <c r="D242" s="278">
        <v>85.216666666666654</v>
      </c>
      <c r="E242" s="278">
        <v>83.583333333333314</v>
      </c>
      <c r="F242" s="278">
        <v>81.61666666666666</v>
      </c>
      <c r="G242" s="278">
        <v>79.98333333333332</v>
      </c>
      <c r="H242" s="278">
        <v>87.183333333333309</v>
      </c>
      <c r="I242" s="278">
        <v>88.816666666666663</v>
      </c>
      <c r="J242" s="278">
        <v>90.783333333333303</v>
      </c>
      <c r="K242" s="276">
        <v>86.85</v>
      </c>
      <c r="L242" s="276">
        <v>83.25</v>
      </c>
      <c r="M242" s="276">
        <v>2.0889700000000002</v>
      </c>
    </row>
    <row r="243" spans="1:13">
      <c r="A243" s="267">
        <v>235</v>
      </c>
      <c r="B243" s="276" t="s">
        <v>3777</v>
      </c>
      <c r="C243" s="277">
        <v>229.9</v>
      </c>
      <c r="D243" s="278">
        <v>230.75</v>
      </c>
      <c r="E243" s="278">
        <v>228.25</v>
      </c>
      <c r="F243" s="278">
        <v>226.6</v>
      </c>
      <c r="G243" s="278">
        <v>224.1</v>
      </c>
      <c r="H243" s="278">
        <v>232.4</v>
      </c>
      <c r="I243" s="278">
        <v>234.9</v>
      </c>
      <c r="J243" s="278">
        <v>236.55</v>
      </c>
      <c r="K243" s="276">
        <v>233.25</v>
      </c>
      <c r="L243" s="276">
        <v>229.1</v>
      </c>
      <c r="M243" s="276">
        <v>25.44436</v>
      </c>
    </row>
    <row r="244" spans="1:13">
      <c r="A244" s="267">
        <v>236</v>
      </c>
      <c r="B244" s="276" t="s">
        <v>126</v>
      </c>
      <c r="C244" s="277">
        <v>1255.8</v>
      </c>
      <c r="D244" s="278">
        <v>1251.0666666666666</v>
      </c>
      <c r="E244" s="278">
        <v>1243.7333333333331</v>
      </c>
      <c r="F244" s="278">
        <v>1231.6666666666665</v>
      </c>
      <c r="G244" s="278">
        <v>1224.333333333333</v>
      </c>
      <c r="H244" s="278">
        <v>1263.1333333333332</v>
      </c>
      <c r="I244" s="278">
        <v>1270.4666666666667</v>
      </c>
      <c r="J244" s="278">
        <v>1282.5333333333333</v>
      </c>
      <c r="K244" s="276">
        <v>1258.4000000000001</v>
      </c>
      <c r="L244" s="276">
        <v>1239</v>
      </c>
      <c r="M244" s="276">
        <v>74.304699999999997</v>
      </c>
    </row>
    <row r="245" spans="1:13">
      <c r="A245" s="267">
        <v>237</v>
      </c>
      <c r="B245" s="276" t="s">
        <v>1645</v>
      </c>
      <c r="C245" s="277">
        <v>651.75</v>
      </c>
      <c r="D245" s="278">
        <v>653.30000000000007</v>
      </c>
      <c r="E245" s="278">
        <v>646.60000000000014</v>
      </c>
      <c r="F245" s="278">
        <v>641.45000000000005</v>
      </c>
      <c r="G245" s="278">
        <v>634.75000000000011</v>
      </c>
      <c r="H245" s="278">
        <v>658.45000000000016</v>
      </c>
      <c r="I245" s="278">
        <v>665.1500000000002</v>
      </c>
      <c r="J245" s="278">
        <v>670.30000000000018</v>
      </c>
      <c r="K245" s="276">
        <v>660</v>
      </c>
      <c r="L245" s="276">
        <v>648.15</v>
      </c>
      <c r="M245" s="276">
        <v>0.27455000000000002</v>
      </c>
    </row>
    <row r="246" spans="1:13">
      <c r="A246" s="267">
        <v>238</v>
      </c>
      <c r="B246" s="276" t="s">
        <v>420</v>
      </c>
      <c r="C246" s="277">
        <v>282.3</v>
      </c>
      <c r="D246" s="278">
        <v>278.76666666666665</v>
      </c>
      <c r="E246" s="278">
        <v>274.5333333333333</v>
      </c>
      <c r="F246" s="278">
        <v>266.76666666666665</v>
      </c>
      <c r="G246" s="278">
        <v>262.5333333333333</v>
      </c>
      <c r="H246" s="278">
        <v>286.5333333333333</v>
      </c>
      <c r="I246" s="278">
        <v>290.76666666666665</v>
      </c>
      <c r="J246" s="278">
        <v>298.5333333333333</v>
      </c>
      <c r="K246" s="276">
        <v>283</v>
      </c>
      <c r="L246" s="276">
        <v>271</v>
      </c>
      <c r="M246" s="276">
        <v>3.8912200000000001</v>
      </c>
    </row>
    <row r="247" spans="1:13">
      <c r="A247" s="267">
        <v>239</v>
      </c>
      <c r="B247" s="276" t="s">
        <v>421</v>
      </c>
      <c r="C247" s="277">
        <v>315.05</v>
      </c>
      <c r="D247" s="278">
        <v>316.86666666666662</v>
      </c>
      <c r="E247" s="278">
        <v>311.23333333333323</v>
      </c>
      <c r="F247" s="278">
        <v>307.41666666666663</v>
      </c>
      <c r="G247" s="278">
        <v>301.78333333333325</v>
      </c>
      <c r="H247" s="278">
        <v>320.68333333333322</v>
      </c>
      <c r="I247" s="278">
        <v>326.31666666666655</v>
      </c>
      <c r="J247" s="278">
        <v>330.13333333333321</v>
      </c>
      <c r="K247" s="276">
        <v>322.5</v>
      </c>
      <c r="L247" s="276">
        <v>313.05</v>
      </c>
      <c r="M247" s="276">
        <v>1.66479</v>
      </c>
    </row>
    <row r="248" spans="1:13">
      <c r="A248" s="267">
        <v>240</v>
      </c>
      <c r="B248" s="276" t="s">
        <v>417</v>
      </c>
      <c r="C248" s="277">
        <v>10.7</v>
      </c>
      <c r="D248" s="278">
        <v>10.700000000000001</v>
      </c>
      <c r="E248" s="278">
        <v>10.600000000000001</v>
      </c>
      <c r="F248" s="278">
        <v>10.5</v>
      </c>
      <c r="G248" s="278">
        <v>10.4</v>
      </c>
      <c r="H248" s="278">
        <v>10.800000000000002</v>
      </c>
      <c r="I248" s="278">
        <v>10.9</v>
      </c>
      <c r="J248" s="278">
        <v>11.000000000000004</v>
      </c>
      <c r="K248" s="276">
        <v>10.8</v>
      </c>
      <c r="L248" s="276">
        <v>10.6</v>
      </c>
      <c r="M248" s="276">
        <v>25.467970000000001</v>
      </c>
    </row>
    <row r="249" spans="1:13">
      <c r="A249" s="267">
        <v>241</v>
      </c>
      <c r="B249" s="276" t="s">
        <v>127</v>
      </c>
      <c r="C249" s="277">
        <v>90.95</v>
      </c>
      <c r="D249" s="278">
        <v>90.933333333333337</v>
      </c>
      <c r="E249" s="278">
        <v>90.216666666666669</v>
      </c>
      <c r="F249" s="278">
        <v>89.483333333333334</v>
      </c>
      <c r="G249" s="278">
        <v>88.766666666666666</v>
      </c>
      <c r="H249" s="278">
        <v>91.666666666666671</v>
      </c>
      <c r="I249" s="278">
        <v>92.38333333333334</v>
      </c>
      <c r="J249" s="278">
        <v>93.116666666666674</v>
      </c>
      <c r="K249" s="276">
        <v>91.65</v>
      </c>
      <c r="L249" s="276">
        <v>90.2</v>
      </c>
      <c r="M249" s="276">
        <v>151.77511000000001</v>
      </c>
    </row>
    <row r="250" spans="1:13">
      <c r="A250" s="267">
        <v>242</v>
      </c>
      <c r="B250" s="276" t="s">
        <v>262</v>
      </c>
      <c r="C250" s="277">
        <v>2188.8000000000002</v>
      </c>
      <c r="D250" s="278">
        <v>2183.6166666666668</v>
      </c>
      <c r="E250" s="278">
        <v>2170.2333333333336</v>
      </c>
      <c r="F250" s="278">
        <v>2151.666666666667</v>
      </c>
      <c r="G250" s="278">
        <v>2138.2833333333338</v>
      </c>
      <c r="H250" s="278">
        <v>2202.1833333333334</v>
      </c>
      <c r="I250" s="278">
        <v>2215.5666666666666</v>
      </c>
      <c r="J250" s="278">
        <v>2234.1333333333332</v>
      </c>
      <c r="K250" s="276">
        <v>2197</v>
      </c>
      <c r="L250" s="276">
        <v>2165.0500000000002</v>
      </c>
      <c r="M250" s="276">
        <v>1.6287499999999999</v>
      </c>
    </row>
    <row r="251" spans="1:13">
      <c r="A251" s="267">
        <v>243</v>
      </c>
      <c r="B251" s="276" t="s">
        <v>408</v>
      </c>
      <c r="C251" s="277">
        <v>118.55</v>
      </c>
      <c r="D251" s="278">
        <v>116.11666666666666</v>
      </c>
      <c r="E251" s="278">
        <v>111.63333333333333</v>
      </c>
      <c r="F251" s="278">
        <v>104.71666666666667</v>
      </c>
      <c r="G251" s="278">
        <v>100.23333333333333</v>
      </c>
      <c r="H251" s="278">
        <v>123.03333333333332</v>
      </c>
      <c r="I251" s="278">
        <v>127.51666666666664</v>
      </c>
      <c r="J251" s="278">
        <v>134.43333333333331</v>
      </c>
      <c r="K251" s="276">
        <v>120.6</v>
      </c>
      <c r="L251" s="276">
        <v>109.2</v>
      </c>
      <c r="M251" s="276">
        <v>31.862269999999999</v>
      </c>
    </row>
    <row r="252" spans="1:13">
      <c r="A252" s="267">
        <v>244</v>
      </c>
      <c r="B252" s="276" t="s">
        <v>409</v>
      </c>
      <c r="C252" s="277">
        <v>87.5</v>
      </c>
      <c r="D252" s="278">
        <v>87.933333333333337</v>
      </c>
      <c r="E252" s="278">
        <v>86.566666666666677</v>
      </c>
      <c r="F252" s="278">
        <v>85.63333333333334</v>
      </c>
      <c r="G252" s="278">
        <v>84.26666666666668</v>
      </c>
      <c r="H252" s="278">
        <v>88.866666666666674</v>
      </c>
      <c r="I252" s="278">
        <v>90.233333333333348</v>
      </c>
      <c r="J252" s="278">
        <v>91.166666666666671</v>
      </c>
      <c r="K252" s="276">
        <v>89.3</v>
      </c>
      <c r="L252" s="276">
        <v>87</v>
      </c>
      <c r="M252" s="276">
        <v>11.53797</v>
      </c>
    </row>
    <row r="253" spans="1:13">
      <c r="A253" s="267">
        <v>245</v>
      </c>
      <c r="B253" s="276" t="s">
        <v>2931</v>
      </c>
      <c r="C253" s="277">
        <v>1437.8</v>
      </c>
      <c r="D253" s="278">
        <v>1444.5166666666667</v>
      </c>
      <c r="E253" s="278">
        <v>1424.0333333333333</v>
      </c>
      <c r="F253" s="278">
        <v>1410.2666666666667</v>
      </c>
      <c r="G253" s="278">
        <v>1389.7833333333333</v>
      </c>
      <c r="H253" s="278">
        <v>1458.2833333333333</v>
      </c>
      <c r="I253" s="278">
        <v>1478.7666666666664</v>
      </c>
      <c r="J253" s="278">
        <v>1492.5333333333333</v>
      </c>
      <c r="K253" s="276">
        <v>1465</v>
      </c>
      <c r="L253" s="276">
        <v>1430.75</v>
      </c>
      <c r="M253" s="276">
        <v>26.440300000000001</v>
      </c>
    </row>
    <row r="254" spans="1:13">
      <c r="A254" s="267">
        <v>246</v>
      </c>
      <c r="B254" s="276" t="s">
        <v>402</v>
      </c>
      <c r="C254" s="277">
        <v>462.7</v>
      </c>
      <c r="D254" s="278">
        <v>460.90000000000003</v>
      </c>
      <c r="E254" s="278">
        <v>456.80000000000007</v>
      </c>
      <c r="F254" s="278">
        <v>450.90000000000003</v>
      </c>
      <c r="G254" s="278">
        <v>446.80000000000007</v>
      </c>
      <c r="H254" s="278">
        <v>466.80000000000007</v>
      </c>
      <c r="I254" s="278">
        <v>470.90000000000009</v>
      </c>
      <c r="J254" s="278">
        <v>476.80000000000007</v>
      </c>
      <c r="K254" s="276">
        <v>465</v>
      </c>
      <c r="L254" s="276">
        <v>455</v>
      </c>
      <c r="M254" s="276">
        <v>4.8728499999999997</v>
      </c>
    </row>
    <row r="255" spans="1:13">
      <c r="A255" s="267">
        <v>247</v>
      </c>
      <c r="B255" s="276" t="s">
        <v>128</v>
      </c>
      <c r="C255" s="277">
        <v>209</v>
      </c>
      <c r="D255" s="278">
        <v>209.61666666666667</v>
      </c>
      <c r="E255" s="278">
        <v>207.93333333333334</v>
      </c>
      <c r="F255" s="278">
        <v>206.86666666666667</v>
      </c>
      <c r="G255" s="278">
        <v>205.18333333333334</v>
      </c>
      <c r="H255" s="278">
        <v>210.68333333333334</v>
      </c>
      <c r="I255" s="278">
        <v>212.36666666666667</v>
      </c>
      <c r="J255" s="278">
        <v>213.43333333333334</v>
      </c>
      <c r="K255" s="276">
        <v>211.3</v>
      </c>
      <c r="L255" s="276">
        <v>208.55</v>
      </c>
      <c r="M255" s="276">
        <v>182.45269999999999</v>
      </c>
    </row>
    <row r="256" spans="1:13">
      <c r="A256" s="267">
        <v>248</v>
      </c>
      <c r="B256" s="276" t="s">
        <v>413</v>
      </c>
      <c r="C256" s="277">
        <v>325.95</v>
      </c>
      <c r="D256" s="278">
        <v>327.41666666666663</v>
      </c>
      <c r="E256" s="278">
        <v>321.93333333333328</v>
      </c>
      <c r="F256" s="278">
        <v>317.91666666666663</v>
      </c>
      <c r="G256" s="278">
        <v>312.43333333333328</v>
      </c>
      <c r="H256" s="278">
        <v>331.43333333333328</v>
      </c>
      <c r="I256" s="278">
        <v>336.91666666666663</v>
      </c>
      <c r="J256" s="278">
        <v>340.93333333333328</v>
      </c>
      <c r="K256" s="276">
        <v>332.9</v>
      </c>
      <c r="L256" s="276">
        <v>323.39999999999998</v>
      </c>
      <c r="M256" s="276">
        <v>0.77331000000000005</v>
      </c>
    </row>
    <row r="257" spans="1:13">
      <c r="A257" s="267">
        <v>249</v>
      </c>
      <c r="B257" s="276" t="s">
        <v>411</v>
      </c>
      <c r="C257" s="277">
        <v>126.55</v>
      </c>
      <c r="D257" s="278">
        <v>126.98333333333333</v>
      </c>
      <c r="E257" s="278">
        <v>125.81666666666666</v>
      </c>
      <c r="F257" s="278">
        <v>125.08333333333333</v>
      </c>
      <c r="G257" s="278">
        <v>123.91666666666666</v>
      </c>
      <c r="H257" s="278">
        <v>127.71666666666667</v>
      </c>
      <c r="I257" s="278">
        <v>128.88333333333333</v>
      </c>
      <c r="J257" s="278">
        <v>129.61666666666667</v>
      </c>
      <c r="K257" s="276">
        <v>128.15</v>
      </c>
      <c r="L257" s="276">
        <v>126.25</v>
      </c>
      <c r="M257" s="276">
        <v>2.3818800000000002</v>
      </c>
    </row>
    <row r="258" spans="1:13">
      <c r="A258" s="267">
        <v>250</v>
      </c>
      <c r="B258" s="276" t="s">
        <v>431</v>
      </c>
      <c r="C258" s="277">
        <v>23.15</v>
      </c>
      <c r="D258" s="278">
        <v>22.983333333333334</v>
      </c>
      <c r="E258" s="278">
        <v>22.666666666666668</v>
      </c>
      <c r="F258" s="278">
        <v>22.183333333333334</v>
      </c>
      <c r="G258" s="278">
        <v>21.866666666666667</v>
      </c>
      <c r="H258" s="278">
        <v>23.466666666666669</v>
      </c>
      <c r="I258" s="278">
        <v>23.783333333333331</v>
      </c>
      <c r="J258" s="278">
        <v>24.266666666666669</v>
      </c>
      <c r="K258" s="276">
        <v>23.3</v>
      </c>
      <c r="L258" s="276">
        <v>22.5</v>
      </c>
      <c r="M258" s="276">
        <v>11.82906</v>
      </c>
    </row>
    <row r="259" spans="1:13">
      <c r="A259" s="267">
        <v>251</v>
      </c>
      <c r="B259" s="276" t="s">
        <v>428</v>
      </c>
      <c r="C259" s="277">
        <v>42.65</v>
      </c>
      <c r="D259" s="278">
        <v>42.85</v>
      </c>
      <c r="E259" s="278">
        <v>42</v>
      </c>
      <c r="F259" s="278">
        <v>41.35</v>
      </c>
      <c r="G259" s="278">
        <v>40.5</v>
      </c>
      <c r="H259" s="278">
        <v>43.5</v>
      </c>
      <c r="I259" s="278">
        <v>44.350000000000009</v>
      </c>
      <c r="J259" s="278">
        <v>45</v>
      </c>
      <c r="K259" s="276">
        <v>43.7</v>
      </c>
      <c r="L259" s="276">
        <v>42.2</v>
      </c>
      <c r="M259" s="276">
        <v>2.4899399999999998</v>
      </c>
    </row>
    <row r="260" spans="1:13">
      <c r="A260" s="267">
        <v>252</v>
      </c>
      <c r="B260" s="276" t="s">
        <v>429</v>
      </c>
      <c r="C260" s="277">
        <v>94.8</v>
      </c>
      <c r="D260" s="278">
        <v>95.483333333333334</v>
      </c>
      <c r="E260" s="278">
        <v>93.166666666666671</v>
      </c>
      <c r="F260" s="278">
        <v>91.533333333333331</v>
      </c>
      <c r="G260" s="278">
        <v>89.216666666666669</v>
      </c>
      <c r="H260" s="278">
        <v>97.116666666666674</v>
      </c>
      <c r="I260" s="278">
        <v>99.433333333333337</v>
      </c>
      <c r="J260" s="278">
        <v>101.06666666666668</v>
      </c>
      <c r="K260" s="276">
        <v>97.8</v>
      </c>
      <c r="L260" s="276">
        <v>93.85</v>
      </c>
      <c r="M260" s="276">
        <v>21.922540000000001</v>
      </c>
    </row>
    <row r="261" spans="1:13">
      <c r="A261" s="267">
        <v>253</v>
      </c>
      <c r="B261" s="276" t="s">
        <v>432</v>
      </c>
      <c r="C261" s="277">
        <v>61.5</v>
      </c>
      <c r="D261" s="278">
        <v>61.699999999999996</v>
      </c>
      <c r="E261" s="278">
        <v>60.399999999999991</v>
      </c>
      <c r="F261" s="278">
        <v>59.3</v>
      </c>
      <c r="G261" s="278">
        <v>57.999999999999993</v>
      </c>
      <c r="H261" s="278">
        <v>62.79999999999999</v>
      </c>
      <c r="I261" s="278">
        <v>64.099999999999994</v>
      </c>
      <c r="J261" s="278">
        <v>65.199999999999989</v>
      </c>
      <c r="K261" s="276">
        <v>63</v>
      </c>
      <c r="L261" s="276">
        <v>60.6</v>
      </c>
      <c r="M261" s="276">
        <v>18.96096</v>
      </c>
    </row>
    <row r="262" spans="1:13">
      <c r="A262" s="267">
        <v>254</v>
      </c>
      <c r="B262" s="276" t="s">
        <v>422</v>
      </c>
      <c r="C262" s="277">
        <v>1017.1</v>
      </c>
      <c r="D262" s="278">
        <v>1025.2833333333333</v>
      </c>
      <c r="E262" s="278">
        <v>1002.1666666666665</v>
      </c>
      <c r="F262" s="278">
        <v>987.23333333333323</v>
      </c>
      <c r="G262" s="278">
        <v>964.11666666666645</v>
      </c>
      <c r="H262" s="278">
        <v>1040.2166666666667</v>
      </c>
      <c r="I262" s="278">
        <v>1063.3333333333335</v>
      </c>
      <c r="J262" s="278">
        <v>1078.2666666666667</v>
      </c>
      <c r="K262" s="276">
        <v>1048.4000000000001</v>
      </c>
      <c r="L262" s="276">
        <v>1010.35</v>
      </c>
      <c r="M262" s="276">
        <v>1.8631200000000001</v>
      </c>
    </row>
    <row r="263" spans="1:13">
      <c r="A263" s="267">
        <v>255</v>
      </c>
      <c r="B263" s="276" t="s">
        <v>436</v>
      </c>
      <c r="C263" s="277">
        <v>2661.2</v>
      </c>
      <c r="D263" s="278">
        <v>2653.0666666666666</v>
      </c>
      <c r="E263" s="278">
        <v>2556.1333333333332</v>
      </c>
      <c r="F263" s="278">
        <v>2451.0666666666666</v>
      </c>
      <c r="G263" s="278">
        <v>2354.1333333333332</v>
      </c>
      <c r="H263" s="278">
        <v>2758.1333333333332</v>
      </c>
      <c r="I263" s="278">
        <v>2855.0666666666666</v>
      </c>
      <c r="J263" s="278">
        <v>2960.1333333333332</v>
      </c>
      <c r="K263" s="276">
        <v>2750</v>
      </c>
      <c r="L263" s="276">
        <v>2548</v>
      </c>
      <c r="M263" s="276">
        <v>0.65339999999999998</v>
      </c>
    </row>
    <row r="264" spans="1:13">
      <c r="A264" s="267">
        <v>256</v>
      </c>
      <c r="B264" s="276" t="s">
        <v>433</v>
      </c>
      <c r="C264" s="277">
        <v>75.849999999999994</v>
      </c>
      <c r="D264" s="278">
        <v>76.133333333333326</v>
      </c>
      <c r="E264" s="278">
        <v>74.966666666666654</v>
      </c>
      <c r="F264" s="278">
        <v>74.083333333333329</v>
      </c>
      <c r="G264" s="278">
        <v>72.916666666666657</v>
      </c>
      <c r="H264" s="278">
        <v>77.016666666666652</v>
      </c>
      <c r="I264" s="278">
        <v>78.183333333333337</v>
      </c>
      <c r="J264" s="278">
        <v>79.066666666666649</v>
      </c>
      <c r="K264" s="276">
        <v>77.3</v>
      </c>
      <c r="L264" s="276">
        <v>75.25</v>
      </c>
      <c r="M264" s="276">
        <v>7.7132199999999997</v>
      </c>
    </row>
    <row r="265" spans="1:13">
      <c r="A265" s="267">
        <v>257</v>
      </c>
      <c r="B265" s="276" t="s">
        <v>129</v>
      </c>
      <c r="C265" s="277">
        <v>266.45</v>
      </c>
      <c r="D265" s="278">
        <v>266.33333333333331</v>
      </c>
      <c r="E265" s="278">
        <v>262.16666666666663</v>
      </c>
      <c r="F265" s="278">
        <v>257.88333333333333</v>
      </c>
      <c r="G265" s="278">
        <v>253.71666666666664</v>
      </c>
      <c r="H265" s="278">
        <v>270.61666666666662</v>
      </c>
      <c r="I265" s="278">
        <v>274.78333333333325</v>
      </c>
      <c r="J265" s="278">
        <v>279.06666666666661</v>
      </c>
      <c r="K265" s="276">
        <v>270.5</v>
      </c>
      <c r="L265" s="276">
        <v>262.05</v>
      </c>
      <c r="M265" s="276">
        <v>79.499790000000004</v>
      </c>
    </row>
    <row r="266" spans="1:13">
      <c r="A266" s="267">
        <v>258</v>
      </c>
      <c r="B266" s="276" t="s">
        <v>423</v>
      </c>
      <c r="C266" s="277">
        <v>1916.8</v>
      </c>
      <c r="D266" s="278">
        <v>1925.9333333333334</v>
      </c>
      <c r="E266" s="278">
        <v>1880.8666666666668</v>
      </c>
      <c r="F266" s="278">
        <v>1844.9333333333334</v>
      </c>
      <c r="G266" s="278">
        <v>1799.8666666666668</v>
      </c>
      <c r="H266" s="278">
        <v>1961.8666666666668</v>
      </c>
      <c r="I266" s="278">
        <v>2006.9333333333334</v>
      </c>
      <c r="J266" s="278">
        <v>2042.8666666666668</v>
      </c>
      <c r="K266" s="276">
        <v>1971</v>
      </c>
      <c r="L266" s="276">
        <v>1890</v>
      </c>
      <c r="M266" s="276">
        <v>0.81577</v>
      </c>
    </row>
    <row r="267" spans="1:13">
      <c r="A267" s="267">
        <v>259</v>
      </c>
      <c r="B267" s="276" t="s">
        <v>424</v>
      </c>
      <c r="C267" s="277">
        <v>339.9</v>
      </c>
      <c r="D267" s="278">
        <v>341.84999999999997</v>
      </c>
      <c r="E267" s="278">
        <v>335.54999999999995</v>
      </c>
      <c r="F267" s="278">
        <v>331.2</v>
      </c>
      <c r="G267" s="278">
        <v>324.89999999999998</v>
      </c>
      <c r="H267" s="278">
        <v>346.19999999999993</v>
      </c>
      <c r="I267" s="278">
        <v>352.5</v>
      </c>
      <c r="J267" s="278">
        <v>356.84999999999991</v>
      </c>
      <c r="K267" s="276">
        <v>348.15</v>
      </c>
      <c r="L267" s="276">
        <v>337.5</v>
      </c>
      <c r="M267" s="276">
        <v>4.23597</v>
      </c>
    </row>
    <row r="268" spans="1:13">
      <c r="A268" s="267">
        <v>260</v>
      </c>
      <c r="B268" s="276" t="s">
        <v>425</v>
      </c>
      <c r="C268" s="277">
        <v>106.35</v>
      </c>
      <c r="D268" s="278">
        <v>106.35000000000001</v>
      </c>
      <c r="E268" s="278">
        <v>105.00000000000001</v>
      </c>
      <c r="F268" s="278">
        <v>103.65</v>
      </c>
      <c r="G268" s="278">
        <v>102.30000000000001</v>
      </c>
      <c r="H268" s="278">
        <v>107.70000000000002</v>
      </c>
      <c r="I268" s="278">
        <v>109.05000000000001</v>
      </c>
      <c r="J268" s="278">
        <v>110.40000000000002</v>
      </c>
      <c r="K268" s="276">
        <v>107.7</v>
      </c>
      <c r="L268" s="276">
        <v>105</v>
      </c>
      <c r="M268" s="276">
        <v>11.94603</v>
      </c>
    </row>
    <row r="269" spans="1:13">
      <c r="A269" s="267">
        <v>261</v>
      </c>
      <c r="B269" s="276" t="s">
        <v>426</v>
      </c>
      <c r="C269" s="277">
        <v>75</v>
      </c>
      <c r="D269" s="278">
        <v>75.366666666666674</v>
      </c>
      <c r="E269" s="278">
        <v>74.333333333333343</v>
      </c>
      <c r="F269" s="278">
        <v>73.666666666666671</v>
      </c>
      <c r="G269" s="278">
        <v>72.63333333333334</v>
      </c>
      <c r="H269" s="278">
        <v>76.033333333333346</v>
      </c>
      <c r="I269" s="278">
        <v>77.066666666666677</v>
      </c>
      <c r="J269" s="278">
        <v>77.733333333333348</v>
      </c>
      <c r="K269" s="276">
        <v>76.400000000000006</v>
      </c>
      <c r="L269" s="276">
        <v>74.7</v>
      </c>
      <c r="M269" s="276">
        <v>13.40898</v>
      </c>
    </row>
    <row r="270" spans="1:13">
      <c r="A270" s="267">
        <v>262</v>
      </c>
      <c r="B270" s="276" t="s">
        <v>427</v>
      </c>
      <c r="C270" s="277">
        <v>84.45</v>
      </c>
      <c r="D270" s="278">
        <v>84.216666666666669</v>
      </c>
      <c r="E270" s="278">
        <v>82.63333333333334</v>
      </c>
      <c r="F270" s="278">
        <v>80.816666666666677</v>
      </c>
      <c r="G270" s="278">
        <v>79.233333333333348</v>
      </c>
      <c r="H270" s="278">
        <v>86.033333333333331</v>
      </c>
      <c r="I270" s="278">
        <v>87.616666666666646</v>
      </c>
      <c r="J270" s="278">
        <v>89.433333333333323</v>
      </c>
      <c r="K270" s="276">
        <v>85.8</v>
      </c>
      <c r="L270" s="276">
        <v>82.4</v>
      </c>
      <c r="M270" s="276">
        <v>21.55434</v>
      </c>
    </row>
    <row r="271" spans="1:13">
      <c r="A271" s="267">
        <v>263</v>
      </c>
      <c r="B271" s="276" t="s">
        <v>435</v>
      </c>
      <c r="C271" s="277">
        <v>75.7</v>
      </c>
      <c r="D271" s="278">
        <v>75.783333333333346</v>
      </c>
      <c r="E271" s="278">
        <v>74.216666666666697</v>
      </c>
      <c r="F271" s="278">
        <v>72.733333333333348</v>
      </c>
      <c r="G271" s="278">
        <v>71.1666666666667</v>
      </c>
      <c r="H271" s="278">
        <v>77.266666666666694</v>
      </c>
      <c r="I271" s="278">
        <v>78.833333333333329</v>
      </c>
      <c r="J271" s="278">
        <v>80.316666666666691</v>
      </c>
      <c r="K271" s="276">
        <v>77.349999999999994</v>
      </c>
      <c r="L271" s="276">
        <v>74.3</v>
      </c>
      <c r="M271" s="276">
        <v>19.100660000000001</v>
      </c>
    </row>
    <row r="272" spans="1:13">
      <c r="A272" s="267">
        <v>264</v>
      </c>
      <c r="B272" s="276" t="s">
        <v>434</v>
      </c>
      <c r="C272" s="277">
        <v>141.55000000000001</v>
      </c>
      <c r="D272" s="278">
        <v>140.58333333333334</v>
      </c>
      <c r="E272" s="278">
        <v>137.4666666666667</v>
      </c>
      <c r="F272" s="278">
        <v>133.38333333333335</v>
      </c>
      <c r="G272" s="278">
        <v>130.26666666666671</v>
      </c>
      <c r="H272" s="278">
        <v>144.66666666666669</v>
      </c>
      <c r="I272" s="278">
        <v>147.7833333333333</v>
      </c>
      <c r="J272" s="278">
        <v>151.86666666666667</v>
      </c>
      <c r="K272" s="276">
        <v>143.69999999999999</v>
      </c>
      <c r="L272" s="276">
        <v>136.5</v>
      </c>
      <c r="M272" s="276">
        <v>10.85928</v>
      </c>
    </row>
    <row r="273" spans="1:13">
      <c r="A273" s="267">
        <v>265</v>
      </c>
      <c r="B273" s="276" t="s">
        <v>263</v>
      </c>
      <c r="C273" s="277">
        <v>67.8</v>
      </c>
      <c r="D273" s="278">
        <v>68.283333333333331</v>
      </c>
      <c r="E273" s="278">
        <v>67.11666666666666</v>
      </c>
      <c r="F273" s="278">
        <v>66.433333333333323</v>
      </c>
      <c r="G273" s="278">
        <v>65.266666666666652</v>
      </c>
      <c r="H273" s="278">
        <v>68.966666666666669</v>
      </c>
      <c r="I273" s="278">
        <v>70.133333333333354</v>
      </c>
      <c r="J273" s="278">
        <v>70.816666666666677</v>
      </c>
      <c r="K273" s="276">
        <v>69.45</v>
      </c>
      <c r="L273" s="276">
        <v>67.599999999999994</v>
      </c>
      <c r="M273" s="276">
        <v>9.7409999999999997</v>
      </c>
    </row>
    <row r="274" spans="1:13">
      <c r="A274" s="267">
        <v>266</v>
      </c>
      <c r="B274" s="276" t="s">
        <v>130</v>
      </c>
      <c r="C274" s="277">
        <v>387.2</v>
      </c>
      <c r="D274" s="278">
        <v>388.0333333333333</v>
      </c>
      <c r="E274" s="278">
        <v>382.16666666666663</v>
      </c>
      <c r="F274" s="278">
        <v>377.13333333333333</v>
      </c>
      <c r="G274" s="278">
        <v>371.26666666666665</v>
      </c>
      <c r="H274" s="278">
        <v>393.06666666666661</v>
      </c>
      <c r="I274" s="278">
        <v>398.93333333333328</v>
      </c>
      <c r="J274" s="278">
        <v>403.96666666666658</v>
      </c>
      <c r="K274" s="276">
        <v>393.9</v>
      </c>
      <c r="L274" s="276">
        <v>383</v>
      </c>
      <c r="M274" s="276">
        <v>73.750609999999995</v>
      </c>
    </row>
    <row r="275" spans="1:13">
      <c r="A275" s="267">
        <v>267</v>
      </c>
      <c r="B275" s="276" t="s">
        <v>264</v>
      </c>
      <c r="C275" s="277">
        <v>844.9</v>
      </c>
      <c r="D275" s="278">
        <v>847.30000000000007</v>
      </c>
      <c r="E275" s="278">
        <v>837.60000000000014</v>
      </c>
      <c r="F275" s="278">
        <v>830.30000000000007</v>
      </c>
      <c r="G275" s="278">
        <v>820.60000000000014</v>
      </c>
      <c r="H275" s="278">
        <v>854.60000000000014</v>
      </c>
      <c r="I275" s="278">
        <v>864.30000000000018</v>
      </c>
      <c r="J275" s="278">
        <v>871.60000000000014</v>
      </c>
      <c r="K275" s="276">
        <v>857</v>
      </c>
      <c r="L275" s="276">
        <v>840</v>
      </c>
      <c r="M275" s="276">
        <v>2.7408000000000001</v>
      </c>
    </row>
    <row r="276" spans="1:13">
      <c r="A276" s="267">
        <v>268</v>
      </c>
      <c r="B276" s="276" t="s">
        <v>131</v>
      </c>
      <c r="C276" s="277">
        <v>2791.15</v>
      </c>
      <c r="D276" s="278">
        <v>2759.6</v>
      </c>
      <c r="E276" s="278">
        <v>2714.5499999999997</v>
      </c>
      <c r="F276" s="278">
        <v>2637.95</v>
      </c>
      <c r="G276" s="278">
        <v>2592.8999999999996</v>
      </c>
      <c r="H276" s="278">
        <v>2836.2</v>
      </c>
      <c r="I276" s="278">
        <v>2881.25</v>
      </c>
      <c r="J276" s="278">
        <v>2957.85</v>
      </c>
      <c r="K276" s="276">
        <v>2804.65</v>
      </c>
      <c r="L276" s="276">
        <v>2683</v>
      </c>
      <c r="M276" s="276">
        <v>19.645869999999999</v>
      </c>
    </row>
    <row r="277" spans="1:13">
      <c r="A277" s="267">
        <v>269</v>
      </c>
      <c r="B277" s="276" t="s">
        <v>132</v>
      </c>
      <c r="C277" s="277">
        <v>633</v>
      </c>
      <c r="D277" s="278">
        <v>636</v>
      </c>
      <c r="E277" s="278">
        <v>623</v>
      </c>
      <c r="F277" s="278">
        <v>613</v>
      </c>
      <c r="G277" s="278">
        <v>600</v>
      </c>
      <c r="H277" s="278">
        <v>646</v>
      </c>
      <c r="I277" s="278">
        <v>659</v>
      </c>
      <c r="J277" s="278">
        <v>669</v>
      </c>
      <c r="K277" s="276">
        <v>649</v>
      </c>
      <c r="L277" s="276">
        <v>626</v>
      </c>
      <c r="M277" s="276">
        <v>13.49628</v>
      </c>
    </row>
    <row r="278" spans="1:13">
      <c r="A278" s="267">
        <v>270</v>
      </c>
      <c r="B278" s="276" t="s">
        <v>437</v>
      </c>
      <c r="C278" s="277">
        <v>146.35</v>
      </c>
      <c r="D278" s="278">
        <v>146.6</v>
      </c>
      <c r="E278" s="278">
        <v>144.75</v>
      </c>
      <c r="F278" s="278">
        <v>143.15</v>
      </c>
      <c r="G278" s="278">
        <v>141.30000000000001</v>
      </c>
      <c r="H278" s="278">
        <v>148.19999999999999</v>
      </c>
      <c r="I278" s="278">
        <v>150.04999999999995</v>
      </c>
      <c r="J278" s="278">
        <v>151.64999999999998</v>
      </c>
      <c r="K278" s="276">
        <v>148.44999999999999</v>
      </c>
      <c r="L278" s="276">
        <v>145</v>
      </c>
      <c r="M278" s="276">
        <v>6.5853900000000003</v>
      </c>
    </row>
    <row r="279" spans="1:13">
      <c r="A279" s="267">
        <v>271</v>
      </c>
      <c r="B279" s="276" t="s">
        <v>443</v>
      </c>
      <c r="C279" s="277">
        <v>703.6</v>
      </c>
      <c r="D279" s="278">
        <v>698.18333333333339</v>
      </c>
      <c r="E279" s="278">
        <v>691.46666666666681</v>
      </c>
      <c r="F279" s="278">
        <v>679.33333333333337</v>
      </c>
      <c r="G279" s="278">
        <v>672.61666666666679</v>
      </c>
      <c r="H279" s="278">
        <v>710.31666666666683</v>
      </c>
      <c r="I279" s="278">
        <v>717.03333333333353</v>
      </c>
      <c r="J279" s="278">
        <v>729.16666666666686</v>
      </c>
      <c r="K279" s="276">
        <v>704.9</v>
      </c>
      <c r="L279" s="276">
        <v>686.05</v>
      </c>
      <c r="M279" s="276">
        <v>2.9732099999999999</v>
      </c>
    </row>
    <row r="280" spans="1:13">
      <c r="A280" s="267">
        <v>272</v>
      </c>
      <c r="B280" s="276" t="s">
        <v>444</v>
      </c>
      <c r="C280" s="277">
        <v>320.7</v>
      </c>
      <c r="D280" s="278">
        <v>319.36666666666662</v>
      </c>
      <c r="E280" s="278">
        <v>316.83333333333326</v>
      </c>
      <c r="F280" s="278">
        <v>312.96666666666664</v>
      </c>
      <c r="G280" s="278">
        <v>310.43333333333328</v>
      </c>
      <c r="H280" s="278">
        <v>323.23333333333323</v>
      </c>
      <c r="I280" s="278">
        <v>325.76666666666665</v>
      </c>
      <c r="J280" s="278">
        <v>329.63333333333321</v>
      </c>
      <c r="K280" s="276">
        <v>321.89999999999998</v>
      </c>
      <c r="L280" s="276">
        <v>315.5</v>
      </c>
      <c r="M280" s="276">
        <v>5.4435799999999999</v>
      </c>
    </row>
    <row r="281" spans="1:13">
      <c r="A281" s="267">
        <v>273</v>
      </c>
      <c r="B281" s="276" t="s">
        <v>445</v>
      </c>
      <c r="C281" s="277">
        <v>607.75</v>
      </c>
      <c r="D281" s="278">
        <v>613.23333333333335</v>
      </c>
      <c r="E281" s="278">
        <v>594.76666666666665</v>
      </c>
      <c r="F281" s="278">
        <v>581.7833333333333</v>
      </c>
      <c r="G281" s="278">
        <v>563.31666666666661</v>
      </c>
      <c r="H281" s="278">
        <v>626.2166666666667</v>
      </c>
      <c r="I281" s="278">
        <v>644.68333333333339</v>
      </c>
      <c r="J281" s="278">
        <v>657.66666666666674</v>
      </c>
      <c r="K281" s="276">
        <v>631.70000000000005</v>
      </c>
      <c r="L281" s="276">
        <v>600.25</v>
      </c>
      <c r="M281" s="276">
        <v>5.63164</v>
      </c>
    </row>
    <row r="282" spans="1:13">
      <c r="A282" s="267">
        <v>274</v>
      </c>
      <c r="B282" s="276" t="s">
        <v>447</v>
      </c>
      <c r="C282" s="277">
        <v>45.75</v>
      </c>
      <c r="D282" s="278">
        <v>45.766666666666673</v>
      </c>
      <c r="E282" s="278">
        <v>45.333333333333343</v>
      </c>
      <c r="F282" s="278">
        <v>44.916666666666671</v>
      </c>
      <c r="G282" s="278">
        <v>44.483333333333341</v>
      </c>
      <c r="H282" s="278">
        <v>46.183333333333344</v>
      </c>
      <c r="I282" s="278">
        <v>46.616666666666667</v>
      </c>
      <c r="J282" s="278">
        <v>47.033333333333346</v>
      </c>
      <c r="K282" s="276">
        <v>46.2</v>
      </c>
      <c r="L282" s="276">
        <v>45.35</v>
      </c>
      <c r="M282" s="276">
        <v>12.805899999999999</v>
      </c>
    </row>
    <row r="283" spans="1:13">
      <c r="A283" s="267">
        <v>275</v>
      </c>
      <c r="B283" s="276" t="s">
        <v>449</v>
      </c>
      <c r="C283" s="277">
        <v>363.95</v>
      </c>
      <c r="D283" s="278">
        <v>366.35000000000008</v>
      </c>
      <c r="E283" s="278">
        <v>357.70000000000016</v>
      </c>
      <c r="F283" s="278">
        <v>351.4500000000001</v>
      </c>
      <c r="G283" s="278">
        <v>342.80000000000018</v>
      </c>
      <c r="H283" s="278">
        <v>372.60000000000014</v>
      </c>
      <c r="I283" s="278">
        <v>381.25000000000011</v>
      </c>
      <c r="J283" s="278">
        <v>387.50000000000011</v>
      </c>
      <c r="K283" s="276">
        <v>375</v>
      </c>
      <c r="L283" s="276">
        <v>360.1</v>
      </c>
      <c r="M283" s="276">
        <v>2.9402200000000001</v>
      </c>
    </row>
    <row r="284" spans="1:13">
      <c r="A284" s="267">
        <v>276</v>
      </c>
      <c r="B284" s="276" t="s">
        <v>439</v>
      </c>
      <c r="C284" s="277">
        <v>476.75</v>
      </c>
      <c r="D284" s="278">
        <v>482.58333333333331</v>
      </c>
      <c r="E284" s="278">
        <v>469.16666666666663</v>
      </c>
      <c r="F284" s="278">
        <v>461.58333333333331</v>
      </c>
      <c r="G284" s="278">
        <v>448.16666666666663</v>
      </c>
      <c r="H284" s="278">
        <v>490.16666666666663</v>
      </c>
      <c r="I284" s="278">
        <v>503.58333333333326</v>
      </c>
      <c r="J284" s="278">
        <v>511.16666666666663</v>
      </c>
      <c r="K284" s="276">
        <v>496</v>
      </c>
      <c r="L284" s="276">
        <v>475</v>
      </c>
      <c r="M284" s="276">
        <v>1.7962800000000001</v>
      </c>
    </row>
    <row r="285" spans="1:13">
      <c r="A285" s="267">
        <v>277</v>
      </c>
      <c r="B285" s="276" t="s">
        <v>440</v>
      </c>
      <c r="C285" s="277">
        <v>324.39999999999998</v>
      </c>
      <c r="D285" s="278">
        <v>325.38333333333333</v>
      </c>
      <c r="E285" s="278">
        <v>323.01666666666665</v>
      </c>
      <c r="F285" s="278">
        <v>321.63333333333333</v>
      </c>
      <c r="G285" s="278">
        <v>319.26666666666665</v>
      </c>
      <c r="H285" s="278">
        <v>326.76666666666665</v>
      </c>
      <c r="I285" s="278">
        <v>329.13333333333333</v>
      </c>
      <c r="J285" s="278">
        <v>330.51666666666665</v>
      </c>
      <c r="K285" s="276">
        <v>327.75</v>
      </c>
      <c r="L285" s="276">
        <v>324</v>
      </c>
      <c r="M285" s="276">
        <v>1.03365</v>
      </c>
    </row>
    <row r="286" spans="1:13">
      <c r="A286" s="267">
        <v>278</v>
      </c>
      <c r="B286" s="276" t="s">
        <v>451</v>
      </c>
      <c r="C286" s="277">
        <v>244</v>
      </c>
      <c r="D286" s="278">
        <v>243</v>
      </c>
      <c r="E286" s="278">
        <v>238.35</v>
      </c>
      <c r="F286" s="278">
        <v>232.7</v>
      </c>
      <c r="G286" s="278">
        <v>228.04999999999998</v>
      </c>
      <c r="H286" s="278">
        <v>248.65</v>
      </c>
      <c r="I286" s="278">
        <v>253.29999999999998</v>
      </c>
      <c r="J286" s="278">
        <v>258.95000000000005</v>
      </c>
      <c r="K286" s="276">
        <v>247.65</v>
      </c>
      <c r="L286" s="276">
        <v>237.35</v>
      </c>
      <c r="M286" s="276">
        <v>2.03539</v>
      </c>
    </row>
    <row r="287" spans="1:13">
      <c r="A287" s="267">
        <v>279</v>
      </c>
      <c r="B287" s="276" t="s">
        <v>133</v>
      </c>
      <c r="C287" s="277">
        <v>1995.6</v>
      </c>
      <c r="D287" s="278">
        <v>2000.45</v>
      </c>
      <c r="E287" s="278">
        <v>1982.15</v>
      </c>
      <c r="F287" s="278">
        <v>1968.7</v>
      </c>
      <c r="G287" s="278">
        <v>1950.4</v>
      </c>
      <c r="H287" s="278">
        <v>2013.9</v>
      </c>
      <c r="I287" s="278">
        <v>2032.1999999999998</v>
      </c>
      <c r="J287" s="278">
        <v>2045.65</v>
      </c>
      <c r="K287" s="276">
        <v>2018.75</v>
      </c>
      <c r="L287" s="276">
        <v>1987</v>
      </c>
      <c r="M287" s="276">
        <v>27.94829</v>
      </c>
    </row>
    <row r="288" spans="1:13">
      <c r="A288" s="267">
        <v>280</v>
      </c>
      <c r="B288" s="276" t="s">
        <v>441</v>
      </c>
      <c r="C288" s="277">
        <v>142</v>
      </c>
      <c r="D288" s="278">
        <v>139.63333333333333</v>
      </c>
      <c r="E288" s="278">
        <v>134.96666666666664</v>
      </c>
      <c r="F288" s="278">
        <v>127.93333333333331</v>
      </c>
      <c r="G288" s="278">
        <v>123.26666666666662</v>
      </c>
      <c r="H288" s="278">
        <v>146.66666666666666</v>
      </c>
      <c r="I288" s="278">
        <v>151.33333333333334</v>
      </c>
      <c r="J288" s="278">
        <v>158.36666666666667</v>
      </c>
      <c r="K288" s="276">
        <v>144.30000000000001</v>
      </c>
      <c r="L288" s="276">
        <v>132.6</v>
      </c>
      <c r="M288" s="276">
        <v>40.160209999999999</v>
      </c>
    </row>
    <row r="289" spans="1:13">
      <c r="A289" s="267">
        <v>281</v>
      </c>
      <c r="B289" s="276" t="s">
        <v>438</v>
      </c>
      <c r="C289" s="277">
        <v>874.95</v>
      </c>
      <c r="D289" s="278">
        <v>878.06666666666661</v>
      </c>
      <c r="E289" s="278">
        <v>868.13333333333321</v>
      </c>
      <c r="F289" s="278">
        <v>861.31666666666661</v>
      </c>
      <c r="G289" s="278">
        <v>851.38333333333321</v>
      </c>
      <c r="H289" s="278">
        <v>884.88333333333321</v>
      </c>
      <c r="I289" s="278">
        <v>894.81666666666661</v>
      </c>
      <c r="J289" s="278">
        <v>901.63333333333321</v>
      </c>
      <c r="K289" s="276">
        <v>888</v>
      </c>
      <c r="L289" s="276">
        <v>871.25</v>
      </c>
      <c r="M289" s="276">
        <v>0.27466000000000002</v>
      </c>
    </row>
    <row r="290" spans="1:13">
      <c r="A290" s="267">
        <v>282</v>
      </c>
      <c r="B290" s="276" t="s">
        <v>442</v>
      </c>
      <c r="C290" s="277">
        <v>244.8</v>
      </c>
      <c r="D290" s="278">
        <v>246.95000000000002</v>
      </c>
      <c r="E290" s="278">
        <v>239.85000000000002</v>
      </c>
      <c r="F290" s="278">
        <v>234.9</v>
      </c>
      <c r="G290" s="278">
        <v>227.8</v>
      </c>
      <c r="H290" s="278">
        <v>251.90000000000003</v>
      </c>
      <c r="I290" s="278">
        <v>259</v>
      </c>
      <c r="J290" s="278">
        <v>263.95000000000005</v>
      </c>
      <c r="K290" s="276">
        <v>254.05</v>
      </c>
      <c r="L290" s="276">
        <v>242</v>
      </c>
      <c r="M290" s="276">
        <v>3.9157099999999998</v>
      </c>
    </row>
    <row r="291" spans="1:13">
      <c r="A291" s="267">
        <v>283</v>
      </c>
      <c r="B291" s="276" t="s">
        <v>1830</v>
      </c>
      <c r="C291" s="277">
        <v>644.4</v>
      </c>
      <c r="D291" s="278">
        <v>640.09999999999991</v>
      </c>
      <c r="E291" s="278">
        <v>630.39999999999986</v>
      </c>
      <c r="F291" s="278">
        <v>616.4</v>
      </c>
      <c r="G291" s="278">
        <v>606.69999999999993</v>
      </c>
      <c r="H291" s="278">
        <v>654.0999999999998</v>
      </c>
      <c r="I291" s="278">
        <v>663.79999999999984</v>
      </c>
      <c r="J291" s="278">
        <v>677.79999999999973</v>
      </c>
      <c r="K291" s="276">
        <v>649.79999999999995</v>
      </c>
      <c r="L291" s="276">
        <v>626.1</v>
      </c>
      <c r="M291" s="276">
        <v>0.20968000000000001</v>
      </c>
    </row>
    <row r="292" spans="1:13">
      <c r="A292" s="267">
        <v>284</v>
      </c>
      <c r="B292" s="276" t="s">
        <v>448</v>
      </c>
      <c r="C292" s="277">
        <v>520</v>
      </c>
      <c r="D292" s="278">
        <v>520.56666666666672</v>
      </c>
      <c r="E292" s="278">
        <v>517.13333333333344</v>
      </c>
      <c r="F292" s="278">
        <v>514.26666666666677</v>
      </c>
      <c r="G292" s="278">
        <v>510.83333333333348</v>
      </c>
      <c r="H292" s="278">
        <v>523.43333333333339</v>
      </c>
      <c r="I292" s="278">
        <v>526.86666666666656</v>
      </c>
      <c r="J292" s="278">
        <v>529.73333333333335</v>
      </c>
      <c r="K292" s="276">
        <v>524</v>
      </c>
      <c r="L292" s="276">
        <v>517.70000000000005</v>
      </c>
      <c r="M292" s="276">
        <v>1.64666</v>
      </c>
    </row>
    <row r="293" spans="1:13">
      <c r="A293" s="267">
        <v>285</v>
      </c>
      <c r="B293" s="276" t="s">
        <v>446</v>
      </c>
      <c r="C293" s="277">
        <v>57.75</v>
      </c>
      <c r="D293" s="278">
        <v>57.933333333333337</v>
      </c>
      <c r="E293" s="278">
        <v>57.166666666666671</v>
      </c>
      <c r="F293" s="278">
        <v>56.583333333333336</v>
      </c>
      <c r="G293" s="278">
        <v>55.81666666666667</v>
      </c>
      <c r="H293" s="278">
        <v>58.516666666666673</v>
      </c>
      <c r="I293" s="278">
        <v>59.283333333333339</v>
      </c>
      <c r="J293" s="278">
        <v>59.866666666666674</v>
      </c>
      <c r="K293" s="276">
        <v>58.7</v>
      </c>
      <c r="L293" s="276">
        <v>57.35</v>
      </c>
      <c r="M293" s="276">
        <v>17.10792</v>
      </c>
    </row>
    <row r="294" spans="1:13">
      <c r="A294" s="267">
        <v>286</v>
      </c>
      <c r="B294" s="276" t="s">
        <v>134</v>
      </c>
      <c r="C294" s="277">
        <v>93.7</v>
      </c>
      <c r="D294" s="278">
        <v>93.233333333333334</v>
      </c>
      <c r="E294" s="278">
        <v>92.416666666666671</v>
      </c>
      <c r="F294" s="278">
        <v>91.13333333333334</v>
      </c>
      <c r="G294" s="278">
        <v>90.316666666666677</v>
      </c>
      <c r="H294" s="278">
        <v>94.516666666666666</v>
      </c>
      <c r="I294" s="278">
        <v>95.333333333333329</v>
      </c>
      <c r="J294" s="278">
        <v>96.61666666666666</v>
      </c>
      <c r="K294" s="276">
        <v>94.05</v>
      </c>
      <c r="L294" s="276">
        <v>91.95</v>
      </c>
      <c r="M294" s="276">
        <v>85.897099999999995</v>
      </c>
    </row>
    <row r="295" spans="1:13">
      <c r="A295" s="267">
        <v>287</v>
      </c>
      <c r="B295" s="276" t="s">
        <v>358</v>
      </c>
      <c r="C295" s="277">
        <v>2305.25</v>
      </c>
      <c r="D295" s="278">
        <v>2309.7166666666667</v>
      </c>
      <c r="E295" s="278">
        <v>2295.4833333333336</v>
      </c>
      <c r="F295" s="278">
        <v>2285.7166666666667</v>
      </c>
      <c r="G295" s="278">
        <v>2271.4833333333336</v>
      </c>
      <c r="H295" s="278">
        <v>2319.4833333333336</v>
      </c>
      <c r="I295" s="278">
        <v>2333.7166666666662</v>
      </c>
      <c r="J295" s="278">
        <v>2343.4833333333336</v>
      </c>
      <c r="K295" s="276">
        <v>2323.9499999999998</v>
      </c>
      <c r="L295" s="276">
        <v>2299.9499999999998</v>
      </c>
      <c r="M295" s="276">
        <v>0.72931000000000001</v>
      </c>
    </row>
    <row r="296" spans="1:13">
      <c r="A296" s="267">
        <v>288</v>
      </c>
      <c r="B296" s="276" t="s">
        <v>1841</v>
      </c>
      <c r="C296" s="277">
        <v>238.3</v>
      </c>
      <c r="D296" s="278">
        <v>239.9666666666667</v>
      </c>
      <c r="E296" s="278">
        <v>235.28333333333339</v>
      </c>
      <c r="F296" s="278">
        <v>232.26666666666668</v>
      </c>
      <c r="G296" s="278">
        <v>227.58333333333337</v>
      </c>
      <c r="H296" s="278">
        <v>242.98333333333341</v>
      </c>
      <c r="I296" s="278">
        <v>247.66666666666669</v>
      </c>
      <c r="J296" s="278">
        <v>250.68333333333342</v>
      </c>
      <c r="K296" s="276">
        <v>244.65</v>
      </c>
      <c r="L296" s="276">
        <v>236.95</v>
      </c>
      <c r="M296" s="276">
        <v>0.87329999999999997</v>
      </c>
    </row>
    <row r="297" spans="1:13">
      <c r="A297" s="267">
        <v>289</v>
      </c>
      <c r="B297" s="276" t="s">
        <v>454</v>
      </c>
      <c r="C297" s="277">
        <v>353.15</v>
      </c>
      <c r="D297" s="278">
        <v>353.2833333333333</v>
      </c>
      <c r="E297" s="278">
        <v>347.56666666666661</v>
      </c>
      <c r="F297" s="278">
        <v>341.98333333333329</v>
      </c>
      <c r="G297" s="278">
        <v>336.26666666666659</v>
      </c>
      <c r="H297" s="278">
        <v>358.86666666666662</v>
      </c>
      <c r="I297" s="278">
        <v>364.58333333333331</v>
      </c>
      <c r="J297" s="278">
        <v>370.16666666666663</v>
      </c>
      <c r="K297" s="276">
        <v>359</v>
      </c>
      <c r="L297" s="276">
        <v>347.7</v>
      </c>
      <c r="M297" s="276">
        <v>24.463419999999999</v>
      </c>
    </row>
    <row r="298" spans="1:13">
      <c r="A298" s="267">
        <v>290</v>
      </c>
      <c r="B298" s="276" t="s">
        <v>452</v>
      </c>
      <c r="C298" s="277">
        <v>4603.05</v>
      </c>
      <c r="D298" s="278">
        <v>4638.0999999999995</v>
      </c>
      <c r="E298" s="278">
        <v>4552.1999999999989</v>
      </c>
      <c r="F298" s="278">
        <v>4501.3499999999995</v>
      </c>
      <c r="G298" s="278">
        <v>4415.4499999999989</v>
      </c>
      <c r="H298" s="278">
        <v>4688.9499999999989</v>
      </c>
      <c r="I298" s="278">
        <v>4774.8499999999985</v>
      </c>
      <c r="J298" s="278">
        <v>4825.6999999999989</v>
      </c>
      <c r="K298" s="276">
        <v>4724</v>
      </c>
      <c r="L298" s="276">
        <v>4587.25</v>
      </c>
      <c r="M298" s="276">
        <v>4.7059999999999998E-2</v>
      </c>
    </row>
    <row r="299" spans="1:13">
      <c r="A299" s="267">
        <v>291</v>
      </c>
      <c r="B299" s="276" t="s">
        <v>455</v>
      </c>
      <c r="C299" s="277">
        <v>40.25</v>
      </c>
      <c r="D299" s="278">
        <v>40.266666666666666</v>
      </c>
      <c r="E299" s="278">
        <v>39.93333333333333</v>
      </c>
      <c r="F299" s="278">
        <v>39.616666666666667</v>
      </c>
      <c r="G299" s="278">
        <v>39.283333333333331</v>
      </c>
      <c r="H299" s="278">
        <v>40.583333333333329</v>
      </c>
      <c r="I299" s="278">
        <v>40.916666666666671</v>
      </c>
      <c r="J299" s="278">
        <v>41.233333333333327</v>
      </c>
      <c r="K299" s="276">
        <v>40.6</v>
      </c>
      <c r="L299" s="276">
        <v>39.950000000000003</v>
      </c>
      <c r="M299" s="276">
        <v>7.8729899999999997</v>
      </c>
    </row>
    <row r="300" spans="1:13">
      <c r="A300" s="267">
        <v>292</v>
      </c>
      <c r="B300" s="276" t="s">
        <v>135</v>
      </c>
      <c r="C300" s="277">
        <v>361.25</v>
      </c>
      <c r="D300" s="278">
        <v>361.33333333333331</v>
      </c>
      <c r="E300" s="278">
        <v>358.46666666666664</v>
      </c>
      <c r="F300" s="278">
        <v>355.68333333333334</v>
      </c>
      <c r="G300" s="278">
        <v>352.81666666666666</v>
      </c>
      <c r="H300" s="278">
        <v>364.11666666666662</v>
      </c>
      <c r="I300" s="278">
        <v>366.98333333333329</v>
      </c>
      <c r="J300" s="278">
        <v>369.76666666666659</v>
      </c>
      <c r="K300" s="276">
        <v>364.2</v>
      </c>
      <c r="L300" s="276">
        <v>358.55</v>
      </c>
      <c r="M300" s="276">
        <v>28.43516</v>
      </c>
    </row>
    <row r="301" spans="1:13">
      <c r="A301" s="267">
        <v>293</v>
      </c>
      <c r="B301" s="276" t="s">
        <v>456</v>
      </c>
      <c r="C301" s="277">
        <v>972.5</v>
      </c>
      <c r="D301" s="278">
        <v>971.19999999999993</v>
      </c>
      <c r="E301" s="278">
        <v>963.29999999999984</v>
      </c>
      <c r="F301" s="278">
        <v>954.09999999999991</v>
      </c>
      <c r="G301" s="278">
        <v>946.19999999999982</v>
      </c>
      <c r="H301" s="278">
        <v>980.39999999999986</v>
      </c>
      <c r="I301" s="278">
        <v>988.3</v>
      </c>
      <c r="J301" s="278">
        <v>997.49999999999989</v>
      </c>
      <c r="K301" s="276">
        <v>979.1</v>
      </c>
      <c r="L301" s="276">
        <v>962</v>
      </c>
      <c r="M301" s="276">
        <v>0.26064999999999999</v>
      </c>
    </row>
    <row r="302" spans="1:13">
      <c r="A302" s="267">
        <v>294</v>
      </c>
      <c r="B302" s="276" t="s">
        <v>136</v>
      </c>
      <c r="C302" s="277">
        <v>1287.5999999999999</v>
      </c>
      <c r="D302" s="278">
        <v>1291.2</v>
      </c>
      <c r="E302" s="278">
        <v>1278.4000000000001</v>
      </c>
      <c r="F302" s="278">
        <v>1269.2</v>
      </c>
      <c r="G302" s="278">
        <v>1256.4000000000001</v>
      </c>
      <c r="H302" s="278">
        <v>1300.4000000000001</v>
      </c>
      <c r="I302" s="278">
        <v>1313.1999999999998</v>
      </c>
      <c r="J302" s="278">
        <v>1322.4</v>
      </c>
      <c r="K302" s="276">
        <v>1304</v>
      </c>
      <c r="L302" s="276">
        <v>1282</v>
      </c>
      <c r="M302" s="276">
        <v>38.898769999999999</v>
      </c>
    </row>
    <row r="303" spans="1:13">
      <c r="A303" s="267">
        <v>295</v>
      </c>
      <c r="B303" s="276" t="s">
        <v>266</v>
      </c>
      <c r="C303" s="277">
        <v>3659.5</v>
      </c>
      <c r="D303" s="278">
        <v>3648.5166666666664</v>
      </c>
      <c r="E303" s="278">
        <v>3622.0333333333328</v>
      </c>
      <c r="F303" s="278">
        <v>3584.5666666666666</v>
      </c>
      <c r="G303" s="278">
        <v>3558.083333333333</v>
      </c>
      <c r="H303" s="278">
        <v>3685.9833333333327</v>
      </c>
      <c r="I303" s="278">
        <v>3712.4666666666662</v>
      </c>
      <c r="J303" s="278">
        <v>3749.9333333333325</v>
      </c>
      <c r="K303" s="276">
        <v>3675</v>
      </c>
      <c r="L303" s="276">
        <v>3611.05</v>
      </c>
      <c r="M303" s="276">
        <v>2.63584</v>
      </c>
    </row>
    <row r="304" spans="1:13">
      <c r="A304" s="267">
        <v>296</v>
      </c>
      <c r="B304" s="276" t="s">
        <v>265</v>
      </c>
      <c r="C304" s="277">
        <v>2339.6</v>
      </c>
      <c r="D304" s="278">
        <v>2351.8666666666668</v>
      </c>
      <c r="E304" s="278">
        <v>2322.7333333333336</v>
      </c>
      <c r="F304" s="278">
        <v>2305.8666666666668</v>
      </c>
      <c r="G304" s="278">
        <v>2276.7333333333336</v>
      </c>
      <c r="H304" s="278">
        <v>2368.7333333333336</v>
      </c>
      <c r="I304" s="278">
        <v>2397.8666666666668</v>
      </c>
      <c r="J304" s="278">
        <v>2414.7333333333336</v>
      </c>
      <c r="K304" s="276">
        <v>2381</v>
      </c>
      <c r="L304" s="276">
        <v>2335</v>
      </c>
      <c r="M304" s="276">
        <v>1.0944700000000001</v>
      </c>
    </row>
    <row r="305" spans="1:13">
      <c r="A305" s="267">
        <v>297</v>
      </c>
      <c r="B305" s="276" t="s">
        <v>137</v>
      </c>
      <c r="C305" s="277">
        <v>976.85</v>
      </c>
      <c r="D305" s="278">
        <v>981.68333333333339</v>
      </c>
      <c r="E305" s="278">
        <v>968.66666666666674</v>
      </c>
      <c r="F305" s="278">
        <v>960.48333333333335</v>
      </c>
      <c r="G305" s="278">
        <v>947.4666666666667</v>
      </c>
      <c r="H305" s="278">
        <v>989.86666666666679</v>
      </c>
      <c r="I305" s="278">
        <v>1002.8833333333334</v>
      </c>
      <c r="J305" s="278">
        <v>1011.0666666666668</v>
      </c>
      <c r="K305" s="276">
        <v>994.7</v>
      </c>
      <c r="L305" s="276">
        <v>973.5</v>
      </c>
      <c r="M305" s="276">
        <v>34.630940000000002</v>
      </c>
    </row>
    <row r="306" spans="1:13">
      <c r="A306" s="267">
        <v>298</v>
      </c>
      <c r="B306" s="276" t="s">
        <v>457</v>
      </c>
      <c r="C306" s="277">
        <v>1652.1</v>
      </c>
      <c r="D306" s="278">
        <v>1664.3666666666668</v>
      </c>
      <c r="E306" s="278">
        <v>1628.7333333333336</v>
      </c>
      <c r="F306" s="278">
        <v>1605.3666666666668</v>
      </c>
      <c r="G306" s="278">
        <v>1569.7333333333336</v>
      </c>
      <c r="H306" s="278">
        <v>1687.7333333333336</v>
      </c>
      <c r="I306" s="278">
        <v>1723.3666666666668</v>
      </c>
      <c r="J306" s="278">
        <v>1746.7333333333336</v>
      </c>
      <c r="K306" s="276">
        <v>1700</v>
      </c>
      <c r="L306" s="276">
        <v>1641</v>
      </c>
      <c r="M306" s="276">
        <v>0.53835999999999995</v>
      </c>
    </row>
    <row r="307" spans="1:13">
      <c r="A307" s="267">
        <v>299</v>
      </c>
      <c r="B307" s="276" t="s">
        <v>138</v>
      </c>
      <c r="C307" s="277">
        <v>720.6</v>
      </c>
      <c r="D307" s="278">
        <v>719.88333333333333</v>
      </c>
      <c r="E307" s="278">
        <v>714.2166666666667</v>
      </c>
      <c r="F307" s="278">
        <v>707.83333333333337</v>
      </c>
      <c r="G307" s="278">
        <v>702.16666666666674</v>
      </c>
      <c r="H307" s="278">
        <v>726.26666666666665</v>
      </c>
      <c r="I307" s="278">
        <v>731.93333333333339</v>
      </c>
      <c r="J307" s="278">
        <v>738.31666666666661</v>
      </c>
      <c r="K307" s="276">
        <v>725.55</v>
      </c>
      <c r="L307" s="276">
        <v>713.5</v>
      </c>
      <c r="M307" s="276">
        <v>37.232050000000001</v>
      </c>
    </row>
    <row r="308" spans="1:13">
      <c r="A308" s="267">
        <v>300</v>
      </c>
      <c r="B308" s="276" t="s">
        <v>139</v>
      </c>
      <c r="C308" s="277">
        <v>174.9</v>
      </c>
      <c r="D308" s="278">
        <v>174.71666666666667</v>
      </c>
      <c r="E308" s="278">
        <v>173.08333333333334</v>
      </c>
      <c r="F308" s="278">
        <v>171.26666666666668</v>
      </c>
      <c r="G308" s="278">
        <v>169.63333333333335</v>
      </c>
      <c r="H308" s="278">
        <v>176.53333333333333</v>
      </c>
      <c r="I308" s="278">
        <v>178.16666666666666</v>
      </c>
      <c r="J308" s="278">
        <v>179.98333333333332</v>
      </c>
      <c r="K308" s="276">
        <v>176.35</v>
      </c>
      <c r="L308" s="276">
        <v>172.9</v>
      </c>
      <c r="M308" s="276">
        <v>45.562579999999997</v>
      </c>
    </row>
    <row r="309" spans="1:13">
      <c r="A309" s="267">
        <v>301</v>
      </c>
      <c r="B309" s="276" t="s">
        <v>319</v>
      </c>
      <c r="C309" s="277">
        <v>13.05</v>
      </c>
      <c r="D309" s="278">
        <v>13.066666666666668</v>
      </c>
      <c r="E309" s="278">
        <v>12.983333333333336</v>
      </c>
      <c r="F309" s="278">
        <v>12.916666666666668</v>
      </c>
      <c r="G309" s="278">
        <v>12.833333333333336</v>
      </c>
      <c r="H309" s="278">
        <v>13.133333333333336</v>
      </c>
      <c r="I309" s="278">
        <v>13.216666666666669</v>
      </c>
      <c r="J309" s="278">
        <v>13.283333333333337</v>
      </c>
      <c r="K309" s="276">
        <v>13.15</v>
      </c>
      <c r="L309" s="276">
        <v>13</v>
      </c>
      <c r="M309" s="276">
        <v>15.07061</v>
      </c>
    </row>
    <row r="310" spans="1:13">
      <c r="A310" s="267">
        <v>302</v>
      </c>
      <c r="B310" s="276" t="s">
        <v>464</v>
      </c>
      <c r="C310" s="277">
        <v>172</v>
      </c>
      <c r="D310" s="278">
        <v>171.54999999999998</v>
      </c>
      <c r="E310" s="278">
        <v>169.94999999999996</v>
      </c>
      <c r="F310" s="278">
        <v>167.89999999999998</v>
      </c>
      <c r="G310" s="278">
        <v>166.29999999999995</v>
      </c>
      <c r="H310" s="278">
        <v>173.59999999999997</v>
      </c>
      <c r="I310" s="278">
        <v>175.2</v>
      </c>
      <c r="J310" s="278">
        <v>177.24999999999997</v>
      </c>
      <c r="K310" s="276">
        <v>173.15</v>
      </c>
      <c r="L310" s="276">
        <v>169.5</v>
      </c>
      <c r="M310" s="276">
        <v>1.2115800000000001</v>
      </c>
    </row>
    <row r="311" spans="1:13">
      <c r="A311" s="267">
        <v>303</v>
      </c>
      <c r="B311" s="276" t="s">
        <v>466</v>
      </c>
      <c r="C311" s="277">
        <v>413.75</v>
      </c>
      <c r="D311" s="278">
        <v>415.88333333333338</v>
      </c>
      <c r="E311" s="278">
        <v>407.86666666666679</v>
      </c>
      <c r="F311" s="278">
        <v>401.98333333333341</v>
      </c>
      <c r="G311" s="278">
        <v>393.96666666666681</v>
      </c>
      <c r="H311" s="278">
        <v>421.76666666666677</v>
      </c>
      <c r="I311" s="278">
        <v>429.7833333333333</v>
      </c>
      <c r="J311" s="278">
        <v>435.66666666666674</v>
      </c>
      <c r="K311" s="276">
        <v>423.9</v>
      </c>
      <c r="L311" s="276">
        <v>410</v>
      </c>
      <c r="M311" s="276">
        <v>0.90536000000000005</v>
      </c>
    </row>
    <row r="312" spans="1:13">
      <c r="A312" s="267">
        <v>304</v>
      </c>
      <c r="B312" s="276" t="s">
        <v>462</v>
      </c>
      <c r="C312" s="277">
        <v>3794.25</v>
      </c>
      <c r="D312" s="278">
        <v>3818.7999999999997</v>
      </c>
      <c r="E312" s="278">
        <v>3735.7999999999993</v>
      </c>
      <c r="F312" s="278">
        <v>3677.3499999999995</v>
      </c>
      <c r="G312" s="278">
        <v>3594.349999999999</v>
      </c>
      <c r="H312" s="278">
        <v>3877.2499999999995</v>
      </c>
      <c r="I312" s="278">
        <v>3960.2500000000005</v>
      </c>
      <c r="J312" s="278">
        <v>4018.7</v>
      </c>
      <c r="K312" s="276">
        <v>3901.8</v>
      </c>
      <c r="L312" s="276">
        <v>3760.35</v>
      </c>
      <c r="M312" s="276">
        <v>6.0670000000000002E-2</v>
      </c>
    </row>
    <row r="313" spans="1:13">
      <c r="A313" s="267">
        <v>305</v>
      </c>
      <c r="B313" s="276" t="s">
        <v>463</v>
      </c>
      <c r="C313" s="277">
        <v>318.7</v>
      </c>
      <c r="D313" s="278">
        <v>320.96666666666664</v>
      </c>
      <c r="E313" s="278">
        <v>312.73333333333329</v>
      </c>
      <c r="F313" s="278">
        <v>306.76666666666665</v>
      </c>
      <c r="G313" s="278">
        <v>298.5333333333333</v>
      </c>
      <c r="H313" s="278">
        <v>326.93333333333328</v>
      </c>
      <c r="I313" s="278">
        <v>335.16666666666663</v>
      </c>
      <c r="J313" s="278">
        <v>341.13333333333327</v>
      </c>
      <c r="K313" s="276">
        <v>329.2</v>
      </c>
      <c r="L313" s="276">
        <v>315</v>
      </c>
      <c r="M313" s="276">
        <v>0.99211000000000005</v>
      </c>
    </row>
    <row r="314" spans="1:13">
      <c r="A314" s="267">
        <v>306</v>
      </c>
      <c r="B314" s="276" t="s">
        <v>140</v>
      </c>
      <c r="C314" s="277">
        <v>165.5</v>
      </c>
      <c r="D314" s="278">
        <v>165.93333333333331</v>
      </c>
      <c r="E314" s="278">
        <v>164.41666666666663</v>
      </c>
      <c r="F314" s="278">
        <v>163.33333333333331</v>
      </c>
      <c r="G314" s="278">
        <v>161.81666666666663</v>
      </c>
      <c r="H314" s="278">
        <v>167.01666666666662</v>
      </c>
      <c r="I314" s="278">
        <v>168.53333333333333</v>
      </c>
      <c r="J314" s="278">
        <v>169.61666666666662</v>
      </c>
      <c r="K314" s="276">
        <v>167.45</v>
      </c>
      <c r="L314" s="276">
        <v>164.85</v>
      </c>
      <c r="M314" s="276">
        <v>25.0244</v>
      </c>
    </row>
    <row r="315" spans="1:13">
      <c r="A315" s="267">
        <v>307</v>
      </c>
      <c r="B315" s="276" t="s">
        <v>141</v>
      </c>
      <c r="C315" s="277">
        <v>402.65</v>
      </c>
      <c r="D315" s="278">
        <v>404.16666666666669</v>
      </c>
      <c r="E315" s="278">
        <v>400.18333333333339</v>
      </c>
      <c r="F315" s="278">
        <v>397.7166666666667</v>
      </c>
      <c r="G315" s="278">
        <v>393.73333333333341</v>
      </c>
      <c r="H315" s="278">
        <v>406.63333333333338</v>
      </c>
      <c r="I315" s="278">
        <v>410.61666666666662</v>
      </c>
      <c r="J315" s="278">
        <v>413.08333333333337</v>
      </c>
      <c r="K315" s="276">
        <v>408.15</v>
      </c>
      <c r="L315" s="276">
        <v>401.7</v>
      </c>
      <c r="M315" s="276">
        <v>17.494299999999999</v>
      </c>
    </row>
    <row r="316" spans="1:13">
      <c r="A316" s="267">
        <v>308</v>
      </c>
      <c r="B316" s="276" t="s">
        <v>142</v>
      </c>
      <c r="C316" s="277">
        <v>7649.6</v>
      </c>
      <c r="D316" s="278">
        <v>7642.2</v>
      </c>
      <c r="E316" s="278">
        <v>7587.4</v>
      </c>
      <c r="F316" s="278">
        <v>7525.2</v>
      </c>
      <c r="G316" s="278">
        <v>7470.4</v>
      </c>
      <c r="H316" s="278">
        <v>7704.4</v>
      </c>
      <c r="I316" s="278">
        <v>7759.2000000000007</v>
      </c>
      <c r="J316" s="278">
        <v>7821.4</v>
      </c>
      <c r="K316" s="276">
        <v>7697</v>
      </c>
      <c r="L316" s="276">
        <v>7580</v>
      </c>
      <c r="M316" s="276">
        <v>9.0851500000000005</v>
      </c>
    </row>
    <row r="317" spans="1:13">
      <c r="A317" s="267">
        <v>309</v>
      </c>
      <c r="B317" s="276" t="s">
        <v>458</v>
      </c>
      <c r="C317" s="277">
        <v>927.4</v>
      </c>
      <c r="D317" s="278">
        <v>927.56666666666661</v>
      </c>
      <c r="E317" s="278">
        <v>916.23333333333323</v>
      </c>
      <c r="F317" s="278">
        <v>905.06666666666661</v>
      </c>
      <c r="G317" s="278">
        <v>893.73333333333323</v>
      </c>
      <c r="H317" s="278">
        <v>938.73333333333323</v>
      </c>
      <c r="I317" s="278">
        <v>950.06666666666672</v>
      </c>
      <c r="J317" s="278">
        <v>961.23333333333323</v>
      </c>
      <c r="K317" s="276">
        <v>938.9</v>
      </c>
      <c r="L317" s="276">
        <v>916.4</v>
      </c>
      <c r="M317" s="276">
        <v>0.17559</v>
      </c>
    </row>
    <row r="318" spans="1:13">
      <c r="A318" s="267">
        <v>310</v>
      </c>
      <c r="B318" s="276" t="s">
        <v>143</v>
      </c>
      <c r="C318" s="277">
        <v>578.25</v>
      </c>
      <c r="D318" s="278">
        <v>577.75</v>
      </c>
      <c r="E318" s="278">
        <v>573.70000000000005</v>
      </c>
      <c r="F318" s="278">
        <v>569.15000000000009</v>
      </c>
      <c r="G318" s="278">
        <v>565.10000000000014</v>
      </c>
      <c r="H318" s="278">
        <v>582.29999999999995</v>
      </c>
      <c r="I318" s="278">
        <v>586.34999999999991</v>
      </c>
      <c r="J318" s="278">
        <v>590.89999999999986</v>
      </c>
      <c r="K318" s="276">
        <v>581.79999999999995</v>
      </c>
      <c r="L318" s="276">
        <v>573.20000000000005</v>
      </c>
      <c r="M318" s="276">
        <v>16.482209999999998</v>
      </c>
    </row>
    <row r="319" spans="1:13">
      <c r="A319" s="267">
        <v>311</v>
      </c>
      <c r="B319" s="276" t="s">
        <v>472</v>
      </c>
      <c r="C319" s="277">
        <v>1730.7</v>
      </c>
      <c r="D319" s="278">
        <v>1736.5666666666666</v>
      </c>
      <c r="E319" s="278">
        <v>1709.1333333333332</v>
      </c>
      <c r="F319" s="278">
        <v>1687.5666666666666</v>
      </c>
      <c r="G319" s="278">
        <v>1660.1333333333332</v>
      </c>
      <c r="H319" s="278">
        <v>1758.1333333333332</v>
      </c>
      <c r="I319" s="278">
        <v>1785.5666666666666</v>
      </c>
      <c r="J319" s="278">
        <v>1807.1333333333332</v>
      </c>
      <c r="K319" s="276">
        <v>1764</v>
      </c>
      <c r="L319" s="276">
        <v>1715</v>
      </c>
      <c r="M319" s="276">
        <v>0.89346999999999999</v>
      </c>
    </row>
    <row r="320" spans="1:13">
      <c r="A320" s="267">
        <v>312</v>
      </c>
      <c r="B320" s="276" t="s">
        <v>468</v>
      </c>
      <c r="C320" s="277">
        <v>1961.3</v>
      </c>
      <c r="D320" s="278">
        <v>1957.3666666666668</v>
      </c>
      <c r="E320" s="278">
        <v>1939.5833333333335</v>
      </c>
      <c r="F320" s="278">
        <v>1917.8666666666668</v>
      </c>
      <c r="G320" s="278">
        <v>1900.0833333333335</v>
      </c>
      <c r="H320" s="278">
        <v>1979.0833333333335</v>
      </c>
      <c r="I320" s="278">
        <v>1996.8666666666668</v>
      </c>
      <c r="J320" s="278">
        <v>2018.5833333333335</v>
      </c>
      <c r="K320" s="276">
        <v>1975.15</v>
      </c>
      <c r="L320" s="276">
        <v>1935.65</v>
      </c>
      <c r="M320" s="276">
        <v>0.80540999999999996</v>
      </c>
    </row>
    <row r="321" spans="1:13">
      <c r="A321" s="267">
        <v>313</v>
      </c>
      <c r="B321" s="276" t="s">
        <v>144</v>
      </c>
      <c r="C321" s="277">
        <v>675.05</v>
      </c>
      <c r="D321" s="278">
        <v>678.05</v>
      </c>
      <c r="E321" s="278">
        <v>666.44999999999993</v>
      </c>
      <c r="F321" s="278">
        <v>657.85</v>
      </c>
      <c r="G321" s="278">
        <v>646.25</v>
      </c>
      <c r="H321" s="278">
        <v>686.64999999999986</v>
      </c>
      <c r="I321" s="278">
        <v>698.24999999999977</v>
      </c>
      <c r="J321" s="278">
        <v>706.8499999999998</v>
      </c>
      <c r="K321" s="276">
        <v>689.65</v>
      </c>
      <c r="L321" s="276">
        <v>669.45</v>
      </c>
      <c r="M321" s="276">
        <v>8.3648199999999999</v>
      </c>
    </row>
    <row r="322" spans="1:13">
      <c r="A322" s="267">
        <v>314</v>
      </c>
      <c r="B322" s="276" t="s">
        <v>145</v>
      </c>
      <c r="C322" s="277">
        <v>1061.2</v>
      </c>
      <c r="D322" s="278">
        <v>1066.1000000000001</v>
      </c>
      <c r="E322" s="278">
        <v>1053.1000000000004</v>
      </c>
      <c r="F322" s="278">
        <v>1045.0000000000002</v>
      </c>
      <c r="G322" s="278">
        <v>1032.0000000000005</v>
      </c>
      <c r="H322" s="278">
        <v>1074.2000000000003</v>
      </c>
      <c r="I322" s="278">
        <v>1087.1999999999998</v>
      </c>
      <c r="J322" s="278">
        <v>1095.3000000000002</v>
      </c>
      <c r="K322" s="276">
        <v>1079.0999999999999</v>
      </c>
      <c r="L322" s="276">
        <v>1058</v>
      </c>
      <c r="M322" s="276">
        <v>6.4990500000000004</v>
      </c>
    </row>
    <row r="323" spans="1:13">
      <c r="A323" s="267">
        <v>315</v>
      </c>
      <c r="B323" s="276" t="s">
        <v>465</v>
      </c>
      <c r="C323" s="277">
        <v>215.25</v>
      </c>
      <c r="D323" s="278">
        <v>213.6</v>
      </c>
      <c r="E323" s="278">
        <v>210.7</v>
      </c>
      <c r="F323" s="278">
        <v>206.15</v>
      </c>
      <c r="G323" s="278">
        <v>203.25</v>
      </c>
      <c r="H323" s="278">
        <v>218.14999999999998</v>
      </c>
      <c r="I323" s="278">
        <v>221.05</v>
      </c>
      <c r="J323" s="278">
        <v>225.59999999999997</v>
      </c>
      <c r="K323" s="276">
        <v>216.5</v>
      </c>
      <c r="L323" s="276">
        <v>209.05</v>
      </c>
      <c r="M323" s="276">
        <v>1.94191</v>
      </c>
    </row>
    <row r="324" spans="1:13">
      <c r="A324" s="267">
        <v>316</v>
      </c>
      <c r="B324" s="276" t="s">
        <v>1975</v>
      </c>
      <c r="C324" s="277">
        <v>200.35</v>
      </c>
      <c r="D324" s="278">
        <v>200.35</v>
      </c>
      <c r="E324" s="278">
        <v>197</v>
      </c>
      <c r="F324" s="278">
        <v>193.65</v>
      </c>
      <c r="G324" s="278">
        <v>190.3</v>
      </c>
      <c r="H324" s="278">
        <v>203.7</v>
      </c>
      <c r="I324" s="278">
        <v>207.04999999999995</v>
      </c>
      <c r="J324" s="278">
        <v>210.39999999999998</v>
      </c>
      <c r="K324" s="276">
        <v>203.7</v>
      </c>
      <c r="L324" s="276">
        <v>197</v>
      </c>
      <c r="M324" s="276">
        <v>14.328239999999999</v>
      </c>
    </row>
    <row r="325" spans="1:13">
      <c r="A325" s="267">
        <v>317</v>
      </c>
      <c r="B325" s="276" t="s">
        <v>469</v>
      </c>
      <c r="C325" s="277">
        <v>89.7</v>
      </c>
      <c r="D325" s="278">
        <v>90.133333333333326</v>
      </c>
      <c r="E325" s="278">
        <v>88.566666666666649</v>
      </c>
      <c r="F325" s="278">
        <v>87.433333333333323</v>
      </c>
      <c r="G325" s="278">
        <v>85.866666666666646</v>
      </c>
      <c r="H325" s="278">
        <v>91.266666666666652</v>
      </c>
      <c r="I325" s="278">
        <v>92.833333333333314</v>
      </c>
      <c r="J325" s="278">
        <v>93.966666666666654</v>
      </c>
      <c r="K325" s="276">
        <v>91.7</v>
      </c>
      <c r="L325" s="276">
        <v>89</v>
      </c>
      <c r="M325" s="276">
        <v>4.8829799999999999</v>
      </c>
    </row>
    <row r="326" spans="1:13">
      <c r="A326" s="267">
        <v>318</v>
      </c>
      <c r="B326" s="276" t="s">
        <v>470</v>
      </c>
      <c r="C326" s="277">
        <v>399.35</v>
      </c>
      <c r="D326" s="278">
        <v>399.7833333333333</v>
      </c>
      <c r="E326" s="278">
        <v>395.56666666666661</v>
      </c>
      <c r="F326" s="278">
        <v>391.7833333333333</v>
      </c>
      <c r="G326" s="278">
        <v>387.56666666666661</v>
      </c>
      <c r="H326" s="278">
        <v>403.56666666666661</v>
      </c>
      <c r="I326" s="278">
        <v>407.7833333333333</v>
      </c>
      <c r="J326" s="278">
        <v>411.56666666666661</v>
      </c>
      <c r="K326" s="276">
        <v>404</v>
      </c>
      <c r="L326" s="276">
        <v>396</v>
      </c>
      <c r="M326" s="276">
        <v>1.42815</v>
      </c>
    </row>
    <row r="327" spans="1:13">
      <c r="A327" s="267">
        <v>319</v>
      </c>
      <c r="B327" s="276" t="s">
        <v>146</v>
      </c>
      <c r="C327" s="277">
        <v>1660.35</v>
      </c>
      <c r="D327" s="278">
        <v>1646.95</v>
      </c>
      <c r="E327" s="278">
        <v>1628.9</v>
      </c>
      <c r="F327" s="278">
        <v>1597.45</v>
      </c>
      <c r="G327" s="278">
        <v>1579.4</v>
      </c>
      <c r="H327" s="278">
        <v>1678.4</v>
      </c>
      <c r="I327" s="278">
        <v>1696.4499999999998</v>
      </c>
      <c r="J327" s="278">
        <v>1727.9</v>
      </c>
      <c r="K327" s="276">
        <v>1665</v>
      </c>
      <c r="L327" s="276">
        <v>1615.5</v>
      </c>
      <c r="M327" s="276">
        <v>9.2999799999999997</v>
      </c>
    </row>
    <row r="328" spans="1:13">
      <c r="A328" s="267">
        <v>320</v>
      </c>
      <c r="B328" s="276" t="s">
        <v>459</v>
      </c>
      <c r="C328" s="277">
        <v>26.45</v>
      </c>
      <c r="D328" s="278">
        <v>26.733333333333334</v>
      </c>
      <c r="E328" s="278">
        <v>25.766666666666669</v>
      </c>
      <c r="F328" s="278">
        <v>25.083333333333336</v>
      </c>
      <c r="G328" s="278">
        <v>24.116666666666671</v>
      </c>
      <c r="H328" s="278">
        <v>27.416666666666668</v>
      </c>
      <c r="I328" s="278">
        <v>28.383333333333336</v>
      </c>
      <c r="J328" s="278">
        <v>29.066666666666666</v>
      </c>
      <c r="K328" s="276">
        <v>27.7</v>
      </c>
      <c r="L328" s="276">
        <v>26.05</v>
      </c>
      <c r="M328" s="276">
        <v>64.377089999999995</v>
      </c>
    </row>
    <row r="329" spans="1:13">
      <c r="A329" s="267">
        <v>321</v>
      </c>
      <c r="B329" s="276" t="s">
        <v>460</v>
      </c>
      <c r="C329" s="277">
        <v>143.05000000000001</v>
      </c>
      <c r="D329" s="278">
        <v>144.03333333333333</v>
      </c>
      <c r="E329" s="278">
        <v>140.01666666666665</v>
      </c>
      <c r="F329" s="278">
        <v>136.98333333333332</v>
      </c>
      <c r="G329" s="278">
        <v>132.96666666666664</v>
      </c>
      <c r="H329" s="278">
        <v>147.06666666666666</v>
      </c>
      <c r="I329" s="278">
        <v>151.08333333333337</v>
      </c>
      <c r="J329" s="278">
        <v>154.11666666666667</v>
      </c>
      <c r="K329" s="276">
        <v>148.05000000000001</v>
      </c>
      <c r="L329" s="276">
        <v>141</v>
      </c>
      <c r="M329" s="276">
        <v>5.5095900000000002</v>
      </c>
    </row>
    <row r="330" spans="1:13">
      <c r="A330" s="267">
        <v>322</v>
      </c>
      <c r="B330" s="276" t="s">
        <v>147</v>
      </c>
      <c r="C330" s="277">
        <v>165.2</v>
      </c>
      <c r="D330" s="278">
        <v>163.06666666666666</v>
      </c>
      <c r="E330" s="278">
        <v>160.33333333333331</v>
      </c>
      <c r="F330" s="278">
        <v>155.46666666666664</v>
      </c>
      <c r="G330" s="278">
        <v>152.73333333333329</v>
      </c>
      <c r="H330" s="278">
        <v>167.93333333333334</v>
      </c>
      <c r="I330" s="278">
        <v>170.66666666666669</v>
      </c>
      <c r="J330" s="278">
        <v>175.53333333333336</v>
      </c>
      <c r="K330" s="276">
        <v>165.8</v>
      </c>
      <c r="L330" s="276">
        <v>158.19999999999999</v>
      </c>
      <c r="M330" s="276">
        <v>206.81817000000001</v>
      </c>
    </row>
    <row r="331" spans="1:13">
      <c r="A331" s="267">
        <v>323</v>
      </c>
      <c r="B331" s="276" t="s">
        <v>471</v>
      </c>
      <c r="C331" s="277">
        <v>601.15</v>
      </c>
      <c r="D331" s="278">
        <v>601.55000000000007</v>
      </c>
      <c r="E331" s="278">
        <v>598.10000000000014</v>
      </c>
      <c r="F331" s="278">
        <v>595.05000000000007</v>
      </c>
      <c r="G331" s="278">
        <v>591.60000000000014</v>
      </c>
      <c r="H331" s="278">
        <v>604.60000000000014</v>
      </c>
      <c r="I331" s="278">
        <v>608.05000000000018</v>
      </c>
      <c r="J331" s="278">
        <v>611.10000000000014</v>
      </c>
      <c r="K331" s="276">
        <v>605</v>
      </c>
      <c r="L331" s="276">
        <v>598.5</v>
      </c>
      <c r="M331" s="276">
        <v>0.53052999999999995</v>
      </c>
    </row>
    <row r="332" spans="1:13">
      <c r="A332" s="267">
        <v>324</v>
      </c>
      <c r="B332" s="276" t="s">
        <v>268</v>
      </c>
      <c r="C332" s="277">
        <v>1539.95</v>
      </c>
      <c r="D332" s="278">
        <v>1553.9166666666667</v>
      </c>
      <c r="E332" s="278">
        <v>1516.0333333333335</v>
      </c>
      <c r="F332" s="278">
        <v>1492.1166666666668</v>
      </c>
      <c r="G332" s="278">
        <v>1454.2333333333336</v>
      </c>
      <c r="H332" s="278">
        <v>1577.8333333333335</v>
      </c>
      <c r="I332" s="278">
        <v>1615.7166666666667</v>
      </c>
      <c r="J332" s="278">
        <v>1639.6333333333334</v>
      </c>
      <c r="K332" s="276">
        <v>1591.8</v>
      </c>
      <c r="L332" s="276">
        <v>1530</v>
      </c>
      <c r="M332" s="276">
        <v>1.9157200000000001</v>
      </c>
    </row>
    <row r="333" spans="1:13">
      <c r="A333" s="267">
        <v>325</v>
      </c>
      <c r="B333" s="276" t="s">
        <v>148</v>
      </c>
      <c r="C333" s="277">
        <v>75750.45</v>
      </c>
      <c r="D333" s="278">
        <v>76133.516666666663</v>
      </c>
      <c r="E333" s="278">
        <v>74927.083333333328</v>
      </c>
      <c r="F333" s="278">
        <v>74103.71666666666</v>
      </c>
      <c r="G333" s="278">
        <v>72897.283333333326</v>
      </c>
      <c r="H333" s="278">
        <v>76956.883333333331</v>
      </c>
      <c r="I333" s="278">
        <v>78163.31666666668</v>
      </c>
      <c r="J333" s="278">
        <v>78986.683333333334</v>
      </c>
      <c r="K333" s="276">
        <v>77339.95</v>
      </c>
      <c r="L333" s="276">
        <v>75310.149999999994</v>
      </c>
      <c r="M333" s="276">
        <v>0.28027999999999997</v>
      </c>
    </row>
    <row r="334" spans="1:13">
      <c r="A334" s="267">
        <v>326</v>
      </c>
      <c r="B334" s="276" t="s">
        <v>267</v>
      </c>
      <c r="C334" s="277">
        <v>35.450000000000003</v>
      </c>
      <c r="D334" s="278">
        <v>35.433333333333337</v>
      </c>
      <c r="E334" s="278">
        <v>35.166666666666671</v>
      </c>
      <c r="F334" s="278">
        <v>34.883333333333333</v>
      </c>
      <c r="G334" s="278">
        <v>34.616666666666667</v>
      </c>
      <c r="H334" s="278">
        <v>35.716666666666676</v>
      </c>
      <c r="I334" s="278">
        <v>35.983333333333341</v>
      </c>
      <c r="J334" s="278">
        <v>36.26666666666668</v>
      </c>
      <c r="K334" s="276">
        <v>35.700000000000003</v>
      </c>
      <c r="L334" s="276">
        <v>35.15</v>
      </c>
      <c r="M334" s="276">
        <v>12.74532</v>
      </c>
    </row>
    <row r="335" spans="1:13">
      <c r="A335" s="267">
        <v>327</v>
      </c>
      <c r="B335" s="276" t="s">
        <v>149</v>
      </c>
      <c r="C335" s="277">
        <v>1210.55</v>
      </c>
      <c r="D335" s="278">
        <v>1214.3833333333332</v>
      </c>
      <c r="E335" s="278">
        <v>1200.1666666666665</v>
      </c>
      <c r="F335" s="278">
        <v>1189.7833333333333</v>
      </c>
      <c r="G335" s="278">
        <v>1175.5666666666666</v>
      </c>
      <c r="H335" s="278">
        <v>1224.7666666666664</v>
      </c>
      <c r="I335" s="278">
        <v>1238.9833333333331</v>
      </c>
      <c r="J335" s="278">
        <v>1249.3666666666663</v>
      </c>
      <c r="K335" s="276">
        <v>1228.5999999999999</v>
      </c>
      <c r="L335" s="276">
        <v>1204</v>
      </c>
      <c r="M335" s="276">
        <v>9.4251100000000001</v>
      </c>
    </row>
    <row r="336" spans="1:13">
      <c r="A336" s="267">
        <v>328</v>
      </c>
      <c r="B336" s="276" t="s">
        <v>3161</v>
      </c>
      <c r="C336" s="277">
        <v>297.39999999999998</v>
      </c>
      <c r="D336" s="278">
        <v>298.71666666666664</v>
      </c>
      <c r="E336" s="278">
        <v>295.48333333333329</v>
      </c>
      <c r="F336" s="278">
        <v>293.56666666666666</v>
      </c>
      <c r="G336" s="278">
        <v>290.33333333333331</v>
      </c>
      <c r="H336" s="278">
        <v>300.63333333333327</v>
      </c>
      <c r="I336" s="278">
        <v>303.86666666666662</v>
      </c>
      <c r="J336" s="278">
        <v>305.78333333333325</v>
      </c>
      <c r="K336" s="276">
        <v>301.95</v>
      </c>
      <c r="L336" s="276">
        <v>296.8</v>
      </c>
      <c r="M336" s="276">
        <v>7.2047100000000004</v>
      </c>
    </row>
    <row r="337" spans="1:13">
      <c r="A337" s="267">
        <v>329</v>
      </c>
      <c r="B337" s="276" t="s">
        <v>269</v>
      </c>
      <c r="C337" s="277">
        <v>961.95</v>
      </c>
      <c r="D337" s="278">
        <v>967.7166666666667</v>
      </c>
      <c r="E337" s="278">
        <v>949.33333333333337</v>
      </c>
      <c r="F337" s="278">
        <v>936.7166666666667</v>
      </c>
      <c r="G337" s="278">
        <v>918.33333333333337</v>
      </c>
      <c r="H337" s="278">
        <v>980.33333333333337</v>
      </c>
      <c r="I337" s="278">
        <v>998.71666666666658</v>
      </c>
      <c r="J337" s="278">
        <v>1011.3333333333334</v>
      </c>
      <c r="K337" s="276">
        <v>986.1</v>
      </c>
      <c r="L337" s="276">
        <v>955.1</v>
      </c>
      <c r="M337" s="276">
        <v>8.8376199999999994</v>
      </c>
    </row>
    <row r="338" spans="1:13">
      <c r="A338" s="267">
        <v>330</v>
      </c>
      <c r="B338" s="276" t="s">
        <v>150</v>
      </c>
      <c r="C338" s="277">
        <v>43.1</v>
      </c>
      <c r="D338" s="278">
        <v>42.783333333333331</v>
      </c>
      <c r="E338" s="278">
        <v>41.666666666666664</v>
      </c>
      <c r="F338" s="278">
        <v>40.233333333333334</v>
      </c>
      <c r="G338" s="278">
        <v>39.116666666666667</v>
      </c>
      <c r="H338" s="278">
        <v>44.216666666666661</v>
      </c>
      <c r="I338" s="278">
        <v>45.333333333333336</v>
      </c>
      <c r="J338" s="278">
        <v>46.766666666666659</v>
      </c>
      <c r="K338" s="276">
        <v>43.9</v>
      </c>
      <c r="L338" s="276">
        <v>41.35</v>
      </c>
      <c r="M338" s="276">
        <v>294.81968000000001</v>
      </c>
    </row>
    <row r="339" spans="1:13">
      <c r="A339" s="267">
        <v>331</v>
      </c>
      <c r="B339" s="276" t="s">
        <v>261</v>
      </c>
      <c r="C339" s="277">
        <v>4757.8999999999996</v>
      </c>
      <c r="D339" s="278">
        <v>4762.3</v>
      </c>
      <c r="E339" s="278">
        <v>4699.6000000000004</v>
      </c>
      <c r="F339" s="278">
        <v>4641.3</v>
      </c>
      <c r="G339" s="278">
        <v>4578.6000000000004</v>
      </c>
      <c r="H339" s="278">
        <v>4820.6000000000004</v>
      </c>
      <c r="I339" s="278">
        <v>4883.2999999999993</v>
      </c>
      <c r="J339" s="278">
        <v>4941.6000000000004</v>
      </c>
      <c r="K339" s="276">
        <v>4825</v>
      </c>
      <c r="L339" s="276">
        <v>4704</v>
      </c>
      <c r="M339" s="276">
        <v>5.0405499999999996</v>
      </c>
    </row>
    <row r="340" spans="1:13">
      <c r="A340" s="267">
        <v>332</v>
      </c>
      <c r="B340" s="276" t="s">
        <v>478</v>
      </c>
      <c r="C340" s="277">
        <v>2612.1999999999998</v>
      </c>
      <c r="D340" s="278">
        <v>2618.4</v>
      </c>
      <c r="E340" s="278">
        <v>2588.8000000000002</v>
      </c>
      <c r="F340" s="278">
        <v>2565.4</v>
      </c>
      <c r="G340" s="278">
        <v>2535.8000000000002</v>
      </c>
      <c r="H340" s="278">
        <v>2641.8</v>
      </c>
      <c r="I340" s="278">
        <v>2671.3999999999996</v>
      </c>
      <c r="J340" s="278">
        <v>2694.8</v>
      </c>
      <c r="K340" s="276">
        <v>2648</v>
      </c>
      <c r="L340" s="276">
        <v>2595</v>
      </c>
      <c r="M340" s="276">
        <v>0.73445000000000005</v>
      </c>
    </row>
    <row r="341" spans="1:13">
      <c r="A341" s="267">
        <v>333</v>
      </c>
      <c r="B341" s="276" t="s">
        <v>151</v>
      </c>
      <c r="C341" s="277">
        <v>29.15</v>
      </c>
      <c r="D341" s="278">
        <v>29.266666666666666</v>
      </c>
      <c r="E341" s="278">
        <v>28.833333333333332</v>
      </c>
      <c r="F341" s="278">
        <v>28.516666666666666</v>
      </c>
      <c r="G341" s="278">
        <v>28.083333333333332</v>
      </c>
      <c r="H341" s="278">
        <v>29.583333333333332</v>
      </c>
      <c r="I341" s="278">
        <v>30.016666666666669</v>
      </c>
      <c r="J341" s="278">
        <v>30.333333333333332</v>
      </c>
      <c r="K341" s="276">
        <v>29.7</v>
      </c>
      <c r="L341" s="276">
        <v>28.95</v>
      </c>
      <c r="M341" s="276">
        <v>65.22569</v>
      </c>
    </row>
    <row r="342" spans="1:13">
      <c r="A342" s="267">
        <v>334</v>
      </c>
      <c r="B342" s="276" t="s">
        <v>477</v>
      </c>
      <c r="C342" s="277">
        <v>63.35</v>
      </c>
      <c r="D342" s="278">
        <v>63.466666666666661</v>
      </c>
      <c r="E342" s="278">
        <v>62.333333333333329</v>
      </c>
      <c r="F342" s="278">
        <v>61.31666666666667</v>
      </c>
      <c r="G342" s="278">
        <v>60.183333333333337</v>
      </c>
      <c r="H342" s="278">
        <v>64.48333333333332</v>
      </c>
      <c r="I342" s="278">
        <v>65.61666666666666</v>
      </c>
      <c r="J342" s="278">
        <v>66.633333333333312</v>
      </c>
      <c r="K342" s="276">
        <v>64.599999999999994</v>
      </c>
      <c r="L342" s="276">
        <v>62.45</v>
      </c>
      <c r="M342" s="276">
        <v>13.6721</v>
      </c>
    </row>
    <row r="343" spans="1:13">
      <c r="A343" s="267">
        <v>335</v>
      </c>
      <c r="B343" s="276" t="s">
        <v>152</v>
      </c>
      <c r="C343" s="277">
        <v>57.65</v>
      </c>
      <c r="D343" s="278">
        <v>58.016666666666673</v>
      </c>
      <c r="E343" s="278">
        <v>57.133333333333347</v>
      </c>
      <c r="F343" s="278">
        <v>56.616666666666674</v>
      </c>
      <c r="G343" s="278">
        <v>55.733333333333348</v>
      </c>
      <c r="H343" s="278">
        <v>58.533333333333346</v>
      </c>
      <c r="I343" s="278">
        <v>59.416666666666671</v>
      </c>
      <c r="J343" s="278">
        <v>59.933333333333344</v>
      </c>
      <c r="K343" s="276">
        <v>58.9</v>
      </c>
      <c r="L343" s="276">
        <v>57.5</v>
      </c>
      <c r="M343" s="276">
        <v>47.147849999999998</v>
      </c>
    </row>
    <row r="344" spans="1:13">
      <c r="A344" s="267">
        <v>336</v>
      </c>
      <c r="B344" s="276" t="s">
        <v>473</v>
      </c>
      <c r="C344" s="277">
        <v>549.04999999999995</v>
      </c>
      <c r="D344" s="278">
        <v>554.76666666666665</v>
      </c>
      <c r="E344" s="278">
        <v>540.2833333333333</v>
      </c>
      <c r="F344" s="278">
        <v>531.51666666666665</v>
      </c>
      <c r="G344" s="278">
        <v>517.0333333333333</v>
      </c>
      <c r="H344" s="278">
        <v>563.5333333333333</v>
      </c>
      <c r="I344" s="278">
        <v>578.01666666666665</v>
      </c>
      <c r="J344" s="278">
        <v>586.7833333333333</v>
      </c>
      <c r="K344" s="276">
        <v>569.25</v>
      </c>
      <c r="L344" s="276">
        <v>546</v>
      </c>
      <c r="M344" s="276">
        <v>3.10799</v>
      </c>
    </row>
    <row r="345" spans="1:13">
      <c r="A345" s="267">
        <v>337</v>
      </c>
      <c r="B345" s="276" t="s">
        <v>153</v>
      </c>
      <c r="C345" s="277">
        <v>18390.25</v>
      </c>
      <c r="D345" s="278">
        <v>18365.916666666668</v>
      </c>
      <c r="E345" s="278">
        <v>18281.833333333336</v>
      </c>
      <c r="F345" s="278">
        <v>18173.416666666668</v>
      </c>
      <c r="G345" s="278">
        <v>18089.333333333336</v>
      </c>
      <c r="H345" s="278">
        <v>18474.333333333336</v>
      </c>
      <c r="I345" s="278">
        <v>18558.416666666672</v>
      </c>
      <c r="J345" s="278">
        <v>18666.833333333336</v>
      </c>
      <c r="K345" s="276">
        <v>18450</v>
      </c>
      <c r="L345" s="276">
        <v>18257.5</v>
      </c>
      <c r="M345" s="276">
        <v>0.85441999999999996</v>
      </c>
    </row>
    <row r="346" spans="1:13">
      <c r="A346" s="267">
        <v>338</v>
      </c>
      <c r="B346" s="276" t="s">
        <v>476</v>
      </c>
      <c r="C346" s="277">
        <v>37.700000000000003</v>
      </c>
      <c r="D346" s="278">
        <v>37.866666666666667</v>
      </c>
      <c r="E346" s="278">
        <v>37.333333333333336</v>
      </c>
      <c r="F346" s="278">
        <v>36.966666666666669</v>
      </c>
      <c r="G346" s="278">
        <v>36.433333333333337</v>
      </c>
      <c r="H346" s="278">
        <v>38.233333333333334</v>
      </c>
      <c r="I346" s="278">
        <v>38.766666666666666</v>
      </c>
      <c r="J346" s="278">
        <v>39.133333333333333</v>
      </c>
      <c r="K346" s="276">
        <v>38.4</v>
      </c>
      <c r="L346" s="276">
        <v>37.5</v>
      </c>
      <c r="M346" s="276">
        <v>7.06412</v>
      </c>
    </row>
    <row r="347" spans="1:13">
      <c r="A347" s="267">
        <v>339</v>
      </c>
      <c r="B347" s="276" t="s">
        <v>475</v>
      </c>
      <c r="C347" s="277">
        <v>448.15</v>
      </c>
      <c r="D347" s="278">
        <v>445.7833333333333</v>
      </c>
      <c r="E347" s="278">
        <v>439.76666666666659</v>
      </c>
      <c r="F347" s="278">
        <v>431.38333333333327</v>
      </c>
      <c r="G347" s="278">
        <v>425.36666666666656</v>
      </c>
      <c r="H347" s="278">
        <v>454.16666666666663</v>
      </c>
      <c r="I347" s="278">
        <v>460.18333333333328</v>
      </c>
      <c r="J347" s="278">
        <v>468.56666666666666</v>
      </c>
      <c r="K347" s="276">
        <v>451.8</v>
      </c>
      <c r="L347" s="276">
        <v>437.4</v>
      </c>
      <c r="M347" s="276">
        <v>1.40324</v>
      </c>
    </row>
    <row r="348" spans="1:13">
      <c r="A348" s="267">
        <v>340</v>
      </c>
      <c r="B348" s="276" t="s">
        <v>270</v>
      </c>
      <c r="C348" s="277">
        <v>22.65</v>
      </c>
      <c r="D348" s="278">
        <v>22.783333333333331</v>
      </c>
      <c r="E348" s="278">
        <v>22.266666666666662</v>
      </c>
      <c r="F348" s="278">
        <v>21.883333333333329</v>
      </c>
      <c r="G348" s="278">
        <v>21.36666666666666</v>
      </c>
      <c r="H348" s="278">
        <v>23.166666666666664</v>
      </c>
      <c r="I348" s="278">
        <v>23.68333333333333</v>
      </c>
      <c r="J348" s="278">
        <v>24.066666666666666</v>
      </c>
      <c r="K348" s="276">
        <v>23.3</v>
      </c>
      <c r="L348" s="276">
        <v>22.4</v>
      </c>
      <c r="M348" s="276">
        <v>98.152680000000004</v>
      </c>
    </row>
    <row r="349" spans="1:13">
      <c r="A349" s="267">
        <v>341</v>
      </c>
      <c r="B349" s="276" t="s">
        <v>283</v>
      </c>
      <c r="C349" s="277">
        <v>128.85</v>
      </c>
      <c r="D349" s="278">
        <v>129.31666666666666</v>
      </c>
      <c r="E349" s="278">
        <v>128.03333333333333</v>
      </c>
      <c r="F349" s="278">
        <v>127.21666666666667</v>
      </c>
      <c r="G349" s="278">
        <v>125.93333333333334</v>
      </c>
      <c r="H349" s="278">
        <v>130.13333333333333</v>
      </c>
      <c r="I349" s="278">
        <v>131.41666666666663</v>
      </c>
      <c r="J349" s="278">
        <v>132.23333333333332</v>
      </c>
      <c r="K349" s="276">
        <v>130.6</v>
      </c>
      <c r="L349" s="276">
        <v>128.5</v>
      </c>
      <c r="M349" s="276">
        <v>1.9998899999999999</v>
      </c>
    </row>
    <row r="350" spans="1:13">
      <c r="A350" s="267">
        <v>342</v>
      </c>
      <c r="B350" s="276" t="s">
        <v>479</v>
      </c>
      <c r="C350" s="277">
        <v>1496.75</v>
      </c>
      <c r="D350" s="278">
        <v>1506.3166666666666</v>
      </c>
      <c r="E350" s="278">
        <v>1472.6333333333332</v>
      </c>
      <c r="F350" s="278">
        <v>1448.5166666666667</v>
      </c>
      <c r="G350" s="278">
        <v>1414.8333333333333</v>
      </c>
      <c r="H350" s="278">
        <v>1530.4333333333332</v>
      </c>
      <c r="I350" s="278">
        <v>1564.1166666666666</v>
      </c>
      <c r="J350" s="278">
        <v>1588.2333333333331</v>
      </c>
      <c r="K350" s="276">
        <v>1540</v>
      </c>
      <c r="L350" s="276">
        <v>1482.2</v>
      </c>
      <c r="M350" s="276">
        <v>0.19821</v>
      </c>
    </row>
    <row r="351" spans="1:13">
      <c r="A351" s="267">
        <v>343</v>
      </c>
      <c r="B351" s="276" t="s">
        <v>474</v>
      </c>
      <c r="C351" s="277">
        <v>55.05</v>
      </c>
      <c r="D351" s="278">
        <v>55.316666666666663</v>
      </c>
      <c r="E351" s="278">
        <v>54.233333333333327</v>
      </c>
      <c r="F351" s="278">
        <v>53.416666666666664</v>
      </c>
      <c r="G351" s="278">
        <v>52.333333333333329</v>
      </c>
      <c r="H351" s="278">
        <v>56.133333333333326</v>
      </c>
      <c r="I351" s="278">
        <v>57.216666666666669</v>
      </c>
      <c r="J351" s="278">
        <v>58.033333333333324</v>
      </c>
      <c r="K351" s="276">
        <v>56.4</v>
      </c>
      <c r="L351" s="276">
        <v>54.5</v>
      </c>
      <c r="M351" s="276">
        <v>10.163410000000001</v>
      </c>
    </row>
    <row r="352" spans="1:13">
      <c r="A352" s="267">
        <v>344</v>
      </c>
      <c r="B352" s="276" t="s">
        <v>155</v>
      </c>
      <c r="C352" s="277">
        <v>114.45</v>
      </c>
      <c r="D352" s="278">
        <v>115.43333333333334</v>
      </c>
      <c r="E352" s="278">
        <v>113.01666666666668</v>
      </c>
      <c r="F352" s="278">
        <v>111.58333333333334</v>
      </c>
      <c r="G352" s="278">
        <v>109.16666666666669</v>
      </c>
      <c r="H352" s="278">
        <v>116.86666666666667</v>
      </c>
      <c r="I352" s="278">
        <v>119.28333333333333</v>
      </c>
      <c r="J352" s="278">
        <v>120.71666666666667</v>
      </c>
      <c r="K352" s="276">
        <v>117.85</v>
      </c>
      <c r="L352" s="276">
        <v>114</v>
      </c>
      <c r="M352" s="276">
        <v>164.14606000000001</v>
      </c>
    </row>
    <row r="353" spans="1:13">
      <c r="A353" s="267">
        <v>345</v>
      </c>
      <c r="B353" s="276" t="s">
        <v>156</v>
      </c>
      <c r="C353" s="277">
        <v>99.35</v>
      </c>
      <c r="D353" s="278">
        <v>99.2</v>
      </c>
      <c r="E353" s="278">
        <v>98.15</v>
      </c>
      <c r="F353" s="278">
        <v>96.95</v>
      </c>
      <c r="G353" s="278">
        <v>95.9</v>
      </c>
      <c r="H353" s="278">
        <v>100.4</v>
      </c>
      <c r="I353" s="278">
        <v>101.44999999999999</v>
      </c>
      <c r="J353" s="278">
        <v>102.65</v>
      </c>
      <c r="K353" s="276">
        <v>100.25</v>
      </c>
      <c r="L353" s="276">
        <v>98</v>
      </c>
      <c r="M353" s="276">
        <v>503.63279</v>
      </c>
    </row>
    <row r="354" spans="1:13">
      <c r="A354" s="267">
        <v>346</v>
      </c>
      <c r="B354" s="276" t="s">
        <v>271</v>
      </c>
      <c r="C354" s="277">
        <v>583.4</v>
      </c>
      <c r="D354" s="278">
        <v>583.19999999999993</v>
      </c>
      <c r="E354" s="278">
        <v>570.19999999999982</v>
      </c>
      <c r="F354" s="278">
        <v>556.99999999999989</v>
      </c>
      <c r="G354" s="278">
        <v>543.99999999999977</v>
      </c>
      <c r="H354" s="278">
        <v>596.39999999999986</v>
      </c>
      <c r="I354" s="278">
        <v>609.40000000000009</v>
      </c>
      <c r="J354" s="278">
        <v>622.59999999999991</v>
      </c>
      <c r="K354" s="276">
        <v>596.20000000000005</v>
      </c>
      <c r="L354" s="276">
        <v>570</v>
      </c>
      <c r="M354" s="276">
        <v>10.589930000000001</v>
      </c>
    </row>
    <row r="355" spans="1:13">
      <c r="A355" s="267">
        <v>347</v>
      </c>
      <c r="B355" s="276" t="s">
        <v>272</v>
      </c>
      <c r="C355" s="277">
        <v>3212.5</v>
      </c>
      <c r="D355" s="278">
        <v>3212.1833333333329</v>
      </c>
      <c r="E355" s="278">
        <v>3186.3166666666657</v>
      </c>
      <c r="F355" s="278">
        <v>3160.1333333333328</v>
      </c>
      <c r="G355" s="278">
        <v>3134.2666666666655</v>
      </c>
      <c r="H355" s="278">
        <v>3238.3666666666659</v>
      </c>
      <c r="I355" s="278">
        <v>3264.2333333333336</v>
      </c>
      <c r="J355" s="278">
        <v>3290.4166666666661</v>
      </c>
      <c r="K355" s="276">
        <v>3238.05</v>
      </c>
      <c r="L355" s="276">
        <v>3186</v>
      </c>
      <c r="M355" s="276">
        <v>0.41959999999999997</v>
      </c>
    </row>
    <row r="356" spans="1:13">
      <c r="A356" s="267">
        <v>348</v>
      </c>
      <c r="B356" s="276" t="s">
        <v>157</v>
      </c>
      <c r="C356" s="277">
        <v>107.4</v>
      </c>
      <c r="D356" s="278">
        <v>108.61666666666667</v>
      </c>
      <c r="E356" s="278">
        <v>105.23333333333335</v>
      </c>
      <c r="F356" s="278">
        <v>103.06666666666668</v>
      </c>
      <c r="G356" s="278">
        <v>99.683333333333351</v>
      </c>
      <c r="H356" s="278">
        <v>110.78333333333335</v>
      </c>
      <c r="I356" s="278">
        <v>114.16666666666667</v>
      </c>
      <c r="J356" s="278">
        <v>116.33333333333334</v>
      </c>
      <c r="K356" s="276">
        <v>112</v>
      </c>
      <c r="L356" s="276">
        <v>106.45</v>
      </c>
      <c r="M356" s="276">
        <v>27.796890000000001</v>
      </c>
    </row>
    <row r="357" spans="1:13">
      <c r="A357" s="267">
        <v>349</v>
      </c>
      <c r="B357" s="276" t="s">
        <v>480</v>
      </c>
      <c r="C357" s="277">
        <v>82.45</v>
      </c>
      <c r="D357" s="278">
        <v>82.38333333333334</v>
      </c>
      <c r="E357" s="278">
        <v>81.316666666666677</v>
      </c>
      <c r="F357" s="278">
        <v>80.183333333333337</v>
      </c>
      <c r="G357" s="278">
        <v>79.116666666666674</v>
      </c>
      <c r="H357" s="278">
        <v>83.51666666666668</v>
      </c>
      <c r="I357" s="278">
        <v>84.583333333333343</v>
      </c>
      <c r="J357" s="278">
        <v>85.716666666666683</v>
      </c>
      <c r="K357" s="276">
        <v>83.45</v>
      </c>
      <c r="L357" s="276">
        <v>81.25</v>
      </c>
      <c r="M357" s="276">
        <v>0.23336000000000001</v>
      </c>
    </row>
    <row r="358" spans="1:13">
      <c r="A358" s="267">
        <v>350</v>
      </c>
      <c r="B358" s="276" t="s">
        <v>158</v>
      </c>
      <c r="C358" s="277">
        <v>93.05</v>
      </c>
      <c r="D358" s="278">
        <v>93.716666666666654</v>
      </c>
      <c r="E358" s="278">
        <v>91.883333333333312</v>
      </c>
      <c r="F358" s="278">
        <v>90.716666666666654</v>
      </c>
      <c r="G358" s="278">
        <v>88.883333333333312</v>
      </c>
      <c r="H358" s="278">
        <v>94.883333333333312</v>
      </c>
      <c r="I358" s="278">
        <v>96.716666666666654</v>
      </c>
      <c r="J358" s="278">
        <v>97.883333333333312</v>
      </c>
      <c r="K358" s="276">
        <v>95.55</v>
      </c>
      <c r="L358" s="276">
        <v>92.55</v>
      </c>
      <c r="M358" s="276">
        <v>437.01316000000003</v>
      </c>
    </row>
    <row r="359" spans="1:13">
      <c r="A359" s="267">
        <v>351</v>
      </c>
      <c r="B359" s="276" t="s">
        <v>481</v>
      </c>
      <c r="C359" s="277">
        <v>86.95</v>
      </c>
      <c r="D359" s="278">
        <v>87.216666666666654</v>
      </c>
      <c r="E359" s="278">
        <v>85.733333333333306</v>
      </c>
      <c r="F359" s="278">
        <v>84.516666666666652</v>
      </c>
      <c r="G359" s="278">
        <v>83.033333333333303</v>
      </c>
      <c r="H359" s="278">
        <v>88.433333333333309</v>
      </c>
      <c r="I359" s="278">
        <v>89.916666666666657</v>
      </c>
      <c r="J359" s="278">
        <v>91.133333333333312</v>
      </c>
      <c r="K359" s="276">
        <v>88.7</v>
      </c>
      <c r="L359" s="276">
        <v>86</v>
      </c>
      <c r="M359" s="276">
        <v>9.5284600000000008</v>
      </c>
    </row>
    <row r="360" spans="1:13">
      <c r="A360" s="267">
        <v>352</v>
      </c>
      <c r="B360" s="276" t="s">
        <v>482</v>
      </c>
      <c r="C360" s="277">
        <v>224.7</v>
      </c>
      <c r="D360" s="278">
        <v>226.06666666666669</v>
      </c>
      <c r="E360" s="278">
        <v>221.68333333333339</v>
      </c>
      <c r="F360" s="278">
        <v>218.66666666666671</v>
      </c>
      <c r="G360" s="278">
        <v>214.28333333333342</v>
      </c>
      <c r="H360" s="278">
        <v>229.08333333333337</v>
      </c>
      <c r="I360" s="278">
        <v>233.46666666666664</v>
      </c>
      <c r="J360" s="278">
        <v>236.48333333333335</v>
      </c>
      <c r="K360" s="276">
        <v>230.45</v>
      </c>
      <c r="L360" s="276">
        <v>223.05</v>
      </c>
      <c r="M360" s="276">
        <v>0.76576999999999995</v>
      </c>
    </row>
    <row r="361" spans="1:13">
      <c r="A361" s="267">
        <v>353</v>
      </c>
      <c r="B361" s="276" t="s">
        <v>483</v>
      </c>
      <c r="C361" s="277">
        <v>252</v>
      </c>
      <c r="D361" s="278">
        <v>253</v>
      </c>
      <c r="E361" s="278">
        <v>247</v>
      </c>
      <c r="F361" s="278">
        <v>242</v>
      </c>
      <c r="G361" s="278">
        <v>236</v>
      </c>
      <c r="H361" s="278">
        <v>258</v>
      </c>
      <c r="I361" s="278">
        <v>264</v>
      </c>
      <c r="J361" s="278">
        <v>269</v>
      </c>
      <c r="K361" s="276">
        <v>259</v>
      </c>
      <c r="L361" s="276">
        <v>248</v>
      </c>
      <c r="M361" s="276">
        <v>3.20363</v>
      </c>
    </row>
    <row r="362" spans="1:13">
      <c r="A362" s="267">
        <v>354</v>
      </c>
      <c r="B362" s="276" t="s">
        <v>159</v>
      </c>
      <c r="C362" s="277">
        <v>27610.25</v>
      </c>
      <c r="D362" s="278">
        <v>27424.933333333334</v>
      </c>
      <c r="E362" s="278">
        <v>27049.866666666669</v>
      </c>
      <c r="F362" s="278">
        <v>26489.483333333334</v>
      </c>
      <c r="G362" s="278">
        <v>26114.416666666668</v>
      </c>
      <c r="H362" s="278">
        <v>27985.316666666669</v>
      </c>
      <c r="I362" s="278">
        <v>28360.383333333335</v>
      </c>
      <c r="J362" s="278">
        <v>28920.76666666667</v>
      </c>
      <c r="K362" s="276">
        <v>27800</v>
      </c>
      <c r="L362" s="276">
        <v>26864.55</v>
      </c>
      <c r="M362" s="276">
        <v>0.43403000000000003</v>
      </c>
    </row>
    <row r="363" spans="1:13">
      <c r="A363" s="267">
        <v>355</v>
      </c>
      <c r="B363" s="276" t="s">
        <v>160</v>
      </c>
      <c r="C363" s="277">
        <v>1428.65</v>
      </c>
      <c r="D363" s="278">
        <v>1431.0666666666666</v>
      </c>
      <c r="E363" s="278">
        <v>1414.5833333333333</v>
      </c>
      <c r="F363" s="278">
        <v>1400.5166666666667</v>
      </c>
      <c r="G363" s="278">
        <v>1384.0333333333333</v>
      </c>
      <c r="H363" s="278">
        <v>1445.1333333333332</v>
      </c>
      <c r="I363" s="278">
        <v>1461.6166666666668</v>
      </c>
      <c r="J363" s="278">
        <v>1475.6833333333332</v>
      </c>
      <c r="K363" s="276">
        <v>1447.55</v>
      </c>
      <c r="L363" s="276">
        <v>1417</v>
      </c>
      <c r="M363" s="276">
        <v>8.3127399999999998</v>
      </c>
    </row>
    <row r="364" spans="1:13">
      <c r="A364" s="267">
        <v>356</v>
      </c>
      <c r="B364" s="276" t="s">
        <v>488</v>
      </c>
      <c r="C364" s="277">
        <v>1517.15</v>
      </c>
      <c r="D364" s="278">
        <v>1522.05</v>
      </c>
      <c r="E364" s="278">
        <v>1495.1</v>
      </c>
      <c r="F364" s="278">
        <v>1473.05</v>
      </c>
      <c r="G364" s="278">
        <v>1446.1</v>
      </c>
      <c r="H364" s="278">
        <v>1544.1</v>
      </c>
      <c r="I364" s="278">
        <v>1571.0500000000002</v>
      </c>
      <c r="J364" s="278">
        <v>1593.1</v>
      </c>
      <c r="K364" s="276">
        <v>1549</v>
      </c>
      <c r="L364" s="276">
        <v>1500</v>
      </c>
      <c r="M364" s="276">
        <v>0.94972000000000001</v>
      </c>
    </row>
    <row r="365" spans="1:13">
      <c r="A365" s="267">
        <v>357</v>
      </c>
      <c r="B365" s="276" t="s">
        <v>161</v>
      </c>
      <c r="C365" s="277">
        <v>247.6</v>
      </c>
      <c r="D365" s="278">
        <v>248.20000000000002</v>
      </c>
      <c r="E365" s="278">
        <v>245.40000000000003</v>
      </c>
      <c r="F365" s="278">
        <v>243.20000000000002</v>
      </c>
      <c r="G365" s="278">
        <v>240.40000000000003</v>
      </c>
      <c r="H365" s="278">
        <v>250.40000000000003</v>
      </c>
      <c r="I365" s="278">
        <v>253.20000000000005</v>
      </c>
      <c r="J365" s="278">
        <v>255.40000000000003</v>
      </c>
      <c r="K365" s="276">
        <v>251</v>
      </c>
      <c r="L365" s="276">
        <v>246</v>
      </c>
      <c r="M365" s="276">
        <v>35.883360000000003</v>
      </c>
    </row>
    <row r="366" spans="1:13">
      <c r="A366" s="267">
        <v>358</v>
      </c>
      <c r="B366" s="276" t="s">
        <v>162</v>
      </c>
      <c r="C366" s="277">
        <v>114.3</v>
      </c>
      <c r="D366" s="278">
        <v>114.48333333333333</v>
      </c>
      <c r="E366" s="278">
        <v>113.31666666666666</v>
      </c>
      <c r="F366" s="278">
        <v>112.33333333333333</v>
      </c>
      <c r="G366" s="278">
        <v>111.16666666666666</v>
      </c>
      <c r="H366" s="278">
        <v>115.46666666666667</v>
      </c>
      <c r="I366" s="278">
        <v>116.63333333333333</v>
      </c>
      <c r="J366" s="278">
        <v>117.61666666666667</v>
      </c>
      <c r="K366" s="276">
        <v>115.65</v>
      </c>
      <c r="L366" s="276">
        <v>113.5</v>
      </c>
      <c r="M366" s="276">
        <v>45.181280000000001</v>
      </c>
    </row>
    <row r="367" spans="1:13">
      <c r="A367" s="267">
        <v>359</v>
      </c>
      <c r="B367" s="276" t="s">
        <v>275</v>
      </c>
      <c r="C367" s="277">
        <v>5106.8</v>
      </c>
      <c r="D367" s="278">
        <v>5127.2666666666664</v>
      </c>
      <c r="E367" s="278">
        <v>5079.5333333333328</v>
      </c>
      <c r="F367" s="278">
        <v>5052.2666666666664</v>
      </c>
      <c r="G367" s="278">
        <v>5004.5333333333328</v>
      </c>
      <c r="H367" s="278">
        <v>5154.5333333333328</v>
      </c>
      <c r="I367" s="278">
        <v>5202.2666666666664</v>
      </c>
      <c r="J367" s="278">
        <v>5229.5333333333328</v>
      </c>
      <c r="K367" s="276">
        <v>5175</v>
      </c>
      <c r="L367" s="276">
        <v>5100</v>
      </c>
      <c r="M367" s="276">
        <v>0.43908000000000003</v>
      </c>
    </row>
    <row r="368" spans="1:13">
      <c r="A368" s="267">
        <v>360</v>
      </c>
      <c r="B368" s="276" t="s">
        <v>277</v>
      </c>
      <c r="C368" s="277">
        <v>11072.3</v>
      </c>
      <c r="D368" s="278">
        <v>11118.433333333334</v>
      </c>
      <c r="E368" s="278">
        <v>10913.866666666669</v>
      </c>
      <c r="F368" s="278">
        <v>10755.433333333334</v>
      </c>
      <c r="G368" s="278">
        <v>10550.866666666669</v>
      </c>
      <c r="H368" s="278">
        <v>11276.866666666669</v>
      </c>
      <c r="I368" s="278">
        <v>11481.433333333334</v>
      </c>
      <c r="J368" s="278">
        <v>11639.866666666669</v>
      </c>
      <c r="K368" s="276">
        <v>11323</v>
      </c>
      <c r="L368" s="276">
        <v>10960</v>
      </c>
      <c r="M368" s="276">
        <v>0.13284000000000001</v>
      </c>
    </row>
    <row r="369" spans="1:13">
      <c r="A369" s="267">
        <v>361</v>
      </c>
      <c r="B369" s="276" t="s">
        <v>494</v>
      </c>
      <c r="C369" s="277">
        <v>6817.5</v>
      </c>
      <c r="D369" s="278">
        <v>6836.5</v>
      </c>
      <c r="E369" s="278">
        <v>6762</v>
      </c>
      <c r="F369" s="278">
        <v>6706.5</v>
      </c>
      <c r="G369" s="278">
        <v>6632</v>
      </c>
      <c r="H369" s="278">
        <v>6892</v>
      </c>
      <c r="I369" s="278">
        <v>6966.5</v>
      </c>
      <c r="J369" s="278">
        <v>7022</v>
      </c>
      <c r="K369" s="276">
        <v>6911</v>
      </c>
      <c r="L369" s="276">
        <v>6781</v>
      </c>
      <c r="M369" s="276">
        <v>8.1500000000000003E-2</v>
      </c>
    </row>
    <row r="370" spans="1:13">
      <c r="A370" s="267">
        <v>362</v>
      </c>
      <c r="B370" s="276" t="s">
        <v>489</v>
      </c>
      <c r="C370" s="277">
        <v>174.1</v>
      </c>
      <c r="D370" s="278">
        <v>173.38333333333333</v>
      </c>
      <c r="E370" s="278">
        <v>170.86666666666665</v>
      </c>
      <c r="F370" s="278">
        <v>167.63333333333333</v>
      </c>
      <c r="G370" s="278">
        <v>165.11666666666665</v>
      </c>
      <c r="H370" s="278">
        <v>176.61666666666665</v>
      </c>
      <c r="I370" s="278">
        <v>179.1333333333333</v>
      </c>
      <c r="J370" s="278">
        <v>182.36666666666665</v>
      </c>
      <c r="K370" s="276">
        <v>175.9</v>
      </c>
      <c r="L370" s="276">
        <v>170.15</v>
      </c>
      <c r="M370" s="276">
        <v>21.029219999999999</v>
      </c>
    </row>
    <row r="371" spans="1:13">
      <c r="A371" s="267">
        <v>363</v>
      </c>
      <c r="B371" s="276" t="s">
        <v>490</v>
      </c>
      <c r="C371" s="277">
        <v>774.55</v>
      </c>
      <c r="D371" s="278">
        <v>770.48333333333323</v>
      </c>
      <c r="E371" s="278">
        <v>762.16666666666652</v>
      </c>
      <c r="F371" s="278">
        <v>749.7833333333333</v>
      </c>
      <c r="G371" s="278">
        <v>741.46666666666658</v>
      </c>
      <c r="H371" s="278">
        <v>782.86666666666645</v>
      </c>
      <c r="I371" s="278">
        <v>791.18333333333328</v>
      </c>
      <c r="J371" s="278">
        <v>803.56666666666638</v>
      </c>
      <c r="K371" s="276">
        <v>778.8</v>
      </c>
      <c r="L371" s="276">
        <v>758.1</v>
      </c>
      <c r="M371" s="276">
        <v>1.4026099999999999</v>
      </c>
    </row>
    <row r="372" spans="1:13">
      <c r="A372" s="267">
        <v>364</v>
      </c>
      <c r="B372" s="276" t="s">
        <v>163</v>
      </c>
      <c r="C372" s="277">
        <v>1765.65</v>
      </c>
      <c r="D372" s="278">
        <v>1761.5666666666666</v>
      </c>
      <c r="E372" s="278">
        <v>1749.1333333333332</v>
      </c>
      <c r="F372" s="278">
        <v>1732.6166666666666</v>
      </c>
      <c r="G372" s="278">
        <v>1720.1833333333332</v>
      </c>
      <c r="H372" s="278">
        <v>1778.0833333333333</v>
      </c>
      <c r="I372" s="278">
        <v>1790.5166666666667</v>
      </c>
      <c r="J372" s="278">
        <v>1807.0333333333333</v>
      </c>
      <c r="K372" s="276">
        <v>1774</v>
      </c>
      <c r="L372" s="276">
        <v>1745.05</v>
      </c>
      <c r="M372" s="276">
        <v>7.0885999999999996</v>
      </c>
    </row>
    <row r="373" spans="1:13">
      <c r="A373" s="267">
        <v>365</v>
      </c>
      <c r="B373" s="276" t="s">
        <v>273</v>
      </c>
      <c r="C373" s="277">
        <v>2195.0500000000002</v>
      </c>
      <c r="D373" s="278">
        <v>2203.3166666666671</v>
      </c>
      <c r="E373" s="278">
        <v>2181.8833333333341</v>
      </c>
      <c r="F373" s="278">
        <v>2168.7166666666672</v>
      </c>
      <c r="G373" s="278">
        <v>2147.2833333333342</v>
      </c>
      <c r="H373" s="278">
        <v>2216.483333333334</v>
      </c>
      <c r="I373" s="278">
        <v>2237.9166666666674</v>
      </c>
      <c r="J373" s="278">
        <v>2251.0833333333339</v>
      </c>
      <c r="K373" s="276">
        <v>2224.75</v>
      </c>
      <c r="L373" s="276">
        <v>2190.15</v>
      </c>
      <c r="M373" s="276">
        <v>2.7036899999999999</v>
      </c>
    </row>
    <row r="374" spans="1:13">
      <c r="A374" s="267">
        <v>366</v>
      </c>
      <c r="B374" s="276" t="s">
        <v>164</v>
      </c>
      <c r="C374" s="277">
        <v>33.049999999999997</v>
      </c>
      <c r="D374" s="278">
        <v>32.933333333333337</v>
      </c>
      <c r="E374" s="278">
        <v>32.516666666666673</v>
      </c>
      <c r="F374" s="278">
        <v>31.983333333333334</v>
      </c>
      <c r="G374" s="278">
        <v>31.56666666666667</v>
      </c>
      <c r="H374" s="278">
        <v>33.466666666666676</v>
      </c>
      <c r="I374" s="278">
        <v>33.883333333333333</v>
      </c>
      <c r="J374" s="278">
        <v>34.416666666666679</v>
      </c>
      <c r="K374" s="276">
        <v>33.35</v>
      </c>
      <c r="L374" s="276">
        <v>32.4</v>
      </c>
      <c r="M374" s="276">
        <v>1893.8822</v>
      </c>
    </row>
    <row r="375" spans="1:13">
      <c r="A375" s="267">
        <v>367</v>
      </c>
      <c r="B375" s="276" t="s">
        <v>274</v>
      </c>
      <c r="C375" s="277">
        <v>364.4</v>
      </c>
      <c r="D375" s="278">
        <v>365.15000000000003</v>
      </c>
      <c r="E375" s="278">
        <v>357.30000000000007</v>
      </c>
      <c r="F375" s="278">
        <v>350.20000000000005</v>
      </c>
      <c r="G375" s="278">
        <v>342.35000000000008</v>
      </c>
      <c r="H375" s="278">
        <v>372.25000000000006</v>
      </c>
      <c r="I375" s="278">
        <v>380.10000000000008</v>
      </c>
      <c r="J375" s="278">
        <v>387.20000000000005</v>
      </c>
      <c r="K375" s="276">
        <v>373</v>
      </c>
      <c r="L375" s="276">
        <v>358.05</v>
      </c>
      <c r="M375" s="276">
        <v>3.56691</v>
      </c>
    </row>
    <row r="376" spans="1:13">
      <c r="A376" s="267">
        <v>368</v>
      </c>
      <c r="B376" s="276" t="s">
        <v>485</v>
      </c>
      <c r="C376" s="277">
        <v>176.7</v>
      </c>
      <c r="D376" s="278">
        <v>175.81666666666669</v>
      </c>
      <c r="E376" s="278">
        <v>173.93333333333339</v>
      </c>
      <c r="F376" s="278">
        <v>171.16666666666671</v>
      </c>
      <c r="G376" s="278">
        <v>169.28333333333342</v>
      </c>
      <c r="H376" s="278">
        <v>178.58333333333337</v>
      </c>
      <c r="I376" s="278">
        <v>180.46666666666664</v>
      </c>
      <c r="J376" s="278">
        <v>183.23333333333335</v>
      </c>
      <c r="K376" s="276">
        <v>177.7</v>
      </c>
      <c r="L376" s="276">
        <v>173.05</v>
      </c>
      <c r="M376" s="276">
        <v>1.90018</v>
      </c>
    </row>
    <row r="377" spans="1:13">
      <c r="A377" s="267">
        <v>369</v>
      </c>
      <c r="B377" s="276" t="s">
        <v>491</v>
      </c>
      <c r="C377" s="277">
        <v>1036.8499999999999</v>
      </c>
      <c r="D377" s="278">
        <v>1037.7833333333333</v>
      </c>
      <c r="E377" s="278">
        <v>1022.5666666666666</v>
      </c>
      <c r="F377" s="278">
        <v>1008.2833333333333</v>
      </c>
      <c r="G377" s="278">
        <v>993.06666666666661</v>
      </c>
      <c r="H377" s="278">
        <v>1052.0666666666666</v>
      </c>
      <c r="I377" s="278">
        <v>1067.2833333333333</v>
      </c>
      <c r="J377" s="278">
        <v>1081.5666666666666</v>
      </c>
      <c r="K377" s="276">
        <v>1053</v>
      </c>
      <c r="L377" s="276">
        <v>1023.5</v>
      </c>
      <c r="M377" s="276">
        <v>1.6116200000000001</v>
      </c>
    </row>
    <row r="378" spans="1:13">
      <c r="A378" s="267">
        <v>370</v>
      </c>
      <c r="B378" s="276" t="s">
        <v>2223</v>
      </c>
      <c r="C378" s="277">
        <v>506.2</v>
      </c>
      <c r="D378" s="278">
        <v>507.7</v>
      </c>
      <c r="E378" s="278">
        <v>499.79999999999995</v>
      </c>
      <c r="F378" s="278">
        <v>493.4</v>
      </c>
      <c r="G378" s="278">
        <v>485.49999999999994</v>
      </c>
      <c r="H378" s="278">
        <v>514.09999999999991</v>
      </c>
      <c r="I378" s="278">
        <v>522</v>
      </c>
      <c r="J378" s="278">
        <v>528.4</v>
      </c>
      <c r="K378" s="276">
        <v>515.6</v>
      </c>
      <c r="L378" s="276">
        <v>501.3</v>
      </c>
      <c r="M378" s="276">
        <v>0.64434999999999998</v>
      </c>
    </row>
    <row r="379" spans="1:13">
      <c r="A379" s="267">
        <v>371</v>
      </c>
      <c r="B379" s="276" t="s">
        <v>165</v>
      </c>
      <c r="C379" s="277">
        <v>189.85</v>
      </c>
      <c r="D379" s="278">
        <v>189.63333333333335</v>
      </c>
      <c r="E379" s="278">
        <v>188.26666666666671</v>
      </c>
      <c r="F379" s="278">
        <v>186.68333333333337</v>
      </c>
      <c r="G379" s="278">
        <v>185.31666666666672</v>
      </c>
      <c r="H379" s="278">
        <v>191.2166666666667</v>
      </c>
      <c r="I379" s="278">
        <v>192.58333333333331</v>
      </c>
      <c r="J379" s="278">
        <v>194.16666666666669</v>
      </c>
      <c r="K379" s="276">
        <v>191</v>
      </c>
      <c r="L379" s="276">
        <v>188.05</v>
      </c>
      <c r="M379" s="276">
        <v>130.90566000000001</v>
      </c>
    </row>
    <row r="380" spans="1:13">
      <c r="A380" s="267">
        <v>372</v>
      </c>
      <c r="B380" s="276" t="s">
        <v>492</v>
      </c>
      <c r="C380" s="277">
        <v>115.5</v>
      </c>
      <c r="D380" s="278">
        <v>114.75</v>
      </c>
      <c r="E380" s="278">
        <v>113.05</v>
      </c>
      <c r="F380" s="278">
        <v>110.6</v>
      </c>
      <c r="G380" s="278">
        <v>108.89999999999999</v>
      </c>
      <c r="H380" s="278">
        <v>117.2</v>
      </c>
      <c r="I380" s="278">
        <v>118.89999999999999</v>
      </c>
      <c r="J380" s="278">
        <v>121.35000000000001</v>
      </c>
      <c r="K380" s="276">
        <v>116.45</v>
      </c>
      <c r="L380" s="276">
        <v>112.3</v>
      </c>
      <c r="M380" s="276">
        <v>23.20823</v>
      </c>
    </row>
    <row r="381" spans="1:13">
      <c r="A381" s="267">
        <v>373</v>
      </c>
      <c r="B381" s="276" t="s">
        <v>276</v>
      </c>
      <c r="C381" s="277">
        <v>266.10000000000002</v>
      </c>
      <c r="D381" s="278">
        <v>267.03333333333336</v>
      </c>
      <c r="E381" s="278">
        <v>263.56666666666672</v>
      </c>
      <c r="F381" s="278">
        <v>261.03333333333336</v>
      </c>
      <c r="G381" s="278">
        <v>257.56666666666672</v>
      </c>
      <c r="H381" s="278">
        <v>269.56666666666672</v>
      </c>
      <c r="I381" s="278">
        <v>273.0333333333333</v>
      </c>
      <c r="J381" s="278">
        <v>275.56666666666672</v>
      </c>
      <c r="K381" s="276">
        <v>270.5</v>
      </c>
      <c r="L381" s="276">
        <v>264.5</v>
      </c>
      <c r="M381" s="276">
        <v>3.0604200000000001</v>
      </c>
    </row>
    <row r="382" spans="1:13">
      <c r="A382" s="267">
        <v>374</v>
      </c>
      <c r="B382" s="276" t="s">
        <v>493</v>
      </c>
      <c r="C382" s="277">
        <v>88.55</v>
      </c>
      <c r="D382" s="278">
        <v>88.850000000000009</v>
      </c>
      <c r="E382" s="278">
        <v>87.40000000000002</v>
      </c>
      <c r="F382" s="278">
        <v>86.250000000000014</v>
      </c>
      <c r="G382" s="278">
        <v>84.800000000000026</v>
      </c>
      <c r="H382" s="278">
        <v>90.000000000000014</v>
      </c>
      <c r="I382" s="278">
        <v>91.45</v>
      </c>
      <c r="J382" s="278">
        <v>92.600000000000009</v>
      </c>
      <c r="K382" s="276">
        <v>90.3</v>
      </c>
      <c r="L382" s="276">
        <v>87.7</v>
      </c>
      <c r="M382" s="276">
        <v>2.30816</v>
      </c>
    </row>
    <row r="383" spans="1:13">
      <c r="A383" s="267">
        <v>375</v>
      </c>
      <c r="B383" s="276" t="s">
        <v>486</v>
      </c>
      <c r="C383" s="277">
        <v>58.7</v>
      </c>
      <c r="D383" s="278">
        <v>59.233333333333327</v>
      </c>
      <c r="E383" s="278">
        <v>57.716666666666654</v>
      </c>
      <c r="F383" s="278">
        <v>56.733333333333327</v>
      </c>
      <c r="G383" s="278">
        <v>55.216666666666654</v>
      </c>
      <c r="H383" s="278">
        <v>60.216666666666654</v>
      </c>
      <c r="I383" s="278">
        <v>61.73333333333332</v>
      </c>
      <c r="J383" s="278">
        <v>62.716666666666654</v>
      </c>
      <c r="K383" s="276">
        <v>60.75</v>
      </c>
      <c r="L383" s="276">
        <v>58.25</v>
      </c>
      <c r="M383" s="276">
        <v>18.526289999999999</v>
      </c>
    </row>
    <row r="384" spans="1:13">
      <c r="A384" s="267">
        <v>376</v>
      </c>
      <c r="B384" s="276" t="s">
        <v>166</v>
      </c>
      <c r="C384" s="277">
        <v>1320.2</v>
      </c>
      <c r="D384" s="278">
        <v>1312.6</v>
      </c>
      <c r="E384" s="278">
        <v>1301.1999999999998</v>
      </c>
      <c r="F384" s="278">
        <v>1282.1999999999998</v>
      </c>
      <c r="G384" s="278">
        <v>1270.7999999999997</v>
      </c>
      <c r="H384" s="278">
        <v>1331.6</v>
      </c>
      <c r="I384" s="278">
        <v>1343</v>
      </c>
      <c r="J384" s="278">
        <v>1362</v>
      </c>
      <c r="K384" s="276">
        <v>1324</v>
      </c>
      <c r="L384" s="276">
        <v>1293.5999999999999</v>
      </c>
      <c r="M384" s="276">
        <v>16.417729999999999</v>
      </c>
    </row>
    <row r="385" spans="1:13">
      <c r="A385" s="267">
        <v>377</v>
      </c>
      <c r="B385" s="276" t="s">
        <v>278</v>
      </c>
      <c r="C385" s="277">
        <v>546.79999999999995</v>
      </c>
      <c r="D385" s="278">
        <v>543.93333333333328</v>
      </c>
      <c r="E385" s="278">
        <v>537.86666666666656</v>
      </c>
      <c r="F385" s="278">
        <v>528.93333333333328</v>
      </c>
      <c r="G385" s="278">
        <v>522.86666666666656</v>
      </c>
      <c r="H385" s="278">
        <v>552.86666666666656</v>
      </c>
      <c r="I385" s="278">
        <v>558.93333333333339</v>
      </c>
      <c r="J385" s="278">
        <v>567.86666666666656</v>
      </c>
      <c r="K385" s="276">
        <v>550</v>
      </c>
      <c r="L385" s="276">
        <v>535</v>
      </c>
      <c r="M385" s="276">
        <v>6.1051700000000002</v>
      </c>
    </row>
    <row r="386" spans="1:13">
      <c r="A386" s="267">
        <v>378</v>
      </c>
      <c r="B386" s="276" t="s">
        <v>496</v>
      </c>
      <c r="C386" s="277">
        <v>457.3</v>
      </c>
      <c r="D386" s="278">
        <v>456.39999999999992</v>
      </c>
      <c r="E386" s="278">
        <v>451.79999999999984</v>
      </c>
      <c r="F386" s="278">
        <v>446.2999999999999</v>
      </c>
      <c r="G386" s="278">
        <v>441.69999999999982</v>
      </c>
      <c r="H386" s="278">
        <v>461.89999999999986</v>
      </c>
      <c r="I386" s="278">
        <v>466.49999999999989</v>
      </c>
      <c r="J386" s="278">
        <v>471.99999999999989</v>
      </c>
      <c r="K386" s="276">
        <v>461</v>
      </c>
      <c r="L386" s="276">
        <v>450.9</v>
      </c>
      <c r="M386" s="276">
        <v>3.5008400000000002</v>
      </c>
    </row>
    <row r="387" spans="1:13">
      <c r="A387" s="267">
        <v>379</v>
      </c>
      <c r="B387" s="276" t="s">
        <v>498</v>
      </c>
      <c r="C387" s="277">
        <v>126.8</v>
      </c>
      <c r="D387" s="278">
        <v>127.48333333333333</v>
      </c>
      <c r="E387" s="278">
        <v>124.51666666666668</v>
      </c>
      <c r="F387" s="278">
        <v>122.23333333333335</v>
      </c>
      <c r="G387" s="278">
        <v>119.26666666666669</v>
      </c>
      <c r="H387" s="278">
        <v>129.76666666666665</v>
      </c>
      <c r="I387" s="278">
        <v>132.73333333333335</v>
      </c>
      <c r="J387" s="278">
        <v>135.01666666666665</v>
      </c>
      <c r="K387" s="276">
        <v>130.44999999999999</v>
      </c>
      <c r="L387" s="276">
        <v>125.2</v>
      </c>
      <c r="M387" s="276">
        <v>15.997299999999999</v>
      </c>
    </row>
    <row r="388" spans="1:13">
      <c r="A388" s="267">
        <v>380</v>
      </c>
      <c r="B388" s="276" t="s">
        <v>279</v>
      </c>
      <c r="C388" s="277">
        <v>490.55</v>
      </c>
      <c r="D388" s="278">
        <v>493.18333333333334</v>
      </c>
      <c r="E388" s="278">
        <v>481.36666666666667</v>
      </c>
      <c r="F388" s="278">
        <v>472.18333333333334</v>
      </c>
      <c r="G388" s="278">
        <v>460.36666666666667</v>
      </c>
      <c r="H388" s="278">
        <v>502.36666666666667</v>
      </c>
      <c r="I388" s="278">
        <v>514.18333333333339</v>
      </c>
      <c r="J388" s="278">
        <v>523.36666666666667</v>
      </c>
      <c r="K388" s="276">
        <v>505</v>
      </c>
      <c r="L388" s="276">
        <v>484</v>
      </c>
      <c r="M388" s="276">
        <v>4.5224399999999996</v>
      </c>
    </row>
    <row r="389" spans="1:13">
      <c r="A389" s="267">
        <v>381</v>
      </c>
      <c r="B389" s="276" t="s">
        <v>499</v>
      </c>
      <c r="C389" s="277">
        <v>281.25</v>
      </c>
      <c r="D389" s="278">
        <v>282.21666666666664</v>
      </c>
      <c r="E389" s="278">
        <v>279.13333333333327</v>
      </c>
      <c r="F389" s="278">
        <v>277.01666666666665</v>
      </c>
      <c r="G389" s="278">
        <v>273.93333333333328</v>
      </c>
      <c r="H389" s="278">
        <v>284.33333333333326</v>
      </c>
      <c r="I389" s="278">
        <v>287.41666666666663</v>
      </c>
      <c r="J389" s="278">
        <v>289.53333333333325</v>
      </c>
      <c r="K389" s="276">
        <v>285.3</v>
      </c>
      <c r="L389" s="276">
        <v>280.10000000000002</v>
      </c>
      <c r="M389" s="276">
        <v>1.8064499999999999</v>
      </c>
    </row>
    <row r="390" spans="1:13">
      <c r="A390" s="267">
        <v>382</v>
      </c>
      <c r="B390" s="276" t="s">
        <v>167</v>
      </c>
      <c r="C390" s="277">
        <v>796.4</v>
      </c>
      <c r="D390" s="278">
        <v>802.91666666666663</v>
      </c>
      <c r="E390" s="278">
        <v>785.83333333333326</v>
      </c>
      <c r="F390" s="278">
        <v>775.26666666666665</v>
      </c>
      <c r="G390" s="278">
        <v>758.18333333333328</v>
      </c>
      <c r="H390" s="278">
        <v>813.48333333333323</v>
      </c>
      <c r="I390" s="278">
        <v>830.56666666666649</v>
      </c>
      <c r="J390" s="278">
        <v>841.13333333333321</v>
      </c>
      <c r="K390" s="276">
        <v>820</v>
      </c>
      <c r="L390" s="276">
        <v>792.35</v>
      </c>
      <c r="M390" s="276">
        <v>16.822610000000001</v>
      </c>
    </row>
    <row r="391" spans="1:13">
      <c r="A391" s="267">
        <v>383</v>
      </c>
      <c r="B391" s="276" t="s">
        <v>501</v>
      </c>
      <c r="C391" s="277">
        <v>1576.3</v>
      </c>
      <c r="D391" s="278">
        <v>1575.95</v>
      </c>
      <c r="E391" s="278">
        <v>1561.9</v>
      </c>
      <c r="F391" s="278">
        <v>1547.5</v>
      </c>
      <c r="G391" s="278">
        <v>1533.45</v>
      </c>
      <c r="H391" s="278">
        <v>1590.3500000000001</v>
      </c>
      <c r="I391" s="278">
        <v>1604.3999999999999</v>
      </c>
      <c r="J391" s="278">
        <v>1618.8000000000002</v>
      </c>
      <c r="K391" s="276">
        <v>1590</v>
      </c>
      <c r="L391" s="276">
        <v>1561.55</v>
      </c>
      <c r="M391" s="276">
        <v>5.0990000000000001E-2</v>
      </c>
    </row>
    <row r="392" spans="1:13">
      <c r="A392" s="267">
        <v>384</v>
      </c>
      <c r="B392" s="276" t="s">
        <v>502</v>
      </c>
      <c r="C392" s="277">
        <v>337.95</v>
      </c>
      <c r="D392" s="278">
        <v>336.96666666666664</v>
      </c>
      <c r="E392" s="278">
        <v>332.98333333333329</v>
      </c>
      <c r="F392" s="278">
        <v>328.01666666666665</v>
      </c>
      <c r="G392" s="278">
        <v>324.0333333333333</v>
      </c>
      <c r="H392" s="278">
        <v>341.93333333333328</v>
      </c>
      <c r="I392" s="278">
        <v>345.91666666666663</v>
      </c>
      <c r="J392" s="278">
        <v>350.88333333333327</v>
      </c>
      <c r="K392" s="276">
        <v>340.95</v>
      </c>
      <c r="L392" s="276">
        <v>332</v>
      </c>
      <c r="M392" s="276">
        <v>8.4834399999999999</v>
      </c>
    </row>
    <row r="393" spans="1:13">
      <c r="A393" s="267">
        <v>385</v>
      </c>
      <c r="B393" s="276" t="s">
        <v>168</v>
      </c>
      <c r="C393" s="277">
        <v>231.05</v>
      </c>
      <c r="D393" s="278">
        <v>231.21666666666667</v>
      </c>
      <c r="E393" s="278">
        <v>229.33333333333334</v>
      </c>
      <c r="F393" s="278">
        <v>227.61666666666667</v>
      </c>
      <c r="G393" s="278">
        <v>225.73333333333335</v>
      </c>
      <c r="H393" s="278">
        <v>232.93333333333334</v>
      </c>
      <c r="I393" s="278">
        <v>234.81666666666666</v>
      </c>
      <c r="J393" s="278">
        <v>236.53333333333333</v>
      </c>
      <c r="K393" s="276">
        <v>233.1</v>
      </c>
      <c r="L393" s="276">
        <v>229.5</v>
      </c>
      <c r="M393" s="276">
        <v>74.821830000000006</v>
      </c>
    </row>
    <row r="394" spans="1:13">
      <c r="A394" s="267">
        <v>386</v>
      </c>
      <c r="B394" s="276" t="s">
        <v>500</v>
      </c>
      <c r="C394" s="277">
        <v>53.6</v>
      </c>
      <c r="D394" s="278">
        <v>53.75</v>
      </c>
      <c r="E394" s="278">
        <v>52.8</v>
      </c>
      <c r="F394" s="278">
        <v>52</v>
      </c>
      <c r="G394" s="278">
        <v>51.05</v>
      </c>
      <c r="H394" s="278">
        <v>54.55</v>
      </c>
      <c r="I394" s="278">
        <v>55.5</v>
      </c>
      <c r="J394" s="278">
        <v>56.3</v>
      </c>
      <c r="K394" s="276">
        <v>54.7</v>
      </c>
      <c r="L394" s="276">
        <v>52.95</v>
      </c>
      <c r="M394" s="276">
        <v>12.14334</v>
      </c>
    </row>
    <row r="395" spans="1:13">
      <c r="A395" s="267">
        <v>387</v>
      </c>
      <c r="B395" s="276" t="s">
        <v>169</v>
      </c>
      <c r="C395" s="277">
        <v>133.9</v>
      </c>
      <c r="D395" s="278">
        <v>133.63333333333333</v>
      </c>
      <c r="E395" s="278">
        <v>132.26666666666665</v>
      </c>
      <c r="F395" s="278">
        <v>130.63333333333333</v>
      </c>
      <c r="G395" s="278">
        <v>129.26666666666665</v>
      </c>
      <c r="H395" s="278">
        <v>135.26666666666665</v>
      </c>
      <c r="I395" s="278">
        <v>136.63333333333333</v>
      </c>
      <c r="J395" s="278">
        <v>138.26666666666665</v>
      </c>
      <c r="K395" s="276">
        <v>135</v>
      </c>
      <c r="L395" s="276">
        <v>132</v>
      </c>
      <c r="M395" s="276">
        <v>46.548650000000002</v>
      </c>
    </row>
    <row r="396" spans="1:13">
      <c r="A396" s="267">
        <v>388</v>
      </c>
      <c r="B396" s="276" t="s">
        <v>503</v>
      </c>
      <c r="C396" s="277">
        <v>132.19999999999999</v>
      </c>
      <c r="D396" s="278">
        <v>133.58333333333334</v>
      </c>
      <c r="E396" s="278">
        <v>130.16666666666669</v>
      </c>
      <c r="F396" s="278">
        <v>128.13333333333335</v>
      </c>
      <c r="G396" s="278">
        <v>124.7166666666667</v>
      </c>
      <c r="H396" s="278">
        <v>135.61666666666667</v>
      </c>
      <c r="I396" s="278">
        <v>139.03333333333336</v>
      </c>
      <c r="J396" s="278">
        <v>141.06666666666666</v>
      </c>
      <c r="K396" s="276">
        <v>137</v>
      </c>
      <c r="L396" s="276">
        <v>131.55000000000001</v>
      </c>
      <c r="M396" s="276">
        <v>3.8471899999999999</v>
      </c>
    </row>
    <row r="397" spans="1:13">
      <c r="A397" s="267">
        <v>389</v>
      </c>
      <c r="B397" s="276" t="s">
        <v>504</v>
      </c>
      <c r="C397" s="277">
        <v>809.7</v>
      </c>
      <c r="D397" s="278">
        <v>808.25</v>
      </c>
      <c r="E397" s="278">
        <v>801.7</v>
      </c>
      <c r="F397" s="278">
        <v>793.7</v>
      </c>
      <c r="G397" s="278">
        <v>787.15000000000009</v>
      </c>
      <c r="H397" s="278">
        <v>816.25</v>
      </c>
      <c r="I397" s="278">
        <v>822.8</v>
      </c>
      <c r="J397" s="278">
        <v>830.8</v>
      </c>
      <c r="K397" s="276">
        <v>814.8</v>
      </c>
      <c r="L397" s="276">
        <v>800.25</v>
      </c>
      <c r="M397" s="276">
        <v>1.4700200000000001</v>
      </c>
    </row>
    <row r="398" spans="1:13">
      <c r="A398" s="267">
        <v>390</v>
      </c>
      <c r="B398" s="276" t="s">
        <v>170</v>
      </c>
      <c r="C398" s="277">
        <v>1985.3</v>
      </c>
      <c r="D398" s="278">
        <v>1991.9333333333332</v>
      </c>
      <c r="E398" s="278">
        <v>1971.9666666666662</v>
      </c>
      <c r="F398" s="278">
        <v>1958.633333333333</v>
      </c>
      <c r="G398" s="278">
        <v>1938.6666666666661</v>
      </c>
      <c r="H398" s="278">
        <v>2005.2666666666664</v>
      </c>
      <c r="I398" s="278">
        <v>2025.2333333333331</v>
      </c>
      <c r="J398" s="278">
        <v>2038.5666666666666</v>
      </c>
      <c r="K398" s="276">
        <v>2011.9</v>
      </c>
      <c r="L398" s="276">
        <v>1978.6</v>
      </c>
      <c r="M398" s="276">
        <v>86.675160000000005</v>
      </c>
    </row>
    <row r="399" spans="1:13">
      <c r="A399" s="267">
        <v>391</v>
      </c>
      <c r="B399" s="276" t="s">
        <v>519</v>
      </c>
      <c r="C399" s="277">
        <v>12.15</v>
      </c>
      <c r="D399" s="278">
        <v>12.166666666666666</v>
      </c>
      <c r="E399" s="278">
        <v>12.033333333333331</v>
      </c>
      <c r="F399" s="278">
        <v>11.916666666666666</v>
      </c>
      <c r="G399" s="278">
        <v>11.783333333333331</v>
      </c>
      <c r="H399" s="278">
        <v>12.283333333333331</v>
      </c>
      <c r="I399" s="278">
        <v>12.416666666666668</v>
      </c>
      <c r="J399" s="278">
        <v>12.533333333333331</v>
      </c>
      <c r="K399" s="276">
        <v>12.3</v>
      </c>
      <c r="L399" s="276">
        <v>12.05</v>
      </c>
      <c r="M399" s="276">
        <v>15.24567</v>
      </c>
    </row>
    <row r="400" spans="1:13">
      <c r="A400" s="267">
        <v>392</v>
      </c>
      <c r="B400" s="276" t="s">
        <v>508</v>
      </c>
      <c r="C400" s="277">
        <v>233</v>
      </c>
      <c r="D400" s="278">
        <v>233.98333333333335</v>
      </c>
      <c r="E400" s="278">
        <v>230.01666666666671</v>
      </c>
      <c r="F400" s="278">
        <v>227.03333333333336</v>
      </c>
      <c r="G400" s="278">
        <v>223.06666666666672</v>
      </c>
      <c r="H400" s="278">
        <v>236.9666666666667</v>
      </c>
      <c r="I400" s="278">
        <v>240.93333333333334</v>
      </c>
      <c r="J400" s="278">
        <v>243.91666666666669</v>
      </c>
      <c r="K400" s="276">
        <v>237.95</v>
      </c>
      <c r="L400" s="276">
        <v>231</v>
      </c>
      <c r="M400" s="276">
        <v>1.6978500000000001</v>
      </c>
    </row>
    <row r="401" spans="1:13">
      <c r="A401" s="267">
        <v>393</v>
      </c>
      <c r="B401" s="276" t="s">
        <v>495</v>
      </c>
      <c r="C401" s="277">
        <v>271.60000000000002</v>
      </c>
      <c r="D401" s="278">
        <v>272.23333333333335</v>
      </c>
      <c r="E401" s="278">
        <v>269.86666666666667</v>
      </c>
      <c r="F401" s="278">
        <v>268.13333333333333</v>
      </c>
      <c r="G401" s="278">
        <v>265.76666666666665</v>
      </c>
      <c r="H401" s="278">
        <v>273.9666666666667</v>
      </c>
      <c r="I401" s="278">
        <v>276.33333333333337</v>
      </c>
      <c r="J401" s="278">
        <v>278.06666666666672</v>
      </c>
      <c r="K401" s="276">
        <v>274.60000000000002</v>
      </c>
      <c r="L401" s="276">
        <v>270.5</v>
      </c>
      <c r="M401" s="276">
        <v>5.2530299999999999</v>
      </c>
    </row>
    <row r="402" spans="1:13">
      <c r="A402" s="267">
        <v>394</v>
      </c>
      <c r="B402" s="276" t="s">
        <v>512</v>
      </c>
      <c r="C402" s="277">
        <v>62.5</v>
      </c>
      <c r="D402" s="278">
        <v>62.466666666666669</v>
      </c>
      <c r="E402" s="278">
        <v>61.233333333333334</v>
      </c>
      <c r="F402" s="278">
        <v>59.966666666666669</v>
      </c>
      <c r="G402" s="278">
        <v>58.733333333333334</v>
      </c>
      <c r="H402" s="278">
        <v>63.733333333333334</v>
      </c>
      <c r="I402" s="278">
        <v>64.966666666666669</v>
      </c>
      <c r="J402" s="278">
        <v>66.233333333333334</v>
      </c>
      <c r="K402" s="276">
        <v>63.7</v>
      </c>
      <c r="L402" s="276">
        <v>61.2</v>
      </c>
      <c r="M402" s="276">
        <v>5.4918500000000003</v>
      </c>
    </row>
    <row r="403" spans="1:13">
      <c r="A403" s="267">
        <v>395</v>
      </c>
      <c r="B403" s="276" t="s">
        <v>171</v>
      </c>
      <c r="C403" s="277">
        <v>74.099999999999994</v>
      </c>
      <c r="D403" s="278">
        <v>72.333333333333329</v>
      </c>
      <c r="E403" s="278">
        <v>69.966666666666654</v>
      </c>
      <c r="F403" s="278">
        <v>65.833333333333329</v>
      </c>
      <c r="G403" s="278">
        <v>63.466666666666654</v>
      </c>
      <c r="H403" s="278">
        <v>76.466666666666654</v>
      </c>
      <c r="I403" s="278">
        <v>78.833333333333329</v>
      </c>
      <c r="J403" s="278">
        <v>82.966666666666654</v>
      </c>
      <c r="K403" s="276">
        <v>74.7</v>
      </c>
      <c r="L403" s="276">
        <v>68.2</v>
      </c>
      <c r="M403" s="276">
        <v>1372.3713700000001</v>
      </c>
    </row>
    <row r="404" spans="1:13">
      <c r="A404" s="267">
        <v>396</v>
      </c>
      <c r="B404" s="276" t="s">
        <v>513</v>
      </c>
      <c r="C404" s="277">
        <v>8326.9500000000007</v>
      </c>
      <c r="D404" s="278">
        <v>8318.3166666666675</v>
      </c>
      <c r="E404" s="278">
        <v>8238.6833333333343</v>
      </c>
      <c r="F404" s="278">
        <v>8150.4166666666661</v>
      </c>
      <c r="G404" s="278">
        <v>8070.7833333333328</v>
      </c>
      <c r="H404" s="278">
        <v>8406.5833333333358</v>
      </c>
      <c r="I404" s="278">
        <v>8486.2166666666708</v>
      </c>
      <c r="J404" s="278">
        <v>8574.4833333333372</v>
      </c>
      <c r="K404" s="276">
        <v>8397.9500000000007</v>
      </c>
      <c r="L404" s="276">
        <v>8230.0499999999993</v>
      </c>
      <c r="M404" s="276">
        <v>0.20499999999999999</v>
      </c>
    </row>
    <row r="405" spans="1:13">
      <c r="A405" s="267">
        <v>397</v>
      </c>
      <c r="B405" s="276" t="s">
        <v>3523</v>
      </c>
      <c r="C405" s="277">
        <v>851.05</v>
      </c>
      <c r="D405" s="278">
        <v>846</v>
      </c>
      <c r="E405" s="278">
        <v>837.05</v>
      </c>
      <c r="F405" s="278">
        <v>823.05</v>
      </c>
      <c r="G405" s="278">
        <v>814.09999999999991</v>
      </c>
      <c r="H405" s="278">
        <v>860</v>
      </c>
      <c r="I405" s="278">
        <v>868.95</v>
      </c>
      <c r="J405" s="278">
        <v>882.95</v>
      </c>
      <c r="K405" s="276">
        <v>854.95</v>
      </c>
      <c r="L405" s="276">
        <v>832</v>
      </c>
      <c r="M405" s="276">
        <v>6.7359799999999996</v>
      </c>
    </row>
    <row r="406" spans="1:13">
      <c r="A406" s="267">
        <v>398</v>
      </c>
      <c r="B406" s="276" t="s">
        <v>280</v>
      </c>
      <c r="C406" s="277">
        <v>904.25</v>
      </c>
      <c r="D406" s="278">
        <v>901.93333333333339</v>
      </c>
      <c r="E406" s="278">
        <v>896.56666666666683</v>
      </c>
      <c r="F406" s="278">
        <v>888.88333333333344</v>
      </c>
      <c r="G406" s="278">
        <v>883.51666666666688</v>
      </c>
      <c r="H406" s="278">
        <v>909.61666666666679</v>
      </c>
      <c r="I406" s="278">
        <v>914.98333333333335</v>
      </c>
      <c r="J406" s="278">
        <v>922.66666666666674</v>
      </c>
      <c r="K406" s="276">
        <v>907.3</v>
      </c>
      <c r="L406" s="276">
        <v>894.25</v>
      </c>
      <c r="M406" s="276">
        <v>11.23846</v>
      </c>
    </row>
    <row r="407" spans="1:13">
      <c r="A407" s="267">
        <v>399</v>
      </c>
      <c r="B407" s="276" t="s">
        <v>172</v>
      </c>
      <c r="C407" s="277">
        <v>274.95</v>
      </c>
      <c r="D407" s="278">
        <v>274.93333333333334</v>
      </c>
      <c r="E407" s="278">
        <v>272.61666666666667</v>
      </c>
      <c r="F407" s="278">
        <v>270.28333333333336</v>
      </c>
      <c r="G407" s="278">
        <v>267.9666666666667</v>
      </c>
      <c r="H407" s="278">
        <v>277.26666666666665</v>
      </c>
      <c r="I407" s="278">
        <v>279.58333333333337</v>
      </c>
      <c r="J407" s="278">
        <v>281.91666666666663</v>
      </c>
      <c r="K407" s="276">
        <v>277.25</v>
      </c>
      <c r="L407" s="276">
        <v>272.60000000000002</v>
      </c>
      <c r="M407" s="276">
        <v>294.67966000000001</v>
      </c>
    </row>
    <row r="408" spans="1:13">
      <c r="A408" s="267">
        <v>400</v>
      </c>
      <c r="B408" s="276" t="s">
        <v>514</v>
      </c>
      <c r="C408" s="277">
        <v>4536.25</v>
      </c>
      <c r="D408" s="278">
        <v>4565.0333333333338</v>
      </c>
      <c r="E408" s="278">
        <v>4482.0666666666675</v>
      </c>
      <c r="F408" s="278">
        <v>4427.8833333333341</v>
      </c>
      <c r="G408" s="278">
        <v>4344.9166666666679</v>
      </c>
      <c r="H408" s="278">
        <v>4619.2166666666672</v>
      </c>
      <c r="I408" s="278">
        <v>4702.1833333333325</v>
      </c>
      <c r="J408" s="278">
        <v>4756.3666666666668</v>
      </c>
      <c r="K408" s="276">
        <v>4648</v>
      </c>
      <c r="L408" s="276">
        <v>4510.8500000000004</v>
      </c>
      <c r="M408" s="276">
        <v>6.6750000000000004E-2</v>
      </c>
    </row>
    <row r="409" spans="1:13">
      <c r="A409" s="267">
        <v>401</v>
      </c>
      <c r="B409" s="276" t="s">
        <v>2402</v>
      </c>
      <c r="C409" s="277">
        <v>84.35</v>
      </c>
      <c r="D409" s="278">
        <v>84.933333333333337</v>
      </c>
      <c r="E409" s="278">
        <v>83.416666666666671</v>
      </c>
      <c r="F409" s="278">
        <v>82.483333333333334</v>
      </c>
      <c r="G409" s="278">
        <v>80.966666666666669</v>
      </c>
      <c r="H409" s="278">
        <v>85.866666666666674</v>
      </c>
      <c r="I409" s="278">
        <v>87.383333333333326</v>
      </c>
      <c r="J409" s="278">
        <v>88.316666666666677</v>
      </c>
      <c r="K409" s="276">
        <v>86.45</v>
      </c>
      <c r="L409" s="276">
        <v>84</v>
      </c>
      <c r="M409" s="276">
        <v>1.6235200000000001</v>
      </c>
    </row>
    <row r="410" spans="1:13">
      <c r="A410" s="267">
        <v>402</v>
      </c>
      <c r="B410" s="276" t="s">
        <v>2404</v>
      </c>
      <c r="C410" s="277">
        <v>88.35</v>
      </c>
      <c r="D410" s="278">
        <v>88.833333333333329</v>
      </c>
      <c r="E410" s="278">
        <v>87.316666666666663</v>
      </c>
      <c r="F410" s="278">
        <v>86.283333333333331</v>
      </c>
      <c r="G410" s="278">
        <v>84.766666666666666</v>
      </c>
      <c r="H410" s="278">
        <v>89.86666666666666</v>
      </c>
      <c r="I410" s="278">
        <v>91.38333333333334</v>
      </c>
      <c r="J410" s="278">
        <v>92.416666666666657</v>
      </c>
      <c r="K410" s="276">
        <v>90.35</v>
      </c>
      <c r="L410" s="276">
        <v>87.8</v>
      </c>
      <c r="M410" s="276">
        <v>18.22082</v>
      </c>
    </row>
    <row r="411" spans="1:13">
      <c r="A411" s="267">
        <v>403</v>
      </c>
      <c r="B411" s="276" t="s">
        <v>2412</v>
      </c>
      <c r="C411" s="277">
        <v>169.55</v>
      </c>
      <c r="D411" s="278">
        <v>170.21666666666667</v>
      </c>
      <c r="E411" s="278">
        <v>168.43333333333334</v>
      </c>
      <c r="F411" s="278">
        <v>167.31666666666666</v>
      </c>
      <c r="G411" s="278">
        <v>165.53333333333333</v>
      </c>
      <c r="H411" s="278">
        <v>171.33333333333334</v>
      </c>
      <c r="I411" s="278">
        <v>173.1166666666667</v>
      </c>
      <c r="J411" s="278">
        <v>174.23333333333335</v>
      </c>
      <c r="K411" s="276">
        <v>172</v>
      </c>
      <c r="L411" s="276">
        <v>169.1</v>
      </c>
      <c r="M411" s="276">
        <v>3.9795400000000001</v>
      </c>
    </row>
    <row r="412" spans="1:13">
      <c r="A412" s="267">
        <v>404</v>
      </c>
      <c r="B412" s="276" t="s">
        <v>516</v>
      </c>
      <c r="C412" s="277">
        <v>1739.9</v>
      </c>
      <c r="D412" s="278">
        <v>1737.5666666666668</v>
      </c>
      <c r="E412" s="278">
        <v>1710.4333333333336</v>
      </c>
      <c r="F412" s="278">
        <v>1680.9666666666667</v>
      </c>
      <c r="G412" s="278">
        <v>1653.8333333333335</v>
      </c>
      <c r="H412" s="278">
        <v>1767.0333333333338</v>
      </c>
      <c r="I412" s="278">
        <v>1794.166666666667</v>
      </c>
      <c r="J412" s="278">
        <v>1823.6333333333339</v>
      </c>
      <c r="K412" s="276">
        <v>1764.7</v>
      </c>
      <c r="L412" s="276">
        <v>1708.1</v>
      </c>
      <c r="M412" s="276">
        <v>0.57052999999999998</v>
      </c>
    </row>
    <row r="413" spans="1:13">
      <c r="A413" s="267">
        <v>405</v>
      </c>
      <c r="B413" s="276" t="s">
        <v>518</v>
      </c>
      <c r="C413" s="277">
        <v>199.65</v>
      </c>
      <c r="D413" s="278">
        <v>200.30000000000004</v>
      </c>
      <c r="E413" s="278">
        <v>198.40000000000009</v>
      </c>
      <c r="F413" s="278">
        <v>197.15000000000006</v>
      </c>
      <c r="G413" s="278">
        <v>195.25000000000011</v>
      </c>
      <c r="H413" s="278">
        <v>201.55000000000007</v>
      </c>
      <c r="I413" s="278">
        <v>203.45</v>
      </c>
      <c r="J413" s="278">
        <v>204.70000000000005</v>
      </c>
      <c r="K413" s="276">
        <v>202.2</v>
      </c>
      <c r="L413" s="276">
        <v>199.05</v>
      </c>
      <c r="M413" s="276">
        <v>0.93481999999999998</v>
      </c>
    </row>
    <row r="414" spans="1:13">
      <c r="A414" s="267">
        <v>406</v>
      </c>
      <c r="B414" s="276" t="s">
        <v>173</v>
      </c>
      <c r="C414" s="277">
        <v>24013.200000000001</v>
      </c>
      <c r="D414" s="278">
        <v>24137.649999999998</v>
      </c>
      <c r="E414" s="278">
        <v>23741.549999999996</v>
      </c>
      <c r="F414" s="278">
        <v>23469.899999999998</v>
      </c>
      <c r="G414" s="278">
        <v>23073.799999999996</v>
      </c>
      <c r="H414" s="278">
        <v>24409.299999999996</v>
      </c>
      <c r="I414" s="278">
        <v>24805.399999999994</v>
      </c>
      <c r="J414" s="278">
        <v>25077.049999999996</v>
      </c>
      <c r="K414" s="276">
        <v>24533.75</v>
      </c>
      <c r="L414" s="276">
        <v>23866</v>
      </c>
      <c r="M414" s="276">
        <v>0.85987999999999998</v>
      </c>
    </row>
    <row r="415" spans="1:13">
      <c r="A415" s="267">
        <v>407</v>
      </c>
      <c r="B415" s="276" t="s">
        <v>520</v>
      </c>
      <c r="C415" s="277">
        <v>1061.9000000000001</v>
      </c>
      <c r="D415" s="278">
        <v>1062.9666666666669</v>
      </c>
      <c r="E415" s="278">
        <v>1053.9833333333338</v>
      </c>
      <c r="F415" s="278">
        <v>1046.0666666666668</v>
      </c>
      <c r="G415" s="278">
        <v>1037.0833333333337</v>
      </c>
      <c r="H415" s="278">
        <v>1070.8833333333339</v>
      </c>
      <c r="I415" s="278">
        <v>1079.866666666667</v>
      </c>
      <c r="J415" s="278">
        <v>1087.783333333334</v>
      </c>
      <c r="K415" s="276">
        <v>1071.95</v>
      </c>
      <c r="L415" s="276">
        <v>1055.05</v>
      </c>
      <c r="M415" s="276">
        <v>0.26415</v>
      </c>
    </row>
    <row r="416" spans="1:13">
      <c r="A416" s="267">
        <v>408</v>
      </c>
      <c r="B416" s="276" t="s">
        <v>174</v>
      </c>
      <c r="C416" s="277">
        <v>1575.55</v>
      </c>
      <c r="D416" s="278">
        <v>1574.0333333333331</v>
      </c>
      <c r="E416" s="278">
        <v>1559.4666666666662</v>
      </c>
      <c r="F416" s="278">
        <v>1543.3833333333332</v>
      </c>
      <c r="G416" s="278">
        <v>1528.8166666666664</v>
      </c>
      <c r="H416" s="278">
        <v>1590.1166666666661</v>
      </c>
      <c r="I416" s="278">
        <v>1604.6833333333332</v>
      </c>
      <c r="J416" s="278">
        <v>1620.766666666666</v>
      </c>
      <c r="K416" s="276">
        <v>1588.6</v>
      </c>
      <c r="L416" s="276">
        <v>1557.95</v>
      </c>
      <c r="M416" s="276">
        <v>2.8855599999999999</v>
      </c>
    </row>
    <row r="417" spans="1:13">
      <c r="A417" s="267">
        <v>409</v>
      </c>
      <c r="B417" s="276" t="s">
        <v>515</v>
      </c>
      <c r="C417" s="277">
        <v>429.45</v>
      </c>
      <c r="D417" s="278">
        <v>433.15000000000003</v>
      </c>
      <c r="E417" s="278">
        <v>424.30000000000007</v>
      </c>
      <c r="F417" s="278">
        <v>419.15000000000003</v>
      </c>
      <c r="G417" s="278">
        <v>410.30000000000007</v>
      </c>
      <c r="H417" s="278">
        <v>438.30000000000007</v>
      </c>
      <c r="I417" s="278">
        <v>447.15000000000009</v>
      </c>
      <c r="J417" s="278">
        <v>452.30000000000007</v>
      </c>
      <c r="K417" s="276">
        <v>442</v>
      </c>
      <c r="L417" s="276">
        <v>428</v>
      </c>
      <c r="M417" s="276">
        <v>2.04956</v>
      </c>
    </row>
    <row r="418" spans="1:13">
      <c r="A418" s="267">
        <v>410</v>
      </c>
      <c r="B418" s="276" t="s">
        <v>510</v>
      </c>
      <c r="C418" s="277">
        <v>24.85</v>
      </c>
      <c r="D418" s="278">
        <v>25.033333333333331</v>
      </c>
      <c r="E418" s="278">
        <v>24.416666666666664</v>
      </c>
      <c r="F418" s="278">
        <v>23.983333333333334</v>
      </c>
      <c r="G418" s="278">
        <v>23.366666666666667</v>
      </c>
      <c r="H418" s="278">
        <v>25.466666666666661</v>
      </c>
      <c r="I418" s="278">
        <v>26.083333333333329</v>
      </c>
      <c r="J418" s="278">
        <v>26.516666666666659</v>
      </c>
      <c r="K418" s="276">
        <v>25.65</v>
      </c>
      <c r="L418" s="276">
        <v>24.6</v>
      </c>
      <c r="M418" s="276">
        <v>29.430710000000001</v>
      </c>
    </row>
    <row r="419" spans="1:13">
      <c r="A419" s="267">
        <v>411</v>
      </c>
      <c r="B419" s="276" t="s">
        <v>511</v>
      </c>
      <c r="C419" s="277">
        <v>1705.35</v>
      </c>
      <c r="D419" s="278">
        <v>1713.8833333333332</v>
      </c>
      <c r="E419" s="278">
        <v>1687.7666666666664</v>
      </c>
      <c r="F419" s="278">
        <v>1670.1833333333332</v>
      </c>
      <c r="G419" s="278">
        <v>1644.0666666666664</v>
      </c>
      <c r="H419" s="278">
        <v>1731.4666666666665</v>
      </c>
      <c r="I419" s="278">
        <v>1757.5833333333333</v>
      </c>
      <c r="J419" s="278">
        <v>1775.1666666666665</v>
      </c>
      <c r="K419" s="276">
        <v>1740</v>
      </c>
      <c r="L419" s="276">
        <v>1696.3</v>
      </c>
      <c r="M419" s="276">
        <v>0.11549</v>
      </c>
    </row>
    <row r="420" spans="1:13">
      <c r="A420" s="267">
        <v>412</v>
      </c>
      <c r="B420" s="276" t="s">
        <v>521</v>
      </c>
      <c r="C420" s="277">
        <v>414.65</v>
      </c>
      <c r="D420" s="278">
        <v>406.16666666666669</v>
      </c>
      <c r="E420" s="278">
        <v>391.53333333333336</v>
      </c>
      <c r="F420" s="278">
        <v>368.41666666666669</v>
      </c>
      <c r="G420" s="278">
        <v>353.78333333333336</v>
      </c>
      <c r="H420" s="278">
        <v>429.28333333333336</v>
      </c>
      <c r="I420" s="278">
        <v>443.91666666666669</v>
      </c>
      <c r="J420" s="278">
        <v>467.03333333333336</v>
      </c>
      <c r="K420" s="276">
        <v>420.8</v>
      </c>
      <c r="L420" s="276">
        <v>383.05</v>
      </c>
      <c r="M420" s="276">
        <v>20.155950000000001</v>
      </c>
    </row>
    <row r="421" spans="1:13">
      <c r="A421" s="267">
        <v>413</v>
      </c>
      <c r="B421" s="276" t="s">
        <v>522</v>
      </c>
      <c r="C421" s="277">
        <v>1093.95</v>
      </c>
      <c r="D421" s="278">
        <v>1087.9333333333332</v>
      </c>
      <c r="E421" s="278">
        <v>1078.1166666666663</v>
      </c>
      <c r="F421" s="278">
        <v>1062.2833333333331</v>
      </c>
      <c r="G421" s="278">
        <v>1052.4666666666662</v>
      </c>
      <c r="H421" s="278">
        <v>1103.7666666666664</v>
      </c>
      <c r="I421" s="278">
        <v>1113.5833333333335</v>
      </c>
      <c r="J421" s="278">
        <v>1129.4166666666665</v>
      </c>
      <c r="K421" s="276">
        <v>1097.75</v>
      </c>
      <c r="L421" s="276">
        <v>1072.0999999999999</v>
      </c>
      <c r="M421" s="276">
        <v>0.28722999999999999</v>
      </c>
    </row>
    <row r="422" spans="1:13">
      <c r="A422" s="267">
        <v>414</v>
      </c>
      <c r="B422" s="276" t="s">
        <v>523</v>
      </c>
      <c r="C422" s="277">
        <v>394.55</v>
      </c>
      <c r="D422" s="278">
        <v>396.58333333333331</v>
      </c>
      <c r="E422" s="278">
        <v>390.26666666666665</v>
      </c>
      <c r="F422" s="278">
        <v>385.98333333333335</v>
      </c>
      <c r="G422" s="278">
        <v>379.66666666666669</v>
      </c>
      <c r="H422" s="278">
        <v>400.86666666666662</v>
      </c>
      <c r="I422" s="278">
        <v>407.18333333333334</v>
      </c>
      <c r="J422" s="278">
        <v>411.46666666666658</v>
      </c>
      <c r="K422" s="276">
        <v>402.9</v>
      </c>
      <c r="L422" s="276">
        <v>392.3</v>
      </c>
      <c r="M422" s="276">
        <v>1.7938499999999999</v>
      </c>
    </row>
    <row r="423" spans="1:13">
      <c r="A423" s="267">
        <v>415</v>
      </c>
      <c r="B423" s="276" t="s">
        <v>524</v>
      </c>
      <c r="C423" s="277">
        <v>9</v>
      </c>
      <c r="D423" s="278">
        <v>9.0166666666666657</v>
      </c>
      <c r="E423" s="278">
        <v>8.8833333333333311</v>
      </c>
      <c r="F423" s="278">
        <v>8.7666666666666657</v>
      </c>
      <c r="G423" s="278">
        <v>8.6333333333333311</v>
      </c>
      <c r="H423" s="278">
        <v>9.1333333333333311</v>
      </c>
      <c r="I423" s="278">
        <v>9.2666666666666639</v>
      </c>
      <c r="J423" s="278">
        <v>9.3833333333333311</v>
      </c>
      <c r="K423" s="276">
        <v>9.15</v>
      </c>
      <c r="L423" s="276">
        <v>8.9</v>
      </c>
      <c r="M423" s="276">
        <v>93.922910000000002</v>
      </c>
    </row>
    <row r="424" spans="1:13">
      <c r="A424" s="267">
        <v>416</v>
      </c>
      <c r="B424" s="276" t="s">
        <v>2516</v>
      </c>
      <c r="C424" s="285">
        <v>750.65</v>
      </c>
      <c r="D424" s="286">
        <v>748.44999999999993</v>
      </c>
      <c r="E424" s="286">
        <v>742.44999999999982</v>
      </c>
      <c r="F424" s="286">
        <v>734.24999999999989</v>
      </c>
      <c r="G424" s="286">
        <v>728.24999999999977</v>
      </c>
      <c r="H424" s="286">
        <v>756.64999999999986</v>
      </c>
      <c r="I424" s="286">
        <v>762.65000000000009</v>
      </c>
      <c r="J424" s="286">
        <v>770.84999999999991</v>
      </c>
      <c r="K424" s="287">
        <v>754.45</v>
      </c>
      <c r="L424" s="287">
        <v>740.25</v>
      </c>
      <c r="M424" s="287">
        <v>2.3749799999999999</v>
      </c>
    </row>
    <row r="425" spans="1:13">
      <c r="A425" s="267">
        <v>417</v>
      </c>
      <c r="B425" s="276" t="s">
        <v>527</v>
      </c>
      <c r="C425" s="276">
        <v>193.75</v>
      </c>
      <c r="D425" s="278">
        <v>192.15</v>
      </c>
      <c r="E425" s="278">
        <v>183.3</v>
      </c>
      <c r="F425" s="278">
        <v>172.85</v>
      </c>
      <c r="G425" s="278">
        <v>164</v>
      </c>
      <c r="H425" s="278">
        <v>202.60000000000002</v>
      </c>
      <c r="I425" s="278">
        <v>211.45</v>
      </c>
      <c r="J425" s="278">
        <v>221.90000000000003</v>
      </c>
      <c r="K425" s="276">
        <v>201</v>
      </c>
      <c r="L425" s="276">
        <v>181.7</v>
      </c>
      <c r="M425" s="276">
        <v>90.497240000000005</v>
      </c>
    </row>
    <row r="426" spans="1:13">
      <c r="A426" s="267">
        <v>418</v>
      </c>
      <c r="B426" s="276" t="s">
        <v>2525</v>
      </c>
      <c r="C426" s="276">
        <v>94.95</v>
      </c>
      <c r="D426" s="278">
        <v>94.8</v>
      </c>
      <c r="E426" s="278">
        <v>93.399999999999991</v>
      </c>
      <c r="F426" s="278">
        <v>91.85</v>
      </c>
      <c r="G426" s="278">
        <v>90.449999999999989</v>
      </c>
      <c r="H426" s="278">
        <v>96.35</v>
      </c>
      <c r="I426" s="278">
        <v>97.75</v>
      </c>
      <c r="J426" s="278">
        <v>99.3</v>
      </c>
      <c r="K426" s="276">
        <v>96.2</v>
      </c>
      <c r="L426" s="276">
        <v>93.25</v>
      </c>
      <c r="M426" s="276">
        <v>33.995710000000003</v>
      </c>
    </row>
    <row r="427" spans="1:13">
      <c r="A427" s="267">
        <v>419</v>
      </c>
      <c r="B427" s="276" t="s">
        <v>175</v>
      </c>
      <c r="C427" s="276">
        <v>5573.9</v>
      </c>
      <c r="D427" s="278">
        <v>5550.3666666666659</v>
      </c>
      <c r="E427" s="278">
        <v>5510.7833333333319</v>
      </c>
      <c r="F427" s="278">
        <v>5447.6666666666661</v>
      </c>
      <c r="G427" s="278">
        <v>5408.0833333333321</v>
      </c>
      <c r="H427" s="278">
        <v>5613.4833333333318</v>
      </c>
      <c r="I427" s="278">
        <v>5653.0666666666657</v>
      </c>
      <c r="J427" s="278">
        <v>5716.1833333333316</v>
      </c>
      <c r="K427" s="276">
        <v>5589.95</v>
      </c>
      <c r="L427" s="276">
        <v>5487.25</v>
      </c>
      <c r="M427" s="276">
        <v>1.3631</v>
      </c>
    </row>
    <row r="428" spans="1:13">
      <c r="A428" s="267">
        <v>420</v>
      </c>
      <c r="B428" s="276" t="s">
        <v>176</v>
      </c>
      <c r="C428" s="276">
        <v>1046.5</v>
      </c>
      <c r="D428" s="278">
        <v>1043.5333333333333</v>
      </c>
      <c r="E428" s="278">
        <v>1036.0666666666666</v>
      </c>
      <c r="F428" s="278">
        <v>1025.6333333333332</v>
      </c>
      <c r="G428" s="278">
        <v>1018.1666666666665</v>
      </c>
      <c r="H428" s="278">
        <v>1053.9666666666667</v>
      </c>
      <c r="I428" s="278">
        <v>1061.4333333333334</v>
      </c>
      <c r="J428" s="278">
        <v>1071.8666666666668</v>
      </c>
      <c r="K428" s="276">
        <v>1051</v>
      </c>
      <c r="L428" s="276">
        <v>1033.0999999999999</v>
      </c>
      <c r="M428" s="276">
        <v>22.021979999999999</v>
      </c>
    </row>
    <row r="429" spans="1:13">
      <c r="A429" s="267">
        <v>421</v>
      </c>
      <c r="B429" s="276" t="s">
        <v>177</v>
      </c>
      <c r="C429" s="276">
        <v>878.2</v>
      </c>
      <c r="D429" s="278">
        <v>885.98333333333323</v>
      </c>
      <c r="E429" s="278">
        <v>863.96666666666647</v>
      </c>
      <c r="F429" s="278">
        <v>849.73333333333323</v>
      </c>
      <c r="G429" s="278">
        <v>827.71666666666647</v>
      </c>
      <c r="H429" s="278">
        <v>900.21666666666647</v>
      </c>
      <c r="I429" s="278">
        <v>922.23333333333312</v>
      </c>
      <c r="J429" s="278">
        <v>936.46666666666647</v>
      </c>
      <c r="K429" s="276">
        <v>908</v>
      </c>
      <c r="L429" s="276">
        <v>871.75</v>
      </c>
      <c r="M429" s="276">
        <v>6.7034200000000004</v>
      </c>
    </row>
    <row r="430" spans="1:13">
      <c r="A430" s="267">
        <v>422</v>
      </c>
      <c r="B430" s="276" t="s">
        <v>525</v>
      </c>
      <c r="C430" s="276">
        <v>100.2</v>
      </c>
      <c r="D430" s="278">
        <v>102.26666666666665</v>
      </c>
      <c r="E430" s="278">
        <v>96.533333333333303</v>
      </c>
      <c r="F430" s="278">
        <v>92.866666666666646</v>
      </c>
      <c r="G430" s="278">
        <v>87.133333333333297</v>
      </c>
      <c r="H430" s="278">
        <v>105.93333333333331</v>
      </c>
      <c r="I430" s="278">
        <v>111.66666666666666</v>
      </c>
      <c r="J430" s="278">
        <v>115.33333333333331</v>
      </c>
      <c r="K430" s="276">
        <v>108</v>
      </c>
      <c r="L430" s="276">
        <v>98.6</v>
      </c>
      <c r="M430" s="276">
        <v>60.325040000000001</v>
      </c>
    </row>
    <row r="431" spans="1:13">
      <c r="A431" s="267">
        <v>423</v>
      </c>
      <c r="B431" s="276" t="s">
        <v>526</v>
      </c>
      <c r="C431" s="276">
        <v>479.4</v>
      </c>
      <c r="D431" s="278">
        <v>479.8</v>
      </c>
      <c r="E431" s="278">
        <v>477.6</v>
      </c>
      <c r="F431" s="278">
        <v>475.8</v>
      </c>
      <c r="G431" s="278">
        <v>473.6</v>
      </c>
      <c r="H431" s="278">
        <v>481.6</v>
      </c>
      <c r="I431" s="278">
        <v>483.79999999999995</v>
      </c>
      <c r="J431" s="278">
        <v>485.6</v>
      </c>
      <c r="K431" s="276">
        <v>482</v>
      </c>
      <c r="L431" s="276">
        <v>478</v>
      </c>
      <c r="M431" s="276">
        <v>0.44832</v>
      </c>
    </row>
    <row r="432" spans="1:13">
      <c r="A432" s="267">
        <v>424</v>
      </c>
      <c r="B432" s="276" t="s">
        <v>3387</v>
      </c>
      <c r="C432" s="276">
        <v>292.55</v>
      </c>
      <c r="D432" s="278">
        <v>293.33333333333331</v>
      </c>
      <c r="E432" s="278">
        <v>290.76666666666665</v>
      </c>
      <c r="F432" s="278">
        <v>288.98333333333335</v>
      </c>
      <c r="G432" s="278">
        <v>286.41666666666669</v>
      </c>
      <c r="H432" s="278">
        <v>295.11666666666662</v>
      </c>
      <c r="I432" s="278">
        <v>297.68333333333334</v>
      </c>
      <c r="J432" s="278">
        <v>299.46666666666658</v>
      </c>
      <c r="K432" s="276">
        <v>295.89999999999998</v>
      </c>
      <c r="L432" s="276">
        <v>291.55</v>
      </c>
      <c r="M432" s="276">
        <v>1.64605</v>
      </c>
    </row>
    <row r="433" spans="1:13">
      <c r="A433" s="267">
        <v>425</v>
      </c>
      <c r="B433" s="276" t="s">
        <v>529</v>
      </c>
      <c r="C433" s="276">
        <v>1804.25</v>
      </c>
      <c r="D433" s="278">
        <v>1838.7666666666667</v>
      </c>
      <c r="E433" s="278">
        <v>1750.7833333333333</v>
      </c>
      <c r="F433" s="278">
        <v>1697.3166666666666</v>
      </c>
      <c r="G433" s="278">
        <v>1609.3333333333333</v>
      </c>
      <c r="H433" s="278">
        <v>1892.2333333333333</v>
      </c>
      <c r="I433" s="278">
        <v>1980.2166666666665</v>
      </c>
      <c r="J433" s="278">
        <v>2033.6833333333334</v>
      </c>
      <c r="K433" s="276">
        <v>1926.75</v>
      </c>
      <c r="L433" s="276">
        <v>1785.3</v>
      </c>
      <c r="M433" s="276">
        <v>0.20208999999999999</v>
      </c>
    </row>
    <row r="434" spans="1:13">
      <c r="A434" s="267">
        <v>426</v>
      </c>
      <c r="B434" s="276" t="s">
        <v>530</v>
      </c>
      <c r="C434" s="276">
        <v>520.20000000000005</v>
      </c>
      <c r="D434" s="278">
        <v>522.03333333333342</v>
      </c>
      <c r="E434" s="278">
        <v>516.71666666666681</v>
      </c>
      <c r="F434" s="278">
        <v>513.23333333333335</v>
      </c>
      <c r="G434" s="278">
        <v>507.91666666666674</v>
      </c>
      <c r="H434" s="278">
        <v>525.51666666666688</v>
      </c>
      <c r="I434" s="278">
        <v>530.83333333333348</v>
      </c>
      <c r="J434" s="278">
        <v>534.31666666666695</v>
      </c>
      <c r="K434" s="276">
        <v>527.35</v>
      </c>
      <c r="L434" s="276">
        <v>518.54999999999995</v>
      </c>
      <c r="M434" s="276">
        <v>0.65981000000000001</v>
      </c>
    </row>
    <row r="435" spans="1:13">
      <c r="A435" s="267">
        <v>427</v>
      </c>
      <c r="B435" s="276" t="s">
        <v>178</v>
      </c>
      <c r="C435" s="276">
        <v>592.35</v>
      </c>
      <c r="D435" s="278">
        <v>589.76666666666665</v>
      </c>
      <c r="E435" s="278">
        <v>584.63333333333333</v>
      </c>
      <c r="F435" s="278">
        <v>576.91666666666663</v>
      </c>
      <c r="G435" s="278">
        <v>571.7833333333333</v>
      </c>
      <c r="H435" s="278">
        <v>597.48333333333335</v>
      </c>
      <c r="I435" s="278">
        <v>602.61666666666656</v>
      </c>
      <c r="J435" s="278">
        <v>610.33333333333337</v>
      </c>
      <c r="K435" s="276">
        <v>594.9</v>
      </c>
      <c r="L435" s="276">
        <v>582.04999999999995</v>
      </c>
      <c r="M435" s="276">
        <v>88.352670000000003</v>
      </c>
    </row>
    <row r="436" spans="1:13">
      <c r="A436" s="267">
        <v>428</v>
      </c>
      <c r="B436" s="276" t="s">
        <v>531</v>
      </c>
      <c r="C436" s="276">
        <v>347.95</v>
      </c>
      <c r="D436" s="278">
        <v>351.89999999999992</v>
      </c>
      <c r="E436" s="278">
        <v>338.89999999999986</v>
      </c>
      <c r="F436" s="278">
        <v>329.84999999999997</v>
      </c>
      <c r="G436" s="278">
        <v>316.84999999999991</v>
      </c>
      <c r="H436" s="278">
        <v>360.94999999999982</v>
      </c>
      <c r="I436" s="278">
        <v>373.94999999999993</v>
      </c>
      <c r="J436" s="278">
        <v>382.99999999999977</v>
      </c>
      <c r="K436" s="276">
        <v>364.9</v>
      </c>
      <c r="L436" s="276">
        <v>342.85</v>
      </c>
      <c r="M436" s="276">
        <v>5.5489100000000002</v>
      </c>
    </row>
    <row r="437" spans="1:13">
      <c r="A437" s="267">
        <v>429</v>
      </c>
      <c r="B437" s="276" t="s">
        <v>179</v>
      </c>
      <c r="C437" s="276">
        <v>480.75</v>
      </c>
      <c r="D437" s="278">
        <v>480.16666666666669</v>
      </c>
      <c r="E437" s="278">
        <v>476.33333333333337</v>
      </c>
      <c r="F437" s="278">
        <v>471.91666666666669</v>
      </c>
      <c r="G437" s="278">
        <v>468.08333333333337</v>
      </c>
      <c r="H437" s="278">
        <v>484.58333333333337</v>
      </c>
      <c r="I437" s="278">
        <v>488.41666666666674</v>
      </c>
      <c r="J437" s="278">
        <v>492.83333333333337</v>
      </c>
      <c r="K437" s="276">
        <v>484</v>
      </c>
      <c r="L437" s="276">
        <v>475.75</v>
      </c>
      <c r="M437" s="276">
        <v>15.656140000000001</v>
      </c>
    </row>
    <row r="438" spans="1:13">
      <c r="A438" s="267">
        <v>430</v>
      </c>
      <c r="B438" s="276" t="s">
        <v>532</v>
      </c>
      <c r="C438" s="276">
        <v>199.55</v>
      </c>
      <c r="D438" s="278">
        <v>200.38333333333335</v>
      </c>
      <c r="E438" s="278">
        <v>197.7166666666667</v>
      </c>
      <c r="F438" s="278">
        <v>195.88333333333335</v>
      </c>
      <c r="G438" s="278">
        <v>193.2166666666667</v>
      </c>
      <c r="H438" s="278">
        <v>202.2166666666667</v>
      </c>
      <c r="I438" s="278">
        <v>204.88333333333338</v>
      </c>
      <c r="J438" s="278">
        <v>206.7166666666667</v>
      </c>
      <c r="K438" s="276">
        <v>203.05</v>
      </c>
      <c r="L438" s="276">
        <v>198.55</v>
      </c>
      <c r="M438" s="276">
        <v>0.59718000000000004</v>
      </c>
    </row>
    <row r="439" spans="1:13">
      <c r="A439" s="267">
        <v>431</v>
      </c>
      <c r="B439" s="276" t="s">
        <v>533</v>
      </c>
      <c r="C439" s="276">
        <v>1629.9</v>
      </c>
      <c r="D439" s="278">
        <v>1640.3166666666666</v>
      </c>
      <c r="E439" s="278">
        <v>1614.5833333333333</v>
      </c>
      <c r="F439" s="278">
        <v>1599.2666666666667</v>
      </c>
      <c r="G439" s="278">
        <v>1573.5333333333333</v>
      </c>
      <c r="H439" s="278">
        <v>1655.6333333333332</v>
      </c>
      <c r="I439" s="278">
        <v>1681.3666666666668</v>
      </c>
      <c r="J439" s="278">
        <v>1696.6833333333332</v>
      </c>
      <c r="K439" s="276">
        <v>1666.05</v>
      </c>
      <c r="L439" s="276">
        <v>1625</v>
      </c>
      <c r="M439" s="276">
        <v>0.61953999999999998</v>
      </c>
    </row>
    <row r="440" spans="1:13">
      <c r="A440" s="267">
        <v>432</v>
      </c>
      <c r="B440" s="276" t="s">
        <v>534</v>
      </c>
      <c r="C440" s="276">
        <v>6.4</v>
      </c>
      <c r="D440" s="278">
        <v>6.4000000000000012</v>
      </c>
      <c r="E440" s="278">
        <v>6.4000000000000021</v>
      </c>
      <c r="F440" s="278">
        <v>6.4000000000000012</v>
      </c>
      <c r="G440" s="278">
        <v>6.4000000000000021</v>
      </c>
      <c r="H440" s="278">
        <v>6.4000000000000021</v>
      </c>
      <c r="I440" s="278">
        <v>6.4</v>
      </c>
      <c r="J440" s="278">
        <v>6.4000000000000021</v>
      </c>
      <c r="K440" s="276">
        <v>6.4</v>
      </c>
      <c r="L440" s="276">
        <v>6.4</v>
      </c>
      <c r="M440" s="276">
        <v>52.594329999999999</v>
      </c>
    </row>
    <row r="441" spans="1:13">
      <c r="A441" s="267">
        <v>433</v>
      </c>
      <c r="B441" s="276" t="s">
        <v>535</v>
      </c>
      <c r="C441" s="276">
        <v>134.75</v>
      </c>
      <c r="D441" s="278">
        <v>135.61666666666667</v>
      </c>
      <c r="E441" s="278">
        <v>133.13333333333335</v>
      </c>
      <c r="F441" s="278">
        <v>131.51666666666668</v>
      </c>
      <c r="G441" s="278">
        <v>129.03333333333336</v>
      </c>
      <c r="H441" s="278">
        <v>137.23333333333335</v>
      </c>
      <c r="I441" s="278">
        <v>139.7166666666667</v>
      </c>
      <c r="J441" s="278">
        <v>141.33333333333334</v>
      </c>
      <c r="K441" s="276">
        <v>138.1</v>
      </c>
      <c r="L441" s="276">
        <v>134</v>
      </c>
      <c r="M441" s="276">
        <v>1.1024400000000001</v>
      </c>
    </row>
    <row r="442" spans="1:13">
      <c r="A442" s="267">
        <v>434</v>
      </c>
      <c r="B442" s="276" t="s">
        <v>2593</v>
      </c>
      <c r="C442" s="276">
        <v>259.75</v>
      </c>
      <c r="D442" s="278">
        <v>251.76666666666668</v>
      </c>
      <c r="E442" s="278">
        <v>238.58333333333337</v>
      </c>
      <c r="F442" s="278">
        <v>217.41666666666669</v>
      </c>
      <c r="G442" s="278">
        <v>204.23333333333338</v>
      </c>
      <c r="H442" s="278">
        <v>272.93333333333339</v>
      </c>
      <c r="I442" s="278">
        <v>286.11666666666667</v>
      </c>
      <c r="J442" s="278">
        <v>307.28333333333336</v>
      </c>
      <c r="K442" s="276">
        <v>264.95</v>
      </c>
      <c r="L442" s="276">
        <v>230.6</v>
      </c>
      <c r="M442" s="276">
        <v>69.048000000000002</v>
      </c>
    </row>
    <row r="443" spans="1:13">
      <c r="A443" s="267">
        <v>435</v>
      </c>
      <c r="B443" s="276" t="s">
        <v>536</v>
      </c>
      <c r="C443" s="276">
        <v>1027.7</v>
      </c>
      <c r="D443" s="278">
        <v>1021.9333333333333</v>
      </c>
      <c r="E443" s="278">
        <v>1004.8666666666666</v>
      </c>
      <c r="F443" s="278">
        <v>982.0333333333333</v>
      </c>
      <c r="G443" s="278">
        <v>964.96666666666658</v>
      </c>
      <c r="H443" s="278">
        <v>1044.7666666666664</v>
      </c>
      <c r="I443" s="278">
        <v>1061.8333333333335</v>
      </c>
      <c r="J443" s="278">
        <v>1084.6666666666665</v>
      </c>
      <c r="K443" s="276">
        <v>1039</v>
      </c>
      <c r="L443" s="276">
        <v>999.1</v>
      </c>
      <c r="M443" s="276">
        <v>0.75617999999999996</v>
      </c>
    </row>
    <row r="444" spans="1:13">
      <c r="A444" s="267">
        <v>436</v>
      </c>
      <c r="B444" s="276" t="s">
        <v>282</v>
      </c>
      <c r="C444" s="276">
        <v>639.6</v>
      </c>
      <c r="D444" s="278">
        <v>628.65</v>
      </c>
      <c r="E444" s="278">
        <v>612.75</v>
      </c>
      <c r="F444" s="278">
        <v>585.9</v>
      </c>
      <c r="G444" s="278">
        <v>570</v>
      </c>
      <c r="H444" s="278">
        <v>655.5</v>
      </c>
      <c r="I444" s="278">
        <v>671.39999999999986</v>
      </c>
      <c r="J444" s="278">
        <v>698.25</v>
      </c>
      <c r="K444" s="276">
        <v>644.54999999999995</v>
      </c>
      <c r="L444" s="276">
        <v>601.79999999999995</v>
      </c>
      <c r="M444" s="276">
        <v>16.32432</v>
      </c>
    </row>
    <row r="445" spans="1:13">
      <c r="A445" s="267">
        <v>437</v>
      </c>
      <c r="B445" s="276" t="s">
        <v>542</v>
      </c>
      <c r="C445" s="276">
        <v>53.25</v>
      </c>
      <c r="D445" s="278">
        <v>53.466666666666661</v>
      </c>
      <c r="E445" s="278">
        <v>52.583333333333321</v>
      </c>
      <c r="F445" s="278">
        <v>51.916666666666657</v>
      </c>
      <c r="G445" s="278">
        <v>51.033333333333317</v>
      </c>
      <c r="H445" s="278">
        <v>54.133333333333326</v>
      </c>
      <c r="I445" s="278">
        <v>55.016666666666666</v>
      </c>
      <c r="J445" s="278">
        <v>55.68333333333333</v>
      </c>
      <c r="K445" s="276">
        <v>54.35</v>
      </c>
      <c r="L445" s="276">
        <v>52.8</v>
      </c>
      <c r="M445" s="276">
        <v>29.949010000000001</v>
      </c>
    </row>
    <row r="446" spans="1:13">
      <c r="A446" s="267">
        <v>438</v>
      </c>
      <c r="B446" s="276" t="s">
        <v>2608</v>
      </c>
      <c r="C446" s="276">
        <v>11988.65</v>
      </c>
      <c r="D446" s="278">
        <v>12022.383333333333</v>
      </c>
      <c r="E446" s="278">
        <v>11836.266666666666</v>
      </c>
      <c r="F446" s="278">
        <v>11683.883333333333</v>
      </c>
      <c r="G446" s="278">
        <v>11497.766666666666</v>
      </c>
      <c r="H446" s="278">
        <v>12174.766666666666</v>
      </c>
      <c r="I446" s="278">
        <v>12360.883333333331</v>
      </c>
      <c r="J446" s="278">
        <v>12513.266666666666</v>
      </c>
      <c r="K446" s="276">
        <v>12208.5</v>
      </c>
      <c r="L446" s="276">
        <v>11870</v>
      </c>
      <c r="M446" s="276">
        <v>1.435E-2</v>
      </c>
    </row>
    <row r="447" spans="1:13">
      <c r="A447" s="267">
        <v>439</v>
      </c>
      <c r="B447" s="276" t="s">
        <v>2613</v>
      </c>
      <c r="C447" s="276">
        <v>1100.7</v>
      </c>
      <c r="D447" s="278">
        <v>1088.75</v>
      </c>
      <c r="E447" s="278">
        <v>1072.5</v>
      </c>
      <c r="F447" s="278">
        <v>1044.3</v>
      </c>
      <c r="G447" s="278">
        <v>1028.05</v>
      </c>
      <c r="H447" s="278">
        <v>1116.95</v>
      </c>
      <c r="I447" s="278">
        <v>1133.2</v>
      </c>
      <c r="J447" s="278">
        <v>1161.4000000000001</v>
      </c>
      <c r="K447" s="276">
        <v>1105</v>
      </c>
      <c r="L447" s="276">
        <v>1060.55</v>
      </c>
      <c r="M447" s="276">
        <v>1.0847800000000001</v>
      </c>
    </row>
    <row r="448" spans="1:13">
      <c r="A448" s="267">
        <v>440</v>
      </c>
      <c r="B448" s="276" t="s">
        <v>3464</v>
      </c>
      <c r="C448" s="276">
        <v>589.9</v>
      </c>
      <c r="D448" s="278">
        <v>592.2166666666667</v>
      </c>
      <c r="E448" s="278">
        <v>584.68333333333339</v>
      </c>
      <c r="F448" s="278">
        <v>579.4666666666667</v>
      </c>
      <c r="G448" s="278">
        <v>571.93333333333339</v>
      </c>
      <c r="H448" s="278">
        <v>597.43333333333339</v>
      </c>
      <c r="I448" s="278">
        <v>604.9666666666667</v>
      </c>
      <c r="J448" s="278">
        <v>610.18333333333339</v>
      </c>
      <c r="K448" s="276">
        <v>599.75</v>
      </c>
      <c r="L448" s="276">
        <v>587</v>
      </c>
      <c r="M448" s="276">
        <v>23.228729999999999</v>
      </c>
    </row>
    <row r="449" spans="1:13">
      <c r="A449" s="267">
        <v>441</v>
      </c>
      <c r="B449" s="276" t="s">
        <v>182</v>
      </c>
      <c r="C449" s="276">
        <v>1835.3</v>
      </c>
      <c r="D449" s="278">
        <v>1836.6833333333334</v>
      </c>
      <c r="E449" s="278">
        <v>1801.3666666666668</v>
      </c>
      <c r="F449" s="278">
        <v>1767.4333333333334</v>
      </c>
      <c r="G449" s="278">
        <v>1732.1166666666668</v>
      </c>
      <c r="H449" s="278">
        <v>1870.6166666666668</v>
      </c>
      <c r="I449" s="278">
        <v>1905.9333333333334</v>
      </c>
      <c r="J449" s="278">
        <v>1939.8666666666668</v>
      </c>
      <c r="K449" s="276">
        <v>1872</v>
      </c>
      <c r="L449" s="276">
        <v>1802.75</v>
      </c>
      <c r="M449" s="276">
        <v>4.0374400000000001</v>
      </c>
    </row>
    <row r="450" spans="1:13">
      <c r="A450" s="267">
        <v>442</v>
      </c>
      <c r="B450" s="276" t="s">
        <v>543</v>
      </c>
      <c r="C450" s="276">
        <v>1000.25</v>
      </c>
      <c r="D450" s="278">
        <v>1001.0833333333334</v>
      </c>
      <c r="E450" s="278">
        <v>992.16666666666674</v>
      </c>
      <c r="F450" s="278">
        <v>984.08333333333337</v>
      </c>
      <c r="G450" s="278">
        <v>975.16666666666674</v>
      </c>
      <c r="H450" s="278">
        <v>1009.1666666666667</v>
      </c>
      <c r="I450" s="278">
        <v>1018.0833333333335</v>
      </c>
      <c r="J450" s="278">
        <v>1026.1666666666667</v>
      </c>
      <c r="K450" s="276">
        <v>1010</v>
      </c>
      <c r="L450" s="276">
        <v>993</v>
      </c>
      <c r="M450" s="276">
        <v>0.21521999999999999</v>
      </c>
    </row>
    <row r="451" spans="1:13">
      <c r="A451" s="267">
        <v>443</v>
      </c>
      <c r="B451" s="276" t="s">
        <v>183</v>
      </c>
      <c r="C451" s="276">
        <v>183.85</v>
      </c>
      <c r="D451" s="278">
        <v>184.7166666666667</v>
      </c>
      <c r="E451" s="278">
        <v>181.93333333333339</v>
      </c>
      <c r="F451" s="278">
        <v>180.01666666666671</v>
      </c>
      <c r="G451" s="278">
        <v>177.23333333333341</v>
      </c>
      <c r="H451" s="278">
        <v>186.63333333333338</v>
      </c>
      <c r="I451" s="278">
        <v>189.41666666666669</v>
      </c>
      <c r="J451" s="278">
        <v>191.33333333333337</v>
      </c>
      <c r="K451" s="276">
        <v>187.5</v>
      </c>
      <c r="L451" s="276">
        <v>182.8</v>
      </c>
      <c r="M451" s="276">
        <v>489.78309999999999</v>
      </c>
    </row>
    <row r="452" spans="1:13">
      <c r="A452" s="267">
        <v>444</v>
      </c>
      <c r="B452" s="276" t="s">
        <v>184</v>
      </c>
      <c r="C452" s="276">
        <v>75.2</v>
      </c>
      <c r="D452" s="278">
        <v>75.766666666666666</v>
      </c>
      <c r="E452" s="278">
        <v>73.533333333333331</v>
      </c>
      <c r="F452" s="278">
        <v>71.86666666666666</v>
      </c>
      <c r="G452" s="278">
        <v>69.633333333333326</v>
      </c>
      <c r="H452" s="278">
        <v>77.433333333333337</v>
      </c>
      <c r="I452" s="278">
        <v>79.666666666666657</v>
      </c>
      <c r="J452" s="278">
        <v>81.333333333333343</v>
      </c>
      <c r="K452" s="276">
        <v>78</v>
      </c>
      <c r="L452" s="276">
        <v>74.099999999999994</v>
      </c>
      <c r="M452" s="276">
        <v>63.825539999999997</v>
      </c>
    </row>
    <row r="453" spans="1:13">
      <c r="A453" s="267">
        <v>445</v>
      </c>
      <c r="B453" s="276" t="s">
        <v>185</v>
      </c>
      <c r="C453" s="276">
        <v>75.650000000000006</v>
      </c>
      <c r="D453" s="278">
        <v>75.850000000000009</v>
      </c>
      <c r="E453" s="278">
        <v>75.200000000000017</v>
      </c>
      <c r="F453" s="278">
        <v>74.750000000000014</v>
      </c>
      <c r="G453" s="278">
        <v>74.100000000000023</v>
      </c>
      <c r="H453" s="278">
        <v>76.300000000000011</v>
      </c>
      <c r="I453" s="278">
        <v>76.950000000000017</v>
      </c>
      <c r="J453" s="278">
        <v>77.400000000000006</v>
      </c>
      <c r="K453" s="276">
        <v>76.5</v>
      </c>
      <c r="L453" s="276">
        <v>75.400000000000006</v>
      </c>
      <c r="M453" s="276">
        <v>154.95713000000001</v>
      </c>
    </row>
    <row r="454" spans="1:13">
      <c r="A454" s="267">
        <v>446</v>
      </c>
      <c r="B454" s="276" t="s">
        <v>186</v>
      </c>
      <c r="C454" s="276">
        <v>643.65</v>
      </c>
      <c r="D454" s="278">
        <v>644.56666666666672</v>
      </c>
      <c r="E454" s="278">
        <v>635.63333333333344</v>
      </c>
      <c r="F454" s="278">
        <v>627.61666666666667</v>
      </c>
      <c r="G454" s="278">
        <v>618.68333333333339</v>
      </c>
      <c r="H454" s="278">
        <v>652.58333333333348</v>
      </c>
      <c r="I454" s="278">
        <v>661.51666666666665</v>
      </c>
      <c r="J454" s="278">
        <v>669.53333333333353</v>
      </c>
      <c r="K454" s="276">
        <v>653.5</v>
      </c>
      <c r="L454" s="276">
        <v>636.54999999999995</v>
      </c>
      <c r="M454" s="276">
        <v>177.13012000000001</v>
      </c>
    </row>
    <row r="455" spans="1:13">
      <c r="A455" s="267">
        <v>447</v>
      </c>
      <c r="B455" s="276" t="s">
        <v>2624</v>
      </c>
      <c r="C455" s="276">
        <v>39.85</v>
      </c>
      <c r="D455" s="278">
        <v>39.950000000000003</v>
      </c>
      <c r="E455" s="278">
        <v>39.200000000000003</v>
      </c>
      <c r="F455" s="278">
        <v>38.549999999999997</v>
      </c>
      <c r="G455" s="278">
        <v>37.799999999999997</v>
      </c>
      <c r="H455" s="278">
        <v>40.600000000000009</v>
      </c>
      <c r="I455" s="278">
        <v>41.350000000000009</v>
      </c>
      <c r="J455" s="278">
        <v>42.000000000000014</v>
      </c>
      <c r="K455" s="276">
        <v>40.700000000000003</v>
      </c>
      <c r="L455" s="276">
        <v>39.299999999999997</v>
      </c>
      <c r="M455" s="276">
        <v>113.79574</v>
      </c>
    </row>
    <row r="456" spans="1:13">
      <c r="A456" s="267">
        <v>448</v>
      </c>
      <c r="B456" s="276" t="s">
        <v>537</v>
      </c>
      <c r="C456" s="276">
        <v>925.95</v>
      </c>
      <c r="D456" s="278">
        <v>924.06666666666661</v>
      </c>
      <c r="E456" s="278">
        <v>917.73333333333323</v>
      </c>
      <c r="F456" s="278">
        <v>909.51666666666665</v>
      </c>
      <c r="G456" s="278">
        <v>903.18333333333328</v>
      </c>
      <c r="H456" s="278">
        <v>932.28333333333319</v>
      </c>
      <c r="I456" s="278">
        <v>938.61666666666667</v>
      </c>
      <c r="J456" s="278">
        <v>946.83333333333314</v>
      </c>
      <c r="K456" s="276">
        <v>930.4</v>
      </c>
      <c r="L456" s="276">
        <v>915.85</v>
      </c>
      <c r="M456" s="276">
        <v>0.1016</v>
      </c>
    </row>
    <row r="457" spans="1:13">
      <c r="A457" s="267">
        <v>449</v>
      </c>
      <c r="B457" s="276" t="s">
        <v>538</v>
      </c>
      <c r="C457" s="276">
        <v>446.75</v>
      </c>
      <c r="D457" s="278">
        <v>446.38333333333338</v>
      </c>
      <c r="E457" s="278">
        <v>441.56666666666678</v>
      </c>
      <c r="F457" s="278">
        <v>436.38333333333338</v>
      </c>
      <c r="G457" s="278">
        <v>431.56666666666678</v>
      </c>
      <c r="H457" s="278">
        <v>451.56666666666678</v>
      </c>
      <c r="I457" s="278">
        <v>456.38333333333338</v>
      </c>
      <c r="J457" s="278">
        <v>461.56666666666678</v>
      </c>
      <c r="K457" s="276">
        <v>451.2</v>
      </c>
      <c r="L457" s="276">
        <v>441.2</v>
      </c>
      <c r="M457" s="276">
        <v>9.9580000000000002E-2</v>
      </c>
    </row>
    <row r="458" spans="1:13">
      <c r="A458" s="267">
        <v>450</v>
      </c>
      <c r="B458" s="276" t="s">
        <v>187</v>
      </c>
      <c r="C458" s="276">
        <v>2862.75</v>
      </c>
      <c r="D458" s="278">
        <v>2870.9166666666665</v>
      </c>
      <c r="E458" s="278">
        <v>2836.833333333333</v>
      </c>
      <c r="F458" s="278">
        <v>2810.9166666666665</v>
      </c>
      <c r="G458" s="278">
        <v>2776.833333333333</v>
      </c>
      <c r="H458" s="278">
        <v>2896.833333333333</v>
      </c>
      <c r="I458" s="278">
        <v>2930.9166666666661</v>
      </c>
      <c r="J458" s="278">
        <v>2956.833333333333</v>
      </c>
      <c r="K458" s="276">
        <v>2905</v>
      </c>
      <c r="L458" s="276">
        <v>2845</v>
      </c>
      <c r="M458" s="276">
        <v>40.409559999999999</v>
      </c>
    </row>
    <row r="459" spans="1:13">
      <c r="A459" s="267">
        <v>451</v>
      </c>
      <c r="B459" s="276" t="s">
        <v>544</v>
      </c>
      <c r="C459" s="276">
        <v>2626.3</v>
      </c>
      <c r="D459" s="278">
        <v>2595.1166666666668</v>
      </c>
      <c r="E459" s="278">
        <v>2547.2333333333336</v>
      </c>
      <c r="F459" s="278">
        <v>2468.166666666667</v>
      </c>
      <c r="G459" s="278">
        <v>2420.2833333333338</v>
      </c>
      <c r="H459" s="278">
        <v>2674.1833333333334</v>
      </c>
      <c r="I459" s="278">
        <v>2722.0666666666666</v>
      </c>
      <c r="J459" s="278">
        <v>2801.1333333333332</v>
      </c>
      <c r="K459" s="276">
        <v>2643</v>
      </c>
      <c r="L459" s="276">
        <v>2516.0500000000002</v>
      </c>
      <c r="M459" s="276">
        <v>0.15511</v>
      </c>
    </row>
    <row r="460" spans="1:13">
      <c r="A460" s="267">
        <v>452</v>
      </c>
      <c r="B460" s="276" t="s">
        <v>188</v>
      </c>
      <c r="C460" s="276">
        <v>973.2</v>
      </c>
      <c r="D460" s="278">
        <v>976.1</v>
      </c>
      <c r="E460" s="278">
        <v>965.80000000000007</v>
      </c>
      <c r="F460" s="278">
        <v>958.40000000000009</v>
      </c>
      <c r="G460" s="278">
        <v>948.10000000000014</v>
      </c>
      <c r="H460" s="278">
        <v>983.5</v>
      </c>
      <c r="I460" s="278">
        <v>993.8</v>
      </c>
      <c r="J460" s="278">
        <v>1001.1999999999999</v>
      </c>
      <c r="K460" s="276">
        <v>986.4</v>
      </c>
      <c r="L460" s="276">
        <v>968.7</v>
      </c>
      <c r="M460" s="276">
        <v>28.593990000000002</v>
      </c>
    </row>
    <row r="461" spans="1:13">
      <c r="A461" s="267">
        <v>453</v>
      </c>
      <c r="B461" s="276" t="s">
        <v>546</v>
      </c>
      <c r="C461" s="276">
        <v>907.95</v>
      </c>
      <c r="D461" s="278">
        <v>905.51666666666677</v>
      </c>
      <c r="E461" s="278">
        <v>898.03333333333353</v>
      </c>
      <c r="F461" s="278">
        <v>888.11666666666679</v>
      </c>
      <c r="G461" s="278">
        <v>880.63333333333355</v>
      </c>
      <c r="H461" s="278">
        <v>915.43333333333351</v>
      </c>
      <c r="I461" s="278">
        <v>922.91666666666686</v>
      </c>
      <c r="J461" s="278">
        <v>932.83333333333348</v>
      </c>
      <c r="K461" s="276">
        <v>913</v>
      </c>
      <c r="L461" s="276">
        <v>895.6</v>
      </c>
      <c r="M461" s="276">
        <v>0.13358</v>
      </c>
    </row>
    <row r="462" spans="1:13">
      <c r="A462" s="267">
        <v>454</v>
      </c>
      <c r="B462" s="276" t="s">
        <v>547</v>
      </c>
      <c r="C462" s="276">
        <v>913</v>
      </c>
      <c r="D462" s="278">
        <v>915.73333333333323</v>
      </c>
      <c r="E462" s="278">
        <v>906.41666666666652</v>
      </c>
      <c r="F462" s="278">
        <v>899.83333333333326</v>
      </c>
      <c r="G462" s="278">
        <v>890.51666666666654</v>
      </c>
      <c r="H462" s="278">
        <v>922.31666666666649</v>
      </c>
      <c r="I462" s="278">
        <v>931.63333333333333</v>
      </c>
      <c r="J462" s="278">
        <v>938.21666666666647</v>
      </c>
      <c r="K462" s="276">
        <v>925.05</v>
      </c>
      <c r="L462" s="276">
        <v>909.15</v>
      </c>
      <c r="M462" s="276">
        <v>0.83984999999999999</v>
      </c>
    </row>
    <row r="463" spans="1:13">
      <c r="A463" s="267">
        <v>455</v>
      </c>
      <c r="B463" s="276" t="s">
        <v>552</v>
      </c>
      <c r="C463" s="276">
        <v>800.85</v>
      </c>
      <c r="D463" s="278">
        <v>799.19999999999993</v>
      </c>
      <c r="E463" s="278">
        <v>790.39999999999986</v>
      </c>
      <c r="F463" s="278">
        <v>779.94999999999993</v>
      </c>
      <c r="G463" s="278">
        <v>771.14999999999986</v>
      </c>
      <c r="H463" s="278">
        <v>809.64999999999986</v>
      </c>
      <c r="I463" s="278">
        <v>818.44999999999982</v>
      </c>
      <c r="J463" s="278">
        <v>828.89999999999986</v>
      </c>
      <c r="K463" s="276">
        <v>808</v>
      </c>
      <c r="L463" s="276">
        <v>788.75</v>
      </c>
      <c r="M463" s="276">
        <v>0.84082999999999997</v>
      </c>
    </row>
    <row r="464" spans="1:13">
      <c r="A464" s="267">
        <v>456</v>
      </c>
      <c r="B464" s="276" t="s">
        <v>548</v>
      </c>
      <c r="C464" s="276">
        <v>49.3</v>
      </c>
      <c r="D464" s="278">
        <v>49.666666666666664</v>
      </c>
      <c r="E464" s="278">
        <v>48.333333333333329</v>
      </c>
      <c r="F464" s="278">
        <v>47.366666666666667</v>
      </c>
      <c r="G464" s="278">
        <v>46.033333333333331</v>
      </c>
      <c r="H464" s="278">
        <v>50.633333333333326</v>
      </c>
      <c r="I464" s="278">
        <v>51.966666666666654</v>
      </c>
      <c r="J464" s="278">
        <v>52.933333333333323</v>
      </c>
      <c r="K464" s="276">
        <v>51</v>
      </c>
      <c r="L464" s="276">
        <v>48.7</v>
      </c>
      <c r="M464" s="276">
        <v>5.6746699999999999</v>
      </c>
    </row>
    <row r="465" spans="1:13">
      <c r="A465" s="267">
        <v>457</v>
      </c>
      <c r="B465" s="276" t="s">
        <v>549</v>
      </c>
      <c r="C465" s="276">
        <v>1329.65</v>
      </c>
      <c r="D465" s="278">
        <v>1315.2166666666667</v>
      </c>
      <c r="E465" s="278">
        <v>1294.4333333333334</v>
      </c>
      <c r="F465" s="278">
        <v>1259.2166666666667</v>
      </c>
      <c r="G465" s="278">
        <v>1238.4333333333334</v>
      </c>
      <c r="H465" s="278">
        <v>1350.4333333333334</v>
      </c>
      <c r="I465" s="278">
        <v>1371.2166666666667</v>
      </c>
      <c r="J465" s="278">
        <v>1406.4333333333334</v>
      </c>
      <c r="K465" s="276">
        <v>1336</v>
      </c>
      <c r="L465" s="276">
        <v>1280</v>
      </c>
      <c r="M465" s="276">
        <v>1.5716600000000001</v>
      </c>
    </row>
    <row r="466" spans="1:13">
      <c r="A466" s="267">
        <v>458</v>
      </c>
      <c r="B466" s="244" t="s">
        <v>189</v>
      </c>
      <c r="C466" s="276">
        <v>1567.15</v>
      </c>
      <c r="D466" s="278">
        <v>1560.7833333333335</v>
      </c>
      <c r="E466" s="278">
        <v>1550.5666666666671</v>
      </c>
      <c r="F466" s="278">
        <v>1533.9833333333336</v>
      </c>
      <c r="G466" s="278">
        <v>1523.7666666666671</v>
      </c>
      <c r="H466" s="278">
        <v>1577.366666666667</v>
      </c>
      <c r="I466" s="278">
        <v>1587.5833333333337</v>
      </c>
      <c r="J466" s="278">
        <v>1604.166666666667</v>
      </c>
      <c r="K466" s="276">
        <v>1571</v>
      </c>
      <c r="L466" s="276">
        <v>1544.2</v>
      </c>
      <c r="M466" s="276">
        <v>20.31709</v>
      </c>
    </row>
    <row r="467" spans="1:13">
      <c r="A467" s="267">
        <v>459</v>
      </c>
      <c r="B467" s="244" t="s">
        <v>190</v>
      </c>
      <c r="C467" s="276">
        <v>2802.7</v>
      </c>
      <c r="D467" s="278">
        <v>2798.7833333333333</v>
      </c>
      <c r="E467" s="278">
        <v>2769.5666666666666</v>
      </c>
      <c r="F467" s="278">
        <v>2736.4333333333334</v>
      </c>
      <c r="G467" s="278">
        <v>2707.2166666666667</v>
      </c>
      <c r="H467" s="278">
        <v>2831.9166666666665</v>
      </c>
      <c r="I467" s="278">
        <v>2861.1333333333328</v>
      </c>
      <c r="J467" s="278">
        <v>2894.2666666666664</v>
      </c>
      <c r="K467" s="276">
        <v>2828</v>
      </c>
      <c r="L467" s="276">
        <v>2765.65</v>
      </c>
      <c r="M467" s="276">
        <v>4.29094</v>
      </c>
    </row>
    <row r="468" spans="1:13">
      <c r="A468" s="267">
        <v>460</v>
      </c>
      <c r="B468" s="244" t="s">
        <v>191</v>
      </c>
      <c r="C468" s="276">
        <v>317.39999999999998</v>
      </c>
      <c r="D468" s="278">
        <v>317.63333333333333</v>
      </c>
      <c r="E468" s="278">
        <v>315.26666666666665</v>
      </c>
      <c r="F468" s="278">
        <v>313.13333333333333</v>
      </c>
      <c r="G468" s="278">
        <v>310.76666666666665</v>
      </c>
      <c r="H468" s="278">
        <v>319.76666666666665</v>
      </c>
      <c r="I468" s="278">
        <v>322.13333333333333</v>
      </c>
      <c r="J468" s="278">
        <v>324.26666666666665</v>
      </c>
      <c r="K468" s="276">
        <v>320</v>
      </c>
      <c r="L468" s="276">
        <v>315.5</v>
      </c>
      <c r="M468" s="276">
        <v>4.5826200000000004</v>
      </c>
    </row>
    <row r="469" spans="1:13">
      <c r="A469" s="267">
        <v>461</v>
      </c>
      <c r="B469" s="244" t="s">
        <v>550</v>
      </c>
      <c r="C469" s="276">
        <v>687.6</v>
      </c>
      <c r="D469" s="278">
        <v>684.23333333333323</v>
      </c>
      <c r="E469" s="278">
        <v>678.46666666666647</v>
      </c>
      <c r="F469" s="278">
        <v>669.33333333333326</v>
      </c>
      <c r="G469" s="278">
        <v>663.56666666666649</v>
      </c>
      <c r="H469" s="278">
        <v>693.36666666666645</v>
      </c>
      <c r="I469" s="278">
        <v>699.1333333333331</v>
      </c>
      <c r="J469" s="278">
        <v>708.26666666666642</v>
      </c>
      <c r="K469" s="276">
        <v>690</v>
      </c>
      <c r="L469" s="276">
        <v>675.1</v>
      </c>
      <c r="M469" s="276">
        <v>7.9014300000000004</v>
      </c>
    </row>
    <row r="470" spans="1:13">
      <c r="A470" s="267">
        <v>462</v>
      </c>
      <c r="B470" s="244" t="s">
        <v>551</v>
      </c>
      <c r="C470" s="276">
        <v>9.9</v>
      </c>
      <c r="D470" s="278">
        <v>9.9</v>
      </c>
      <c r="E470" s="278">
        <v>9.7000000000000011</v>
      </c>
      <c r="F470" s="278">
        <v>9.5</v>
      </c>
      <c r="G470" s="278">
        <v>9.3000000000000007</v>
      </c>
      <c r="H470" s="278">
        <v>10.100000000000001</v>
      </c>
      <c r="I470" s="278">
        <v>10.3</v>
      </c>
      <c r="J470" s="278">
        <v>10.500000000000002</v>
      </c>
      <c r="K470" s="276">
        <v>10.1</v>
      </c>
      <c r="L470" s="276">
        <v>9.6999999999999993</v>
      </c>
      <c r="M470" s="276">
        <v>185.12873999999999</v>
      </c>
    </row>
    <row r="471" spans="1:13">
      <c r="A471" s="267">
        <v>463</v>
      </c>
      <c r="B471" s="244" t="s">
        <v>539</v>
      </c>
      <c r="C471" s="276">
        <v>6180.6</v>
      </c>
      <c r="D471" s="278">
        <v>6195.2</v>
      </c>
      <c r="E471" s="278">
        <v>6106.45</v>
      </c>
      <c r="F471" s="278">
        <v>6032.3</v>
      </c>
      <c r="G471" s="278">
        <v>5943.55</v>
      </c>
      <c r="H471" s="278">
        <v>6269.3499999999995</v>
      </c>
      <c r="I471" s="278">
        <v>6358.0999999999995</v>
      </c>
      <c r="J471" s="278">
        <v>6432.2499999999991</v>
      </c>
      <c r="K471" s="276">
        <v>6283.95</v>
      </c>
      <c r="L471" s="276">
        <v>6121.05</v>
      </c>
      <c r="M471" s="276">
        <v>8.1119999999999998E-2</v>
      </c>
    </row>
    <row r="472" spans="1:13">
      <c r="A472" s="267">
        <v>464</v>
      </c>
      <c r="B472" s="244" t="s">
        <v>541</v>
      </c>
      <c r="C472" s="276">
        <v>30.9</v>
      </c>
      <c r="D472" s="278">
        <v>31.033333333333331</v>
      </c>
      <c r="E472" s="278">
        <v>30.716666666666661</v>
      </c>
      <c r="F472" s="276">
        <v>30.533333333333331</v>
      </c>
      <c r="G472" s="278">
        <v>30.216666666666661</v>
      </c>
      <c r="H472" s="278">
        <v>31.216666666666661</v>
      </c>
      <c r="I472" s="276">
        <v>31.533333333333331</v>
      </c>
      <c r="J472" s="278">
        <v>31.716666666666661</v>
      </c>
      <c r="K472" s="278">
        <v>31.35</v>
      </c>
      <c r="L472" s="276">
        <v>30.85</v>
      </c>
      <c r="M472" s="278">
        <v>21.18985</v>
      </c>
    </row>
    <row r="473" spans="1:13">
      <c r="A473" s="267">
        <v>465</v>
      </c>
      <c r="B473" s="244" t="s">
        <v>192</v>
      </c>
      <c r="C473" s="276">
        <v>485</v>
      </c>
      <c r="D473" s="278">
        <v>487.51666666666665</v>
      </c>
      <c r="E473" s="278">
        <v>481.0333333333333</v>
      </c>
      <c r="F473" s="276">
        <v>477.06666666666666</v>
      </c>
      <c r="G473" s="278">
        <v>470.58333333333331</v>
      </c>
      <c r="H473" s="278">
        <v>491.48333333333329</v>
      </c>
      <c r="I473" s="276">
        <v>497.96666666666664</v>
      </c>
      <c r="J473" s="278">
        <v>501.93333333333328</v>
      </c>
      <c r="K473" s="278">
        <v>494</v>
      </c>
      <c r="L473" s="276">
        <v>483.55</v>
      </c>
      <c r="M473" s="278">
        <v>26.6114</v>
      </c>
    </row>
    <row r="474" spans="1:13">
      <c r="A474" s="267">
        <v>466</v>
      </c>
      <c r="B474" s="244" t="s">
        <v>540</v>
      </c>
      <c r="C474" s="244">
        <v>228.15</v>
      </c>
      <c r="D474" s="288">
        <v>228.35</v>
      </c>
      <c r="E474" s="288">
        <v>226.2</v>
      </c>
      <c r="F474" s="288">
        <v>224.25</v>
      </c>
      <c r="G474" s="288">
        <v>222.1</v>
      </c>
      <c r="H474" s="288">
        <v>230.29999999999998</v>
      </c>
      <c r="I474" s="288">
        <v>232.45000000000002</v>
      </c>
      <c r="J474" s="288">
        <v>234.39999999999998</v>
      </c>
      <c r="K474" s="288">
        <v>230.5</v>
      </c>
      <c r="L474" s="288">
        <v>226.4</v>
      </c>
      <c r="M474" s="288">
        <v>0.51773000000000002</v>
      </c>
    </row>
    <row r="475" spans="1:13">
      <c r="A475" s="267">
        <v>467</v>
      </c>
      <c r="B475" s="244" t="s">
        <v>193</v>
      </c>
      <c r="C475" s="244">
        <v>1186.3499999999999</v>
      </c>
      <c r="D475" s="288">
        <v>1179.8</v>
      </c>
      <c r="E475" s="288">
        <v>1164.5999999999999</v>
      </c>
      <c r="F475" s="288">
        <v>1142.8499999999999</v>
      </c>
      <c r="G475" s="288">
        <v>1127.6499999999999</v>
      </c>
      <c r="H475" s="288">
        <v>1201.55</v>
      </c>
      <c r="I475" s="288">
        <v>1216.7500000000002</v>
      </c>
      <c r="J475" s="288">
        <v>1238.5</v>
      </c>
      <c r="K475" s="288">
        <v>1195</v>
      </c>
      <c r="L475" s="288">
        <v>1158.05</v>
      </c>
      <c r="M475" s="288">
        <v>9.1645599999999998</v>
      </c>
    </row>
    <row r="476" spans="1:13">
      <c r="A476" s="267">
        <v>468</v>
      </c>
      <c r="B476" s="244" t="s">
        <v>553</v>
      </c>
      <c r="C476" s="288">
        <v>12.7</v>
      </c>
      <c r="D476" s="288">
        <v>12.75</v>
      </c>
      <c r="E476" s="288">
        <v>12.55</v>
      </c>
      <c r="F476" s="288">
        <v>12.4</v>
      </c>
      <c r="G476" s="288">
        <v>12.200000000000001</v>
      </c>
      <c r="H476" s="288">
        <v>12.9</v>
      </c>
      <c r="I476" s="288">
        <v>13.1</v>
      </c>
      <c r="J476" s="288">
        <v>13.25</v>
      </c>
      <c r="K476" s="288">
        <v>12.95</v>
      </c>
      <c r="L476" s="288">
        <v>12.6</v>
      </c>
      <c r="M476" s="288">
        <v>28.016459999999999</v>
      </c>
    </row>
    <row r="477" spans="1:13">
      <c r="A477" s="267">
        <v>469</v>
      </c>
      <c r="B477" s="244" t="s">
        <v>554</v>
      </c>
      <c r="C477" s="288">
        <v>376.1</v>
      </c>
      <c r="D477" s="288">
        <v>376.9666666666667</v>
      </c>
      <c r="E477" s="288">
        <v>372.23333333333341</v>
      </c>
      <c r="F477" s="288">
        <v>368.36666666666673</v>
      </c>
      <c r="G477" s="288">
        <v>363.63333333333344</v>
      </c>
      <c r="H477" s="288">
        <v>380.83333333333337</v>
      </c>
      <c r="I477" s="288">
        <v>385.56666666666672</v>
      </c>
      <c r="J477" s="288">
        <v>389.43333333333334</v>
      </c>
      <c r="K477" s="288">
        <v>381.7</v>
      </c>
      <c r="L477" s="288">
        <v>373.1</v>
      </c>
      <c r="M477" s="288">
        <v>0.50814000000000004</v>
      </c>
    </row>
    <row r="478" spans="1:13">
      <c r="A478" s="267">
        <v>470</v>
      </c>
      <c r="B478" s="244" t="s">
        <v>194</v>
      </c>
      <c r="C478" s="288">
        <v>276.14999999999998</v>
      </c>
      <c r="D478" s="288">
        <v>277.0333333333333</v>
      </c>
      <c r="E478" s="288">
        <v>274.11666666666662</v>
      </c>
      <c r="F478" s="288">
        <v>272.08333333333331</v>
      </c>
      <c r="G478" s="288">
        <v>269.16666666666663</v>
      </c>
      <c r="H478" s="288">
        <v>279.06666666666661</v>
      </c>
      <c r="I478" s="288">
        <v>281.98333333333335</v>
      </c>
      <c r="J478" s="288">
        <v>284.01666666666659</v>
      </c>
      <c r="K478" s="288">
        <v>279.95</v>
      </c>
      <c r="L478" s="288">
        <v>275</v>
      </c>
      <c r="M478" s="288">
        <v>2.2405599999999999</v>
      </c>
    </row>
    <row r="479" spans="1:13">
      <c r="A479" s="267">
        <v>471</v>
      </c>
      <c r="B479" s="244" t="s">
        <v>3098</v>
      </c>
      <c r="C479" s="288">
        <v>39.299999999999997</v>
      </c>
      <c r="D479" s="288">
        <v>39.483333333333327</v>
      </c>
      <c r="E479" s="288">
        <v>38.966666666666654</v>
      </c>
      <c r="F479" s="288">
        <v>38.633333333333326</v>
      </c>
      <c r="G479" s="288">
        <v>38.116666666666653</v>
      </c>
      <c r="H479" s="288">
        <v>39.816666666666656</v>
      </c>
      <c r="I479" s="288">
        <v>40.333333333333321</v>
      </c>
      <c r="J479" s="288">
        <v>40.666666666666657</v>
      </c>
      <c r="K479" s="288">
        <v>40</v>
      </c>
      <c r="L479" s="288">
        <v>39.15</v>
      </c>
      <c r="M479" s="288">
        <v>8.7443000000000008</v>
      </c>
    </row>
    <row r="480" spans="1:13">
      <c r="A480" s="267">
        <v>472</v>
      </c>
      <c r="B480" s="244" t="s">
        <v>195</v>
      </c>
      <c r="C480" s="288">
        <v>5288.15</v>
      </c>
      <c r="D480" s="288">
        <v>5309.45</v>
      </c>
      <c r="E480" s="288">
        <v>5239.8999999999996</v>
      </c>
      <c r="F480" s="288">
        <v>5191.6499999999996</v>
      </c>
      <c r="G480" s="288">
        <v>5122.0999999999995</v>
      </c>
      <c r="H480" s="288">
        <v>5357.7</v>
      </c>
      <c r="I480" s="288">
        <v>5427.2500000000009</v>
      </c>
      <c r="J480" s="288">
        <v>5475.5</v>
      </c>
      <c r="K480" s="288">
        <v>5379</v>
      </c>
      <c r="L480" s="288">
        <v>5261.2</v>
      </c>
      <c r="M480" s="288">
        <v>7.2816400000000003</v>
      </c>
    </row>
    <row r="481" spans="1:13">
      <c r="A481" s="267">
        <v>473</v>
      </c>
      <c r="B481" s="244" t="s">
        <v>196</v>
      </c>
      <c r="C481" s="288">
        <v>31.55</v>
      </c>
      <c r="D481" s="288">
        <v>31.733333333333331</v>
      </c>
      <c r="E481" s="288">
        <v>31.216666666666661</v>
      </c>
      <c r="F481" s="288">
        <v>30.883333333333329</v>
      </c>
      <c r="G481" s="288">
        <v>30.36666666666666</v>
      </c>
      <c r="H481" s="288">
        <v>32.066666666666663</v>
      </c>
      <c r="I481" s="288">
        <v>32.583333333333336</v>
      </c>
      <c r="J481" s="288">
        <v>32.916666666666664</v>
      </c>
      <c r="K481" s="288">
        <v>32.25</v>
      </c>
      <c r="L481" s="288">
        <v>31.4</v>
      </c>
      <c r="M481" s="288">
        <v>57.229320000000001</v>
      </c>
    </row>
    <row r="482" spans="1:13">
      <c r="A482" s="267">
        <v>474</v>
      </c>
      <c r="B482" s="244" t="s">
        <v>197</v>
      </c>
      <c r="C482" s="288">
        <v>466.35</v>
      </c>
      <c r="D482" s="288">
        <v>465.34999999999997</v>
      </c>
      <c r="E482" s="288">
        <v>462.19999999999993</v>
      </c>
      <c r="F482" s="288">
        <v>458.04999999999995</v>
      </c>
      <c r="G482" s="288">
        <v>454.89999999999992</v>
      </c>
      <c r="H482" s="288">
        <v>469.49999999999994</v>
      </c>
      <c r="I482" s="288">
        <v>472.64999999999992</v>
      </c>
      <c r="J482" s="288">
        <v>476.79999999999995</v>
      </c>
      <c r="K482" s="288">
        <v>468.5</v>
      </c>
      <c r="L482" s="288">
        <v>461.2</v>
      </c>
      <c r="M482" s="288">
        <v>54.294809999999998</v>
      </c>
    </row>
    <row r="483" spans="1:13">
      <c r="A483" s="267">
        <v>475</v>
      </c>
      <c r="B483" s="244" t="s">
        <v>560</v>
      </c>
      <c r="C483" s="288">
        <v>2446.9</v>
      </c>
      <c r="D483" s="288">
        <v>2448.6333333333332</v>
      </c>
      <c r="E483" s="288">
        <v>2410.2666666666664</v>
      </c>
      <c r="F483" s="288">
        <v>2373.6333333333332</v>
      </c>
      <c r="G483" s="288">
        <v>2335.2666666666664</v>
      </c>
      <c r="H483" s="288">
        <v>2485.2666666666664</v>
      </c>
      <c r="I483" s="288">
        <v>2523.6333333333332</v>
      </c>
      <c r="J483" s="288">
        <v>2560.2666666666664</v>
      </c>
      <c r="K483" s="288">
        <v>2487</v>
      </c>
      <c r="L483" s="288">
        <v>2412</v>
      </c>
      <c r="M483" s="288">
        <v>0.25481999999999999</v>
      </c>
    </row>
    <row r="484" spans="1:13">
      <c r="A484" s="267">
        <v>476</v>
      </c>
      <c r="B484" s="244" t="s">
        <v>561</v>
      </c>
      <c r="C484" s="288">
        <v>69.150000000000006</v>
      </c>
      <c r="D484" s="288">
        <v>68.583333333333329</v>
      </c>
      <c r="E484" s="288">
        <v>67.316666666666663</v>
      </c>
      <c r="F484" s="288">
        <v>65.483333333333334</v>
      </c>
      <c r="G484" s="288">
        <v>64.216666666666669</v>
      </c>
      <c r="H484" s="288">
        <v>70.416666666666657</v>
      </c>
      <c r="I484" s="288">
        <v>71.683333333333337</v>
      </c>
      <c r="J484" s="288">
        <v>73.516666666666652</v>
      </c>
      <c r="K484" s="288">
        <v>69.849999999999994</v>
      </c>
      <c r="L484" s="288">
        <v>66.75</v>
      </c>
      <c r="M484" s="288">
        <v>210.71364</v>
      </c>
    </row>
    <row r="485" spans="1:13">
      <c r="A485" s="267">
        <v>477</v>
      </c>
      <c r="B485" s="244" t="s">
        <v>285</v>
      </c>
      <c r="C485" s="288">
        <v>397.4</v>
      </c>
      <c r="D485" s="288">
        <v>395.36666666666662</v>
      </c>
      <c r="E485" s="288">
        <v>385.93333333333322</v>
      </c>
      <c r="F485" s="288">
        <v>374.46666666666658</v>
      </c>
      <c r="G485" s="288">
        <v>365.03333333333319</v>
      </c>
      <c r="H485" s="288">
        <v>406.83333333333326</v>
      </c>
      <c r="I485" s="288">
        <v>416.26666666666665</v>
      </c>
      <c r="J485" s="288">
        <v>427.73333333333329</v>
      </c>
      <c r="K485" s="288">
        <v>404.8</v>
      </c>
      <c r="L485" s="288">
        <v>383.9</v>
      </c>
      <c r="M485" s="288">
        <v>5.1925999999999997</v>
      </c>
    </row>
    <row r="486" spans="1:13">
      <c r="A486" s="267">
        <v>478</v>
      </c>
      <c r="B486" s="244" t="s">
        <v>563</v>
      </c>
      <c r="C486" s="288">
        <v>916.05</v>
      </c>
      <c r="D486" s="288">
        <v>914.0333333333333</v>
      </c>
      <c r="E486" s="288">
        <v>903.06666666666661</v>
      </c>
      <c r="F486" s="288">
        <v>890.08333333333326</v>
      </c>
      <c r="G486" s="288">
        <v>879.11666666666656</v>
      </c>
      <c r="H486" s="288">
        <v>927.01666666666665</v>
      </c>
      <c r="I486" s="288">
        <v>937.98333333333335</v>
      </c>
      <c r="J486" s="288">
        <v>950.9666666666667</v>
      </c>
      <c r="K486" s="288">
        <v>925</v>
      </c>
      <c r="L486" s="288">
        <v>901.05</v>
      </c>
      <c r="M486" s="288">
        <v>2.5952799999999998</v>
      </c>
    </row>
    <row r="487" spans="1:13">
      <c r="A487" s="267">
        <v>479</v>
      </c>
      <c r="B487" s="244" t="s">
        <v>564</v>
      </c>
      <c r="C487" s="288">
        <v>1746.65</v>
      </c>
      <c r="D487" s="288">
        <v>1743.3833333333332</v>
      </c>
      <c r="E487" s="288">
        <v>1727.7666666666664</v>
      </c>
      <c r="F487" s="288">
        <v>1708.8833333333332</v>
      </c>
      <c r="G487" s="288">
        <v>1693.2666666666664</v>
      </c>
      <c r="H487" s="288">
        <v>1762.2666666666664</v>
      </c>
      <c r="I487" s="288">
        <v>1777.8833333333332</v>
      </c>
      <c r="J487" s="288">
        <v>1796.7666666666664</v>
      </c>
      <c r="K487" s="288">
        <v>1759</v>
      </c>
      <c r="L487" s="288">
        <v>1724.5</v>
      </c>
      <c r="M487" s="288">
        <v>1.1535299999999999</v>
      </c>
    </row>
    <row r="488" spans="1:13">
      <c r="A488" s="267">
        <v>480</v>
      </c>
      <c r="B488" s="244" t="s">
        <v>2780</v>
      </c>
      <c r="C488" s="288">
        <v>1092.5</v>
      </c>
      <c r="D488" s="288">
        <v>1101.8999999999999</v>
      </c>
      <c r="E488" s="288">
        <v>1070.6999999999998</v>
      </c>
      <c r="F488" s="288">
        <v>1048.8999999999999</v>
      </c>
      <c r="G488" s="288">
        <v>1017.6999999999998</v>
      </c>
      <c r="H488" s="288">
        <v>1123.6999999999998</v>
      </c>
      <c r="I488" s="288">
        <v>1154.9000000000001</v>
      </c>
      <c r="J488" s="288">
        <v>1176.6999999999998</v>
      </c>
      <c r="K488" s="288">
        <v>1133.0999999999999</v>
      </c>
      <c r="L488" s="288">
        <v>1080.0999999999999</v>
      </c>
      <c r="M488" s="288">
        <v>0.22761000000000001</v>
      </c>
    </row>
    <row r="489" spans="1:13">
      <c r="A489" s="267">
        <v>481</v>
      </c>
      <c r="B489" s="244" t="s">
        <v>284</v>
      </c>
      <c r="C489" s="288">
        <v>186.2</v>
      </c>
      <c r="D489" s="288">
        <v>186.75</v>
      </c>
      <c r="E489" s="288">
        <v>185</v>
      </c>
      <c r="F489" s="288">
        <v>183.8</v>
      </c>
      <c r="G489" s="288">
        <v>182.05</v>
      </c>
      <c r="H489" s="288">
        <v>187.95</v>
      </c>
      <c r="I489" s="288">
        <v>189.7</v>
      </c>
      <c r="J489" s="288">
        <v>190.89999999999998</v>
      </c>
      <c r="K489" s="288">
        <v>188.5</v>
      </c>
      <c r="L489" s="288">
        <v>185.55</v>
      </c>
      <c r="M489" s="288">
        <v>2.0183599999999999</v>
      </c>
    </row>
    <row r="490" spans="1:13">
      <c r="A490" s="267">
        <v>482</v>
      </c>
      <c r="B490" s="244" t="s">
        <v>565</v>
      </c>
      <c r="C490" s="288">
        <v>1208.2</v>
      </c>
      <c r="D490" s="288">
        <v>1216.05</v>
      </c>
      <c r="E490" s="288">
        <v>1192.1499999999999</v>
      </c>
      <c r="F490" s="288">
        <v>1176.0999999999999</v>
      </c>
      <c r="G490" s="288">
        <v>1152.1999999999998</v>
      </c>
      <c r="H490" s="288">
        <v>1232.0999999999999</v>
      </c>
      <c r="I490" s="288">
        <v>1256</v>
      </c>
      <c r="J490" s="288">
        <v>1272.05</v>
      </c>
      <c r="K490" s="288">
        <v>1239.95</v>
      </c>
      <c r="L490" s="288">
        <v>1200</v>
      </c>
      <c r="M490" s="288">
        <v>0.99424000000000001</v>
      </c>
    </row>
    <row r="491" spans="1:13">
      <c r="A491" s="267">
        <v>483</v>
      </c>
      <c r="B491" s="244" t="s">
        <v>556</v>
      </c>
      <c r="C491" s="288">
        <v>364.5</v>
      </c>
      <c r="D491" s="288">
        <v>361.36666666666662</v>
      </c>
      <c r="E491" s="288">
        <v>354.73333333333323</v>
      </c>
      <c r="F491" s="288">
        <v>344.96666666666664</v>
      </c>
      <c r="G491" s="288">
        <v>338.33333333333326</v>
      </c>
      <c r="H491" s="288">
        <v>371.13333333333321</v>
      </c>
      <c r="I491" s="288">
        <v>377.76666666666654</v>
      </c>
      <c r="J491" s="288">
        <v>387.53333333333319</v>
      </c>
      <c r="K491" s="288">
        <v>368</v>
      </c>
      <c r="L491" s="288">
        <v>351.6</v>
      </c>
      <c r="M491" s="288">
        <v>7.3041200000000002</v>
      </c>
    </row>
    <row r="492" spans="1:13">
      <c r="A492" s="267">
        <v>484</v>
      </c>
      <c r="B492" s="244" t="s">
        <v>555</v>
      </c>
      <c r="C492" s="288">
        <v>2542.4499999999998</v>
      </c>
      <c r="D492" s="288">
        <v>2523.6166666666668</v>
      </c>
      <c r="E492" s="288">
        <v>2473.9833333333336</v>
      </c>
      <c r="F492" s="288">
        <v>2405.5166666666669</v>
      </c>
      <c r="G492" s="288">
        <v>2355.8833333333337</v>
      </c>
      <c r="H492" s="288">
        <v>2592.0833333333335</v>
      </c>
      <c r="I492" s="288">
        <v>2641.7166666666667</v>
      </c>
      <c r="J492" s="288">
        <v>2710.1833333333334</v>
      </c>
      <c r="K492" s="288">
        <v>2573.25</v>
      </c>
      <c r="L492" s="288">
        <v>2455.15</v>
      </c>
      <c r="M492" s="288">
        <v>0.67286000000000001</v>
      </c>
    </row>
    <row r="493" spans="1:13">
      <c r="A493" s="267">
        <v>485</v>
      </c>
      <c r="B493" s="244" t="s">
        <v>199</v>
      </c>
      <c r="C493" s="288">
        <v>825.65</v>
      </c>
      <c r="D493" s="288">
        <v>821.9</v>
      </c>
      <c r="E493" s="288">
        <v>815.8</v>
      </c>
      <c r="F493" s="288">
        <v>805.94999999999993</v>
      </c>
      <c r="G493" s="288">
        <v>799.84999999999991</v>
      </c>
      <c r="H493" s="288">
        <v>831.75</v>
      </c>
      <c r="I493" s="288">
        <v>837.85000000000014</v>
      </c>
      <c r="J493" s="288">
        <v>847.7</v>
      </c>
      <c r="K493" s="288">
        <v>828</v>
      </c>
      <c r="L493" s="288">
        <v>812.05</v>
      </c>
      <c r="M493" s="288">
        <v>10.17539</v>
      </c>
    </row>
    <row r="494" spans="1:13">
      <c r="A494" s="267">
        <v>486</v>
      </c>
      <c r="B494" s="244" t="s">
        <v>557</v>
      </c>
      <c r="C494" s="288">
        <v>202.85</v>
      </c>
      <c r="D494" s="288">
        <v>203.25</v>
      </c>
      <c r="E494" s="288">
        <v>201.25</v>
      </c>
      <c r="F494" s="288">
        <v>199.65</v>
      </c>
      <c r="G494" s="288">
        <v>197.65</v>
      </c>
      <c r="H494" s="288">
        <v>204.85</v>
      </c>
      <c r="I494" s="288">
        <v>206.85</v>
      </c>
      <c r="J494" s="288">
        <v>208.45</v>
      </c>
      <c r="K494" s="288">
        <v>205.25</v>
      </c>
      <c r="L494" s="288">
        <v>201.65</v>
      </c>
      <c r="M494" s="288">
        <v>1.81772</v>
      </c>
    </row>
    <row r="495" spans="1:13">
      <c r="A495" s="267">
        <v>487</v>
      </c>
      <c r="B495" s="244" t="s">
        <v>558</v>
      </c>
      <c r="C495" s="288">
        <v>3704.4</v>
      </c>
      <c r="D495" s="288">
        <v>3716.8166666666671</v>
      </c>
      <c r="E495" s="288">
        <v>3661.6333333333341</v>
      </c>
      <c r="F495" s="288">
        <v>3618.8666666666672</v>
      </c>
      <c r="G495" s="288">
        <v>3563.6833333333343</v>
      </c>
      <c r="H495" s="288">
        <v>3759.5833333333339</v>
      </c>
      <c r="I495" s="288">
        <v>3814.7666666666673</v>
      </c>
      <c r="J495" s="288">
        <v>3857.5333333333338</v>
      </c>
      <c r="K495" s="288">
        <v>3772</v>
      </c>
      <c r="L495" s="288">
        <v>3674.05</v>
      </c>
      <c r="M495" s="288">
        <v>9.0990000000000001E-2</v>
      </c>
    </row>
    <row r="496" spans="1:13">
      <c r="A496" s="267">
        <v>488</v>
      </c>
      <c r="B496" s="244" t="s">
        <v>562</v>
      </c>
      <c r="C496" s="288">
        <v>1085.0999999999999</v>
      </c>
      <c r="D496" s="288">
        <v>1083.3833333333332</v>
      </c>
      <c r="E496" s="288">
        <v>1067.6666666666665</v>
      </c>
      <c r="F496" s="288">
        <v>1050.2333333333333</v>
      </c>
      <c r="G496" s="288">
        <v>1034.5166666666667</v>
      </c>
      <c r="H496" s="288">
        <v>1100.8166666666664</v>
      </c>
      <c r="I496" s="288">
        <v>1116.5333333333331</v>
      </c>
      <c r="J496" s="288">
        <v>1133.9666666666662</v>
      </c>
      <c r="K496" s="288">
        <v>1099.0999999999999</v>
      </c>
      <c r="L496" s="288">
        <v>1065.95</v>
      </c>
      <c r="M496" s="288">
        <v>0.99478999999999995</v>
      </c>
    </row>
    <row r="497" spans="1:13">
      <c r="A497" s="267">
        <v>489</v>
      </c>
      <c r="B497" s="244" t="s">
        <v>566</v>
      </c>
      <c r="C497" s="288">
        <v>5536.9</v>
      </c>
      <c r="D497" s="288">
        <v>5569.25</v>
      </c>
      <c r="E497" s="288">
        <v>5489.65</v>
      </c>
      <c r="F497" s="288">
        <v>5442.4</v>
      </c>
      <c r="G497" s="288">
        <v>5362.7999999999993</v>
      </c>
      <c r="H497" s="288">
        <v>5616.5</v>
      </c>
      <c r="I497" s="288">
        <v>5696.1</v>
      </c>
      <c r="J497" s="288">
        <v>5743.35</v>
      </c>
      <c r="K497" s="288">
        <v>5648.85</v>
      </c>
      <c r="L497" s="288">
        <v>5522</v>
      </c>
      <c r="M497" s="288">
        <v>2.9850000000000002E-2</v>
      </c>
    </row>
    <row r="498" spans="1:13">
      <c r="A498" s="267">
        <v>490</v>
      </c>
      <c r="B498" s="244" t="s">
        <v>567</v>
      </c>
      <c r="C498" s="288">
        <v>133.1</v>
      </c>
      <c r="D498" s="288">
        <v>134.15</v>
      </c>
      <c r="E498" s="288">
        <v>131.45000000000002</v>
      </c>
      <c r="F498" s="288">
        <v>129.80000000000001</v>
      </c>
      <c r="G498" s="288">
        <v>127.10000000000002</v>
      </c>
      <c r="H498" s="288">
        <v>135.80000000000001</v>
      </c>
      <c r="I498" s="288">
        <v>138.5</v>
      </c>
      <c r="J498" s="288">
        <v>140.15</v>
      </c>
      <c r="K498" s="288">
        <v>136.85</v>
      </c>
      <c r="L498" s="288">
        <v>132.5</v>
      </c>
      <c r="M498" s="288">
        <v>9.6292899999999992</v>
      </c>
    </row>
    <row r="499" spans="1:13">
      <c r="A499" s="267">
        <v>491</v>
      </c>
      <c r="B499" s="244" t="s">
        <v>568</v>
      </c>
      <c r="C499" s="288">
        <v>67.900000000000006</v>
      </c>
      <c r="D499" s="288">
        <v>68.016666666666666</v>
      </c>
      <c r="E499" s="288">
        <v>66.633333333333326</v>
      </c>
      <c r="F499" s="288">
        <v>65.36666666666666</v>
      </c>
      <c r="G499" s="288">
        <v>63.98333333333332</v>
      </c>
      <c r="H499" s="288">
        <v>69.283333333333331</v>
      </c>
      <c r="I499" s="288">
        <v>70.666666666666686</v>
      </c>
      <c r="J499" s="288">
        <v>71.933333333333337</v>
      </c>
      <c r="K499" s="288">
        <v>69.400000000000006</v>
      </c>
      <c r="L499" s="288">
        <v>66.75</v>
      </c>
      <c r="M499" s="288">
        <v>6.9482200000000001</v>
      </c>
    </row>
    <row r="500" spans="1:13">
      <c r="A500" s="267">
        <v>492</v>
      </c>
      <c r="B500" s="244" t="s">
        <v>2851</v>
      </c>
      <c r="C500" s="288">
        <v>456.4</v>
      </c>
      <c r="D500" s="288">
        <v>453.15000000000003</v>
      </c>
      <c r="E500" s="288">
        <v>444.30000000000007</v>
      </c>
      <c r="F500" s="288">
        <v>432.20000000000005</v>
      </c>
      <c r="G500" s="288">
        <v>423.35000000000008</v>
      </c>
      <c r="H500" s="288">
        <v>465.25000000000006</v>
      </c>
      <c r="I500" s="288">
        <v>474.10000000000008</v>
      </c>
      <c r="J500" s="288">
        <v>486.20000000000005</v>
      </c>
      <c r="K500" s="288">
        <v>462</v>
      </c>
      <c r="L500" s="288">
        <v>441.05</v>
      </c>
      <c r="M500" s="288">
        <v>3.0391400000000002</v>
      </c>
    </row>
    <row r="501" spans="1:13">
      <c r="A501" s="267">
        <v>493</v>
      </c>
      <c r="B501" s="244" t="s">
        <v>569</v>
      </c>
      <c r="C501" s="288">
        <v>2629</v>
      </c>
      <c r="D501" s="288">
        <v>2635.5666666666666</v>
      </c>
      <c r="E501" s="288">
        <v>2596.4333333333334</v>
      </c>
      <c r="F501" s="288">
        <v>2563.8666666666668</v>
      </c>
      <c r="G501" s="288">
        <v>2524.7333333333336</v>
      </c>
      <c r="H501" s="288">
        <v>2668.1333333333332</v>
      </c>
      <c r="I501" s="288">
        <v>2707.2666666666664</v>
      </c>
      <c r="J501" s="288">
        <v>2739.833333333333</v>
      </c>
      <c r="K501" s="288">
        <v>2674.7</v>
      </c>
      <c r="L501" s="288">
        <v>2603</v>
      </c>
      <c r="M501" s="288">
        <v>2.2739199999999999</v>
      </c>
    </row>
    <row r="502" spans="1:13">
      <c r="A502" s="267">
        <v>494</v>
      </c>
      <c r="B502" s="244" t="s">
        <v>200</v>
      </c>
      <c r="C502" s="288">
        <v>386.25</v>
      </c>
      <c r="D502" s="288">
        <v>385.01666666666665</v>
      </c>
      <c r="E502" s="288">
        <v>382.43333333333328</v>
      </c>
      <c r="F502" s="288">
        <v>378.61666666666662</v>
      </c>
      <c r="G502" s="288">
        <v>376.03333333333325</v>
      </c>
      <c r="H502" s="288">
        <v>388.83333333333331</v>
      </c>
      <c r="I502" s="288">
        <v>391.41666666666669</v>
      </c>
      <c r="J502" s="288">
        <v>395.23333333333335</v>
      </c>
      <c r="K502" s="288">
        <v>387.6</v>
      </c>
      <c r="L502" s="288">
        <v>381.2</v>
      </c>
      <c r="M502" s="288">
        <v>63.94605</v>
      </c>
    </row>
    <row r="503" spans="1:13">
      <c r="A503" s="267">
        <v>495</v>
      </c>
      <c r="B503" s="244" t="s">
        <v>570</v>
      </c>
      <c r="C503" s="288">
        <v>546.54999999999995</v>
      </c>
      <c r="D503" s="288">
        <v>551.11666666666667</v>
      </c>
      <c r="E503" s="288">
        <v>532.43333333333339</v>
      </c>
      <c r="F503" s="288">
        <v>518.31666666666672</v>
      </c>
      <c r="G503" s="288">
        <v>499.63333333333344</v>
      </c>
      <c r="H503" s="288">
        <v>565.23333333333335</v>
      </c>
      <c r="I503" s="288">
        <v>583.91666666666652</v>
      </c>
      <c r="J503" s="288">
        <v>598.0333333333333</v>
      </c>
      <c r="K503" s="288">
        <v>569.79999999999995</v>
      </c>
      <c r="L503" s="288">
        <v>537</v>
      </c>
      <c r="M503" s="288">
        <v>44.554479999999998</v>
      </c>
    </row>
    <row r="504" spans="1:13">
      <c r="A504" s="267">
        <v>496</v>
      </c>
      <c r="B504" s="244" t="s">
        <v>202</v>
      </c>
      <c r="C504" s="288">
        <v>223.5</v>
      </c>
      <c r="D504" s="288">
        <v>222.45000000000002</v>
      </c>
      <c r="E504" s="288">
        <v>218.30000000000004</v>
      </c>
      <c r="F504" s="288">
        <v>213.10000000000002</v>
      </c>
      <c r="G504" s="288">
        <v>208.95000000000005</v>
      </c>
      <c r="H504" s="288">
        <v>227.65000000000003</v>
      </c>
      <c r="I504" s="288">
        <v>231.8</v>
      </c>
      <c r="J504" s="288">
        <v>237.00000000000003</v>
      </c>
      <c r="K504" s="288">
        <v>226.6</v>
      </c>
      <c r="L504" s="288">
        <v>217.25</v>
      </c>
      <c r="M504" s="288">
        <v>196.79483999999999</v>
      </c>
    </row>
    <row r="505" spans="1:13">
      <c r="A505" s="267">
        <v>497</v>
      </c>
      <c r="B505" s="244" t="s">
        <v>571</v>
      </c>
      <c r="C505" s="288">
        <v>237.4</v>
      </c>
      <c r="D505" s="288">
        <v>240.06666666666669</v>
      </c>
      <c r="E505" s="288">
        <v>232.33333333333337</v>
      </c>
      <c r="F505" s="288">
        <v>227.26666666666668</v>
      </c>
      <c r="G505" s="288">
        <v>219.53333333333336</v>
      </c>
      <c r="H505" s="288">
        <v>245.13333333333338</v>
      </c>
      <c r="I505" s="288">
        <v>252.86666666666667</v>
      </c>
      <c r="J505" s="288">
        <v>257.93333333333339</v>
      </c>
      <c r="K505" s="288">
        <v>247.8</v>
      </c>
      <c r="L505" s="288">
        <v>235</v>
      </c>
      <c r="M505" s="288">
        <v>3.1994899999999999</v>
      </c>
    </row>
    <row r="506" spans="1:13">
      <c r="A506" s="267">
        <v>500</v>
      </c>
      <c r="B506" s="244" t="s">
        <v>572</v>
      </c>
      <c r="C506" s="288">
        <v>1990.5</v>
      </c>
      <c r="D506" s="288">
        <v>1991.3666666666668</v>
      </c>
      <c r="E506" s="288">
        <v>1960.7333333333336</v>
      </c>
      <c r="F506" s="288">
        <v>1930.9666666666667</v>
      </c>
      <c r="G506" s="288">
        <v>1900.3333333333335</v>
      </c>
      <c r="H506" s="288">
        <v>2021.1333333333337</v>
      </c>
      <c r="I506" s="288">
        <v>2051.7666666666669</v>
      </c>
      <c r="J506" s="288">
        <v>2081.5333333333338</v>
      </c>
      <c r="K506" s="288">
        <v>2022</v>
      </c>
      <c r="L506" s="288">
        <v>1961.6</v>
      </c>
      <c r="M506" s="288">
        <v>0.46083000000000002</v>
      </c>
    </row>
    <row r="507" spans="1:13">
      <c r="A507" s="291"/>
    </row>
    <row r="508" spans="1:13">
      <c r="A508" s="5"/>
    </row>
    <row r="509" spans="1:13">
      <c r="A509" s="5"/>
    </row>
    <row r="510" spans="1:13">
      <c r="A510" s="5"/>
    </row>
    <row r="511" spans="1:13">
      <c r="A511" s="5"/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98"/>
      <c r="B5" s="698"/>
      <c r="C5" s="699"/>
      <c r="D5" s="699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700" t="s">
        <v>574</v>
      </c>
      <c r="C7" s="700"/>
      <c r="D7" s="261">
        <f>Main!B10</f>
        <v>44197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44196</v>
      </c>
      <c r="B10" s="266">
        <v>538778</v>
      </c>
      <c r="C10" s="267" t="s">
        <v>3884</v>
      </c>
      <c r="D10" s="267" t="s">
        <v>3833</v>
      </c>
      <c r="E10" s="267" t="s">
        <v>583</v>
      </c>
      <c r="F10" s="380">
        <v>20</v>
      </c>
      <c r="G10" s="266">
        <v>40.75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44196</v>
      </c>
      <c r="B11" s="266">
        <v>538778</v>
      </c>
      <c r="C11" s="267" t="s">
        <v>3884</v>
      </c>
      <c r="D11" s="267" t="s">
        <v>3833</v>
      </c>
      <c r="E11" s="267" t="s">
        <v>584</v>
      </c>
      <c r="F11" s="380">
        <v>48660</v>
      </c>
      <c r="G11" s="266">
        <v>40.21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44196</v>
      </c>
      <c r="B12" s="266">
        <v>526225</v>
      </c>
      <c r="C12" s="267" t="s">
        <v>3885</v>
      </c>
      <c r="D12" s="267" t="s">
        <v>3886</v>
      </c>
      <c r="E12" s="267" t="s">
        <v>583</v>
      </c>
      <c r="F12" s="380">
        <v>128000</v>
      </c>
      <c r="G12" s="266">
        <v>9.33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44196</v>
      </c>
      <c r="B13" s="266">
        <v>526225</v>
      </c>
      <c r="C13" s="267" t="s">
        <v>3885</v>
      </c>
      <c r="D13" s="267" t="s">
        <v>3887</v>
      </c>
      <c r="E13" s="267" t="s">
        <v>584</v>
      </c>
      <c r="F13" s="380">
        <v>128000</v>
      </c>
      <c r="G13" s="266">
        <v>9.33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44196</v>
      </c>
      <c r="B14" s="266">
        <v>523019</v>
      </c>
      <c r="C14" s="267" t="s">
        <v>3853</v>
      </c>
      <c r="D14" s="267" t="s">
        <v>3854</v>
      </c>
      <c r="E14" s="267" t="s">
        <v>583</v>
      </c>
      <c r="F14" s="380">
        <v>25273</v>
      </c>
      <c r="G14" s="266">
        <v>25.64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44196</v>
      </c>
      <c r="B15" s="266">
        <v>538882</v>
      </c>
      <c r="C15" s="267" t="s">
        <v>3888</v>
      </c>
      <c r="D15" s="267" t="s">
        <v>3889</v>
      </c>
      <c r="E15" s="267" t="s">
        <v>583</v>
      </c>
      <c r="F15" s="380">
        <v>69551</v>
      </c>
      <c r="G15" s="266">
        <v>16.79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44196</v>
      </c>
      <c r="B16" s="266">
        <v>538882</v>
      </c>
      <c r="C16" s="267" t="s">
        <v>3888</v>
      </c>
      <c r="D16" s="267" t="s">
        <v>3889</v>
      </c>
      <c r="E16" s="267" t="s">
        <v>584</v>
      </c>
      <c r="F16" s="380">
        <v>10</v>
      </c>
      <c r="G16" s="266">
        <v>16.02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44196</v>
      </c>
      <c r="B17" s="266">
        <v>509563</v>
      </c>
      <c r="C17" s="267" t="s">
        <v>3890</v>
      </c>
      <c r="D17" s="267" t="s">
        <v>3891</v>
      </c>
      <c r="E17" s="267" t="s">
        <v>583</v>
      </c>
      <c r="F17" s="380">
        <v>40000</v>
      </c>
      <c r="G17" s="266">
        <v>6.58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44196</v>
      </c>
      <c r="B18" s="266">
        <v>540614</v>
      </c>
      <c r="C18" s="267" t="s">
        <v>3892</v>
      </c>
      <c r="D18" s="267" t="s">
        <v>3833</v>
      </c>
      <c r="E18" s="267" t="s">
        <v>583</v>
      </c>
      <c r="F18" s="380">
        <v>68540</v>
      </c>
      <c r="G18" s="266">
        <v>114.67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44196</v>
      </c>
      <c r="B19" s="266">
        <v>540614</v>
      </c>
      <c r="C19" s="267" t="s">
        <v>3892</v>
      </c>
      <c r="D19" s="267" t="s">
        <v>3833</v>
      </c>
      <c r="E19" s="267" t="s">
        <v>584</v>
      </c>
      <c r="F19" s="380">
        <v>74193</v>
      </c>
      <c r="G19" s="266">
        <v>111.49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44196</v>
      </c>
      <c r="B20" s="266">
        <v>541627</v>
      </c>
      <c r="C20" s="267" t="s">
        <v>3855</v>
      </c>
      <c r="D20" s="267" t="s">
        <v>3893</v>
      </c>
      <c r="E20" s="267" t="s">
        <v>583</v>
      </c>
      <c r="F20" s="380">
        <v>151</v>
      </c>
      <c r="G20" s="266">
        <v>15.96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44196</v>
      </c>
      <c r="B21" s="266">
        <v>541627</v>
      </c>
      <c r="C21" s="267" t="s">
        <v>3855</v>
      </c>
      <c r="D21" s="267" t="s">
        <v>3893</v>
      </c>
      <c r="E21" s="267" t="s">
        <v>584</v>
      </c>
      <c r="F21" s="380">
        <v>29635</v>
      </c>
      <c r="G21" s="266">
        <v>15.95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44196</v>
      </c>
      <c r="B22" s="266">
        <v>541627</v>
      </c>
      <c r="C22" s="267" t="s">
        <v>3855</v>
      </c>
      <c r="D22" s="267" t="s">
        <v>3856</v>
      </c>
      <c r="E22" s="267" t="s">
        <v>583</v>
      </c>
      <c r="F22" s="380">
        <v>30950</v>
      </c>
      <c r="G22" s="266">
        <v>16.13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44196</v>
      </c>
      <c r="B23" s="266">
        <v>531337</v>
      </c>
      <c r="C23" s="267" t="s">
        <v>1745</v>
      </c>
      <c r="D23" s="267" t="s">
        <v>3861</v>
      </c>
      <c r="E23" s="267" t="s">
        <v>583</v>
      </c>
      <c r="F23" s="380">
        <v>1000000</v>
      </c>
      <c r="G23" s="266">
        <v>15.4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44196</v>
      </c>
      <c r="B24" s="266">
        <v>531337</v>
      </c>
      <c r="C24" s="267" t="s">
        <v>1745</v>
      </c>
      <c r="D24" s="267" t="s">
        <v>3894</v>
      </c>
      <c r="E24" s="267" t="s">
        <v>584</v>
      </c>
      <c r="F24" s="380">
        <v>1000000</v>
      </c>
      <c r="G24" s="266">
        <v>15.4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44196</v>
      </c>
      <c r="B25" s="266">
        <v>505283</v>
      </c>
      <c r="C25" s="267" t="s">
        <v>3895</v>
      </c>
      <c r="D25" s="267" t="s">
        <v>3896</v>
      </c>
      <c r="E25" s="267" t="s">
        <v>584</v>
      </c>
      <c r="F25" s="380">
        <v>379425</v>
      </c>
      <c r="G25" s="266">
        <v>152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44196</v>
      </c>
      <c r="B26" s="266">
        <v>535387</v>
      </c>
      <c r="C26" s="267" t="s">
        <v>3897</v>
      </c>
      <c r="D26" s="267" t="s">
        <v>3898</v>
      </c>
      <c r="E26" s="267" t="s">
        <v>584</v>
      </c>
      <c r="F26" s="380">
        <v>221000</v>
      </c>
      <c r="G26" s="266">
        <v>8.8800000000000008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44196</v>
      </c>
      <c r="B27" s="266">
        <v>535387</v>
      </c>
      <c r="C27" s="267" t="s">
        <v>3897</v>
      </c>
      <c r="D27" s="267" t="s">
        <v>3899</v>
      </c>
      <c r="E27" s="267" t="s">
        <v>583</v>
      </c>
      <c r="F27" s="380">
        <v>221000</v>
      </c>
      <c r="G27" s="266">
        <v>8.8800000000000008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44196</v>
      </c>
      <c r="B28" s="266">
        <v>537669</v>
      </c>
      <c r="C28" s="267" t="s">
        <v>3900</v>
      </c>
      <c r="D28" s="267" t="s">
        <v>3901</v>
      </c>
      <c r="E28" s="267" t="s">
        <v>583</v>
      </c>
      <c r="F28" s="380">
        <v>84000</v>
      </c>
      <c r="G28" s="266">
        <v>60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44196</v>
      </c>
      <c r="B29" s="266">
        <v>537669</v>
      </c>
      <c r="C29" s="267" t="s">
        <v>3900</v>
      </c>
      <c r="D29" s="267" t="s">
        <v>3902</v>
      </c>
      <c r="E29" s="267" t="s">
        <v>584</v>
      </c>
      <c r="F29" s="380">
        <v>30000</v>
      </c>
      <c r="G29" s="266">
        <v>60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44196</v>
      </c>
      <c r="B30" s="266">
        <v>537669</v>
      </c>
      <c r="C30" s="267" t="s">
        <v>3900</v>
      </c>
      <c r="D30" s="267" t="s">
        <v>3903</v>
      </c>
      <c r="E30" s="267" t="s">
        <v>584</v>
      </c>
      <c r="F30" s="380">
        <v>54000</v>
      </c>
      <c r="G30" s="266">
        <v>60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44196</v>
      </c>
      <c r="B31" s="266">
        <v>532256</v>
      </c>
      <c r="C31" s="267" t="s">
        <v>2105</v>
      </c>
      <c r="D31" s="267" t="s">
        <v>3904</v>
      </c>
      <c r="E31" s="267" t="s">
        <v>583</v>
      </c>
      <c r="F31" s="380">
        <v>28000</v>
      </c>
      <c r="G31" s="266">
        <v>1027.97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44196</v>
      </c>
      <c r="B32" s="266">
        <v>532256</v>
      </c>
      <c r="C32" s="267" t="s">
        <v>2105</v>
      </c>
      <c r="D32" s="267" t="s">
        <v>3904</v>
      </c>
      <c r="E32" s="267" t="s">
        <v>584</v>
      </c>
      <c r="F32" s="380">
        <v>28000</v>
      </c>
      <c r="G32" s="266">
        <v>940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44196</v>
      </c>
      <c r="B33" s="266">
        <v>532256</v>
      </c>
      <c r="C33" s="267" t="s">
        <v>2105</v>
      </c>
      <c r="D33" s="267" t="s">
        <v>3905</v>
      </c>
      <c r="E33" s="267" t="s">
        <v>583</v>
      </c>
      <c r="F33" s="380">
        <v>35300</v>
      </c>
      <c r="G33" s="266">
        <v>940.21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44196</v>
      </c>
      <c r="B34" s="266">
        <v>532256</v>
      </c>
      <c r="C34" s="267" t="s">
        <v>2105</v>
      </c>
      <c r="D34" s="267" t="s">
        <v>3905</v>
      </c>
      <c r="E34" s="267" t="s">
        <v>584</v>
      </c>
      <c r="F34" s="380">
        <v>35300</v>
      </c>
      <c r="G34" s="266">
        <v>1028.07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44196</v>
      </c>
      <c r="B35" s="266">
        <v>539291</v>
      </c>
      <c r="C35" s="267" t="s">
        <v>3789</v>
      </c>
      <c r="D35" s="267" t="s">
        <v>3906</v>
      </c>
      <c r="E35" s="267" t="s">
        <v>583</v>
      </c>
      <c r="F35" s="380">
        <v>19098</v>
      </c>
      <c r="G35" s="266">
        <v>81.56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44196</v>
      </c>
      <c r="B36" s="266">
        <v>539291</v>
      </c>
      <c r="C36" s="267" t="s">
        <v>3789</v>
      </c>
      <c r="D36" s="267" t="s">
        <v>3906</v>
      </c>
      <c r="E36" s="267" t="s">
        <v>584</v>
      </c>
      <c r="F36" s="380">
        <v>15501</v>
      </c>
      <c r="G36" s="266">
        <v>81.849999999999994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44196</v>
      </c>
      <c r="B37" s="266">
        <v>539291</v>
      </c>
      <c r="C37" s="267" t="s">
        <v>3789</v>
      </c>
      <c r="D37" s="267" t="s">
        <v>3834</v>
      </c>
      <c r="E37" s="267" t="s">
        <v>584</v>
      </c>
      <c r="F37" s="380">
        <v>70000</v>
      </c>
      <c r="G37" s="266">
        <v>80.099999999999994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44196</v>
      </c>
      <c r="B38" s="266">
        <v>539291</v>
      </c>
      <c r="C38" s="267" t="s">
        <v>3789</v>
      </c>
      <c r="D38" s="267" t="s">
        <v>3907</v>
      </c>
      <c r="E38" s="267" t="s">
        <v>583</v>
      </c>
      <c r="F38" s="380">
        <v>70000</v>
      </c>
      <c r="G38" s="266">
        <v>80.099999999999994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44196</v>
      </c>
      <c r="B39" s="266">
        <v>539291</v>
      </c>
      <c r="C39" s="267" t="s">
        <v>3789</v>
      </c>
      <c r="D39" s="267" t="s">
        <v>3847</v>
      </c>
      <c r="E39" s="267" t="s">
        <v>583</v>
      </c>
      <c r="F39" s="380">
        <v>32958</v>
      </c>
      <c r="G39" s="266">
        <v>81.66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44196</v>
      </c>
      <c r="B40" s="266">
        <v>539291</v>
      </c>
      <c r="C40" s="267" t="s">
        <v>3789</v>
      </c>
      <c r="D40" s="267" t="s">
        <v>3847</v>
      </c>
      <c r="E40" s="267" t="s">
        <v>584</v>
      </c>
      <c r="F40" s="380">
        <v>32958</v>
      </c>
      <c r="G40" s="266">
        <v>81.44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44196</v>
      </c>
      <c r="B41" s="266">
        <v>504335</v>
      </c>
      <c r="C41" s="267" t="s">
        <v>3857</v>
      </c>
      <c r="D41" s="267" t="s">
        <v>3858</v>
      </c>
      <c r="E41" s="267" t="s">
        <v>584</v>
      </c>
      <c r="F41" s="380">
        <v>1438336</v>
      </c>
      <c r="G41" s="266">
        <v>0.22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44196</v>
      </c>
      <c r="B42" s="266">
        <v>511557</v>
      </c>
      <c r="C42" s="267" t="s">
        <v>3859</v>
      </c>
      <c r="D42" s="267" t="s">
        <v>3908</v>
      </c>
      <c r="E42" s="267" t="s">
        <v>584</v>
      </c>
      <c r="F42" s="380">
        <v>50000</v>
      </c>
      <c r="G42" s="266">
        <v>24.85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44196</v>
      </c>
      <c r="B43" s="266">
        <v>511557</v>
      </c>
      <c r="C43" s="267" t="s">
        <v>3859</v>
      </c>
      <c r="D43" s="267" t="s">
        <v>3860</v>
      </c>
      <c r="E43" s="267" t="s">
        <v>583</v>
      </c>
      <c r="F43" s="380">
        <v>50000</v>
      </c>
      <c r="G43" s="266">
        <v>24.85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44196</v>
      </c>
      <c r="B44" s="266">
        <v>539673</v>
      </c>
      <c r="C44" s="267" t="s">
        <v>3862</v>
      </c>
      <c r="D44" s="267" t="s">
        <v>3909</v>
      </c>
      <c r="E44" s="267" t="s">
        <v>583</v>
      </c>
      <c r="F44" s="380">
        <v>10000</v>
      </c>
      <c r="G44" s="266">
        <v>8.14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44196</v>
      </c>
      <c r="B45" s="266">
        <v>539673</v>
      </c>
      <c r="C45" s="267" t="s">
        <v>3862</v>
      </c>
      <c r="D45" s="267" t="s">
        <v>3910</v>
      </c>
      <c r="E45" s="267" t="s">
        <v>583</v>
      </c>
      <c r="F45" s="380">
        <v>10000</v>
      </c>
      <c r="G45" s="266">
        <v>8.14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44196</v>
      </c>
      <c r="B46" s="266">
        <v>539673</v>
      </c>
      <c r="C46" s="267" t="s">
        <v>3862</v>
      </c>
      <c r="D46" s="267" t="s">
        <v>3863</v>
      </c>
      <c r="E46" s="267" t="s">
        <v>583</v>
      </c>
      <c r="F46" s="380">
        <v>1</v>
      </c>
      <c r="G46" s="266">
        <v>8.14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44196</v>
      </c>
      <c r="B47" s="266">
        <v>539673</v>
      </c>
      <c r="C47" s="267" t="s">
        <v>3862</v>
      </c>
      <c r="D47" s="267" t="s">
        <v>3863</v>
      </c>
      <c r="E47" s="267" t="s">
        <v>584</v>
      </c>
      <c r="F47" s="380">
        <v>43000</v>
      </c>
      <c r="G47" s="266">
        <v>8.14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44196</v>
      </c>
      <c r="B48" s="266">
        <v>539673</v>
      </c>
      <c r="C48" s="267" t="s">
        <v>3862</v>
      </c>
      <c r="D48" s="267" t="s">
        <v>3856</v>
      </c>
      <c r="E48" s="267" t="s">
        <v>583</v>
      </c>
      <c r="F48" s="380">
        <v>24570</v>
      </c>
      <c r="G48" s="266">
        <v>8.14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44196</v>
      </c>
      <c r="B49" s="266">
        <v>539673</v>
      </c>
      <c r="C49" s="267" t="s">
        <v>3862</v>
      </c>
      <c r="D49" s="267" t="s">
        <v>3856</v>
      </c>
      <c r="E49" s="267" t="s">
        <v>584</v>
      </c>
      <c r="F49" s="380">
        <v>3591</v>
      </c>
      <c r="G49" s="266">
        <v>8.14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44196</v>
      </c>
      <c r="B50" s="266">
        <v>502448</v>
      </c>
      <c r="C50" s="267" t="s">
        <v>2935</v>
      </c>
      <c r="D50" s="267" t="s">
        <v>3911</v>
      </c>
      <c r="E50" s="267" t="s">
        <v>583</v>
      </c>
      <c r="F50" s="380">
        <v>1500000</v>
      </c>
      <c r="G50" s="266">
        <v>3.55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44196</v>
      </c>
      <c r="B51" s="266">
        <v>539526</v>
      </c>
      <c r="C51" s="267" t="s">
        <v>3912</v>
      </c>
      <c r="D51" s="267" t="s">
        <v>3887</v>
      </c>
      <c r="E51" s="267" t="s">
        <v>584</v>
      </c>
      <c r="F51" s="380">
        <v>10426560</v>
      </c>
      <c r="G51" s="266">
        <v>0.85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44196</v>
      </c>
      <c r="B52" s="266">
        <v>539526</v>
      </c>
      <c r="C52" s="267" t="s">
        <v>3912</v>
      </c>
      <c r="D52" s="267" t="s">
        <v>3913</v>
      </c>
      <c r="E52" s="267" t="s">
        <v>583</v>
      </c>
      <c r="F52" s="380">
        <v>4740000</v>
      </c>
      <c r="G52" s="266">
        <v>0.84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44196</v>
      </c>
      <c r="B53" s="266">
        <v>539526</v>
      </c>
      <c r="C53" s="267" t="s">
        <v>3912</v>
      </c>
      <c r="D53" s="267" t="s">
        <v>3914</v>
      </c>
      <c r="E53" s="267" t="s">
        <v>583</v>
      </c>
      <c r="F53" s="380">
        <v>1000000</v>
      </c>
      <c r="G53" s="266">
        <v>0.84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44196</v>
      </c>
      <c r="B54" s="266">
        <v>526335</v>
      </c>
      <c r="C54" s="267" t="s">
        <v>3915</v>
      </c>
      <c r="D54" s="267" t="s">
        <v>3916</v>
      </c>
      <c r="E54" s="267" t="s">
        <v>584</v>
      </c>
      <c r="F54" s="380">
        <v>82748</v>
      </c>
      <c r="G54" s="266">
        <v>12.59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44196</v>
      </c>
      <c r="B55" s="266">
        <v>521194</v>
      </c>
      <c r="C55" s="267" t="s">
        <v>2477</v>
      </c>
      <c r="D55" s="267" t="s">
        <v>3917</v>
      </c>
      <c r="E55" s="267" t="s">
        <v>583</v>
      </c>
      <c r="F55" s="380">
        <v>53580</v>
      </c>
      <c r="G55" s="266">
        <v>215.22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44196</v>
      </c>
      <c r="B56" s="266">
        <v>521194</v>
      </c>
      <c r="C56" s="267" t="s">
        <v>2477</v>
      </c>
      <c r="D56" s="267" t="s">
        <v>3918</v>
      </c>
      <c r="E56" s="267" t="s">
        <v>584</v>
      </c>
      <c r="F56" s="380">
        <v>53580</v>
      </c>
      <c r="G56" s="266">
        <v>215.21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44196</v>
      </c>
      <c r="B57" s="266">
        <v>523838</v>
      </c>
      <c r="C57" s="267" t="s">
        <v>2479</v>
      </c>
      <c r="D57" s="267" t="s">
        <v>3919</v>
      </c>
      <c r="E57" s="267" t="s">
        <v>583</v>
      </c>
      <c r="F57" s="380">
        <v>4765764</v>
      </c>
      <c r="G57" s="266">
        <v>39.65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44196</v>
      </c>
      <c r="B58" s="266">
        <v>523838</v>
      </c>
      <c r="C58" s="267" t="s">
        <v>2479</v>
      </c>
      <c r="D58" s="267" t="s">
        <v>3920</v>
      </c>
      <c r="E58" s="267" t="s">
        <v>583</v>
      </c>
      <c r="F58" s="380">
        <v>7259397</v>
      </c>
      <c r="G58" s="266">
        <v>39.65</v>
      </c>
      <c r="H58" s="344" t="s">
        <v>314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44196</v>
      </c>
      <c r="B59" s="266">
        <v>523838</v>
      </c>
      <c r="C59" s="267" t="s">
        <v>2479</v>
      </c>
      <c r="D59" s="267" t="s">
        <v>3921</v>
      </c>
      <c r="E59" s="267" t="s">
        <v>584</v>
      </c>
      <c r="F59" s="380">
        <v>4765764</v>
      </c>
      <c r="G59" s="266">
        <v>39.65</v>
      </c>
      <c r="H59" s="344" t="s">
        <v>314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44196</v>
      </c>
      <c r="B60" s="266">
        <v>523838</v>
      </c>
      <c r="C60" s="267" t="s">
        <v>2479</v>
      </c>
      <c r="D60" s="267" t="s">
        <v>3922</v>
      </c>
      <c r="E60" s="267" t="s">
        <v>584</v>
      </c>
      <c r="F60" s="380">
        <v>7259397</v>
      </c>
      <c r="G60" s="266">
        <v>39.65</v>
      </c>
      <c r="H60" s="344" t="s">
        <v>314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44196</v>
      </c>
      <c r="B61" s="266">
        <v>542760</v>
      </c>
      <c r="C61" s="267" t="s">
        <v>2593</v>
      </c>
      <c r="D61" s="267" t="s">
        <v>3923</v>
      </c>
      <c r="E61" s="267" t="s">
        <v>584</v>
      </c>
      <c r="F61" s="380">
        <v>2630000</v>
      </c>
      <c r="G61" s="266">
        <v>230.63</v>
      </c>
      <c r="H61" s="344" t="s">
        <v>314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44196</v>
      </c>
      <c r="B62" s="266">
        <v>540108</v>
      </c>
      <c r="C62" s="267" t="s">
        <v>3924</v>
      </c>
      <c r="D62" s="267" t="s">
        <v>3925</v>
      </c>
      <c r="E62" s="267" t="s">
        <v>584</v>
      </c>
      <c r="F62" s="380">
        <v>68000</v>
      </c>
      <c r="G62" s="266">
        <v>42.1</v>
      </c>
      <c r="H62" s="344" t="s">
        <v>314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44196</v>
      </c>
      <c r="B63" s="266">
        <v>540108</v>
      </c>
      <c r="C63" s="267" t="s">
        <v>3924</v>
      </c>
      <c r="D63" s="267" t="s">
        <v>3926</v>
      </c>
      <c r="E63" s="267" t="s">
        <v>583</v>
      </c>
      <c r="F63" s="380">
        <v>68700</v>
      </c>
      <c r="G63" s="266">
        <v>42.11</v>
      </c>
      <c r="H63" s="344" t="s">
        <v>314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44196</v>
      </c>
      <c r="B64" s="266">
        <v>542655</v>
      </c>
      <c r="C64" s="267" t="s">
        <v>2793</v>
      </c>
      <c r="D64" s="267" t="s">
        <v>3808</v>
      </c>
      <c r="E64" s="267" t="s">
        <v>583</v>
      </c>
      <c r="F64" s="380">
        <v>4326165</v>
      </c>
      <c r="G64" s="266">
        <v>5.29</v>
      </c>
      <c r="H64" s="344" t="s">
        <v>314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44196</v>
      </c>
      <c r="B65" s="266">
        <v>542655</v>
      </c>
      <c r="C65" s="267" t="s">
        <v>2793</v>
      </c>
      <c r="D65" s="267" t="s">
        <v>3808</v>
      </c>
      <c r="E65" s="267" t="s">
        <v>584</v>
      </c>
      <c r="F65" s="380">
        <v>408094</v>
      </c>
      <c r="G65" s="266">
        <v>5.36</v>
      </c>
      <c r="H65" s="344" t="s">
        <v>314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44196</v>
      </c>
      <c r="B66" s="266">
        <v>512064</v>
      </c>
      <c r="C66" s="267" t="s">
        <v>3927</v>
      </c>
      <c r="D66" s="267" t="s">
        <v>3928</v>
      </c>
      <c r="E66" s="267" t="s">
        <v>583</v>
      </c>
      <c r="F66" s="380">
        <v>2000</v>
      </c>
      <c r="G66" s="266">
        <v>37.450000000000003</v>
      </c>
      <c r="H66" s="344" t="s">
        <v>314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44196</v>
      </c>
      <c r="B67" s="266">
        <v>512064</v>
      </c>
      <c r="C67" s="267" t="s">
        <v>3927</v>
      </c>
      <c r="D67" s="267" t="s">
        <v>3929</v>
      </c>
      <c r="E67" s="267" t="s">
        <v>584</v>
      </c>
      <c r="F67" s="380">
        <v>2500</v>
      </c>
      <c r="G67" s="266">
        <v>37.68</v>
      </c>
      <c r="H67" s="344" t="s">
        <v>314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44196</v>
      </c>
      <c r="B68" s="266" t="s">
        <v>3864</v>
      </c>
      <c r="C68" s="267" t="s">
        <v>3865</v>
      </c>
      <c r="D68" s="267" t="s">
        <v>3930</v>
      </c>
      <c r="E68" s="267" t="s">
        <v>583</v>
      </c>
      <c r="F68" s="380">
        <v>302847</v>
      </c>
      <c r="G68" s="266">
        <v>469.55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44196</v>
      </c>
      <c r="B69" s="266" t="s">
        <v>3864</v>
      </c>
      <c r="C69" s="267" t="s">
        <v>3865</v>
      </c>
      <c r="D69" s="267" t="s">
        <v>3848</v>
      </c>
      <c r="E69" s="267" t="s">
        <v>583</v>
      </c>
      <c r="F69" s="380">
        <v>292893</v>
      </c>
      <c r="G69" s="266">
        <v>470.54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44196</v>
      </c>
      <c r="B70" s="266" t="s">
        <v>3864</v>
      </c>
      <c r="C70" s="267" t="s">
        <v>3865</v>
      </c>
      <c r="D70" s="267" t="s">
        <v>3931</v>
      </c>
      <c r="E70" s="267" t="s">
        <v>583</v>
      </c>
      <c r="F70" s="380">
        <v>224233</v>
      </c>
      <c r="G70" s="266">
        <v>492.63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44196</v>
      </c>
      <c r="B71" s="266" t="s">
        <v>3932</v>
      </c>
      <c r="C71" s="267" t="s">
        <v>3933</v>
      </c>
      <c r="D71" s="267" t="s">
        <v>3934</v>
      </c>
      <c r="E71" s="267" t="s">
        <v>583</v>
      </c>
      <c r="F71" s="380">
        <v>70124</v>
      </c>
      <c r="G71" s="266">
        <v>629.96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44196</v>
      </c>
      <c r="B72" s="266" t="s">
        <v>1426</v>
      </c>
      <c r="C72" s="267" t="s">
        <v>3935</v>
      </c>
      <c r="D72" s="267" t="s">
        <v>3936</v>
      </c>
      <c r="E72" s="267" t="s">
        <v>583</v>
      </c>
      <c r="F72" s="380">
        <v>160000</v>
      </c>
      <c r="G72" s="266">
        <v>46.33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44196</v>
      </c>
      <c r="B73" s="266" t="s">
        <v>1426</v>
      </c>
      <c r="C73" s="267" t="s">
        <v>3935</v>
      </c>
      <c r="D73" s="267" t="s">
        <v>3937</v>
      </c>
      <c r="E73" s="267" t="s">
        <v>583</v>
      </c>
      <c r="F73" s="380">
        <v>449478</v>
      </c>
      <c r="G73" s="266">
        <v>45.87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44196</v>
      </c>
      <c r="B74" s="266" t="s">
        <v>117</v>
      </c>
      <c r="C74" s="267" t="s">
        <v>3938</v>
      </c>
      <c r="D74" s="267" t="s">
        <v>3939</v>
      </c>
      <c r="E74" s="267" t="s">
        <v>583</v>
      </c>
      <c r="F74" s="380">
        <v>2332872</v>
      </c>
      <c r="G74" s="266">
        <v>218.88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44196</v>
      </c>
      <c r="B75" s="266" t="s">
        <v>120</v>
      </c>
      <c r="C75" s="267" t="s">
        <v>3940</v>
      </c>
      <c r="D75" s="267" t="s">
        <v>3941</v>
      </c>
      <c r="E75" s="267" t="s">
        <v>583</v>
      </c>
      <c r="F75" s="380">
        <v>163421824</v>
      </c>
      <c r="G75" s="266">
        <v>10.58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44196</v>
      </c>
      <c r="B76" s="266" t="s">
        <v>1745</v>
      </c>
      <c r="C76" s="267" t="s">
        <v>3942</v>
      </c>
      <c r="D76" s="267" t="s">
        <v>3809</v>
      </c>
      <c r="E76" s="267" t="s">
        <v>583</v>
      </c>
      <c r="F76" s="380">
        <v>58316</v>
      </c>
      <c r="G76" s="266">
        <v>15.4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44196</v>
      </c>
      <c r="B77" s="266" t="s">
        <v>3526</v>
      </c>
      <c r="C77" s="267" t="s">
        <v>3866</v>
      </c>
      <c r="D77" s="267" t="s">
        <v>3867</v>
      </c>
      <c r="E77" s="267" t="s">
        <v>583</v>
      </c>
      <c r="F77" s="380">
        <v>463</v>
      </c>
      <c r="G77" s="266">
        <v>36.53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44196</v>
      </c>
      <c r="B78" s="266" t="s">
        <v>2141</v>
      </c>
      <c r="C78" s="267" t="s">
        <v>3943</v>
      </c>
      <c r="D78" s="267" t="s">
        <v>3944</v>
      </c>
      <c r="E78" s="267" t="s">
        <v>583</v>
      </c>
      <c r="F78" s="380">
        <v>37200</v>
      </c>
      <c r="G78" s="266">
        <v>11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44196</v>
      </c>
      <c r="B79" s="266" t="s">
        <v>2141</v>
      </c>
      <c r="C79" s="267" t="s">
        <v>3943</v>
      </c>
      <c r="D79" s="267" t="s">
        <v>3945</v>
      </c>
      <c r="E79" s="267" t="s">
        <v>583</v>
      </c>
      <c r="F79" s="380">
        <v>275000</v>
      </c>
      <c r="G79" s="266">
        <v>11.05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44196</v>
      </c>
      <c r="B80" s="266" t="s">
        <v>3805</v>
      </c>
      <c r="C80" s="267" t="s">
        <v>3806</v>
      </c>
      <c r="D80" s="267" t="s">
        <v>3807</v>
      </c>
      <c r="E80" s="267" t="s">
        <v>583</v>
      </c>
      <c r="F80" s="380">
        <v>198000</v>
      </c>
      <c r="G80" s="266">
        <v>22.25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44196</v>
      </c>
      <c r="B81" s="266" t="s">
        <v>2232</v>
      </c>
      <c r="C81" s="267" t="s">
        <v>3946</v>
      </c>
      <c r="D81" s="267" t="s">
        <v>3808</v>
      </c>
      <c r="E81" s="267" t="s">
        <v>583</v>
      </c>
      <c r="F81" s="380">
        <v>191597</v>
      </c>
      <c r="G81" s="266">
        <v>116.4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44196</v>
      </c>
      <c r="B82" s="266" t="s">
        <v>2477</v>
      </c>
      <c r="C82" s="267" t="s">
        <v>3947</v>
      </c>
      <c r="D82" s="267" t="s">
        <v>3821</v>
      </c>
      <c r="E82" s="267" t="s">
        <v>583</v>
      </c>
      <c r="F82" s="380">
        <v>600000</v>
      </c>
      <c r="G82" s="266">
        <v>214.42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44196</v>
      </c>
      <c r="B83" s="266" t="s">
        <v>2492</v>
      </c>
      <c r="C83" s="267" t="s">
        <v>3948</v>
      </c>
      <c r="D83" s="267" t="s">
        <v>3949</v>
      </c>
      <c r="E83" s="267" t="s">
        <v>583</v>
      </c>
      <c r="F83" s="380">
        <v>99142</v>
      </c>
      <c r="G83" s="266">
        <v>659.95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44196</v>
      </c>
      <c r="B84" s="266" t="s">
        <v>2494</v>
      </c>
      <c r="C84" s="267" t="s">
        <v>3950</v>
      </c>
      <c r="D84" s="267" t="s">
        <v>3951</v>
      </c>
      <c r="E84" s="267" t="s">
        <v>583</v>
      </c>
      <c r="F84" s="380">
        <v>661180</v>
      </c>
      <c r="G84" s="266">
        <v>115.1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44196</v>
      </c>
      <c r="B85" s="266" t="s">
        <v>2496</v>
      </c>
      <c r="C85" s="267" t="s">
        <v>3835</v>
      </c>
      <c r="D85" s="267" t="s">
        <v>3836</v>
      </c>
      <c r="E85" s="267" t="s">
        <v>583</v>
      </c>
      <c r="F85" s="380">
        <v>1083393</v>
      </c>
      <c r="G85" s="266">
        <v>68.34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44196</v>
      </c>
      <c r="B86" s="266" t="s">
        <v>2573</v>
      </c>
      <c r="C86" s="267" t="s">
        <v>3952</v>
      </c>
      <c r="D86" s="267" t="s">
        <v>3953</v>
      </c>
      <c r="E86" s="267" t="s">
        <v>583</v>
      </c>
      <c r="F86" s="380">
        <v>60000</v>
      </c>
      <c r="G86" s="266">
        <v>127.51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44196</v>
      </c>
      <c r="B87" s="266" t="s">
        <v>2573</v>
      </c>
      <c r="C87" s="267" t="s">
        <v>3952</v>
      </c>
      <c r="D87" s="267" t="s">
        <v>3954</v>
      </c>
      <c r="E87" s="267" t="s">
        <v>583</v>
      </c>
      <c r="F87" s="380">
        <v>59791</v>
      </c>
      <c r="G87" s="266">
        <v>132.78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44196</v>
      </c>
      <c r="B88" s="266" t="s">
        <v>2723</v>
      </c>
      <c r="C88" s="267" t="s">
        <v>3955</v>
      </c>
      <c r="D88" s="267" t="s">
        <v>3954</v>
      </c>
      <c r="E88" s="267" t="s">
        <v>583</v>
      </c>
      <c r="F88" s="380">
        <v>703155</v>
      </c>
      <c r="G88" s="266">
        <v>58.13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44196</v>
      </c>
      <c r="B89" s="266" t="s">
        <v>2923</v>
      </c>
      <c r="C89" s="267" t="s">
        <v>3956</v>
      </c>
      <c r="D89" s="267" t="s">
        <v>3957</v>
      </c>
      <c r="E89" s="267" t="s">
        <v>583</v>
      </c>
      <c r="F89" s="380">
        <v>100796</v>
      </c>
      <c r="G89" s="266">
        <v>211.06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44196</v>
      </c>
      <c r="B90" s="266" t="s">
        <v>2923</v>
      </c>
      <c r="C90" s="267" t="s">
        <v>3956</v>
      </c>
      <c r="D90" s="267" t="s">
        <v>3958</v>
      </c>
      <c r="E90" s="267" t="s">
        <v>583</v>
      </c>
      <c r="F90" s="380">
        <v>148122</v>
      </c>
      <c r="G90" s="266">
        <v>209.45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44196</v>
      </c>
      <c r="B91" s="266" t="s">
        <v>2791</v>
      </c>
      <c r="C91" s="267" t="s">
        <v>3868</v>
      </c>
      <c r="D91" s="267" t="s">
        <v>3809</v>
      </c>
      <c r="E91" s="267" t="s">
        <v>583</v>
      </c>
      <c r="F91" s="380">
        <v>2777862</v>
      </c>
      <c r="G91" s="266">
        <v>4.32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44196</v>
      </c>
      <c r="B92" s="266" t="s">
        <v>2793</v>
      </c>
      <c r="C92" s="267" t="s">
        <v>3837</v>
      </c>
      <c r="D92" s="267" t="s">
        <v>3959</v>
      </c>
      <c r="E92" s="267" t="s">
        <v>583</v>
      </c>
      <c r="F92" s="380">
        <v>5644066</v>
      </c>
      <c r="G92" s="266">
        <v>5.4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44196</v>
      </c>
      <c r="B93" s="266" t="s">
        <v>2793</v>
      </c>
      <c r="C93" s="267" t="s">
        <v>3837</v>
      </c>
      <c r="D93" s="267" t="s">
        <v>3960</v>
      </c>
      <c r="E93" s="267" t="s">
        <v>583</v>
      </c>
      <c r="F93" s="380">
        <v>5651667</v>
      </c>
      <c r="G93" s="266">
        <v>5.4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44196</v>
      </c>
      <c r="B94" s="266" t="s">
        <v>2793</v>
      </c>
      <c r="C94" s="267" t="s">
        <v>3837</v>
      </c>
      <c r="D94" s="267" t="s">
        <v>3808</v>
      </c>
      <c r="E94" s="267" t="s">
        <v>583</v>
      </c>
      <c r="F94" s="380">
        <v>1036099</v>
      </c>
      <c r="G94" s="266">
        <v>5.4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44196</v>
      </c>
      <c r="B95" s="266" t="s">
        <v>2793</v>
      </c>
      <c r="C95" s="267" t="s">
        <v>3837</v>
      </c>
      <c r="D95" s="267" t="s">
        <v>3961</v>
      </c>
      <c r="E95" s="267" t="s">
        <v>583</v>
      </c>
      <c r="F95" s="380">
        <v>5433324</v>
      </c>
      <c r="G95" s="266">
        <v>5.5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44196</v>
      </c>
      <c r="B96" s="266" t="s">
        <v>2835</v>
      </c>
      <c r="C96" s="267" t="s">
        <v>3962</v>
      </c>
      <c r="D96" s="267" t="s">
        <v>3954</v>
      </c>
      <c r="E96" s="267" t="s">
        <v>583</v>
      </c>
      <c r="F96" s="380">
        <v>242692</v>
      </c>
      <c r="G96" s="266">
        <v>71.13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44196</v>
      </c>
      <c r="B97" s="266" t="s">
        <v>838</v>
      </c>
      <c r="C97" s="267" t="s">
        <v>3963</v>
      </c>
      <c r="D97" s="267" t="s">
        <v>3809</v>
      </c>
      <c r="E97" s="267" t="s">
        <v>584</v>
      </c>
      <c r="F97" s="380">
        <v>287468</v>
      </c>
      <c r="G97" s="266">
        <v>16.399999999999999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44196</v>
      </c>
      <c r="B98" s="266" t="s">
        <v>3964</v>
      </c>
      <c r="C98" s="267" t="s">
        <v>3965</v>
      </c>
      <c r="D98" s="267" t="s">
        <v>3966</v>
      </c>
      <c r="E98" s="267" t="s">
        <v>584</v>
      </c>
      <c r="F98" s="380">
        <v>9600</v>
      </c>
      <c r="G98" s="266">
        <v>76.5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44196</v>
      </c>
      <c r="B99" s="266" t="s">
        <v>3864</v>
      </c>
      <c r="C99" s="267" t="s">
        <v>3865</v>
      </c>
      <c r="D99" s="267" t="s">
        <v>3848</v>
      </c>
      <c r="E99" s="267" t="s">
        <v>584</v>
      </c>
      <c r="F99" s="380">
        <v>292893</v>
      </c>
      <c r="G99" s="266">
        <v>470.89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44196</v>
      </c>
      <c r="B100" s="266" t="s">
        <v>3864</v>
      </c>
      <c r="C100" s="267" t="s">
        <v>3865</v>
      </c>
      <c r="D100" s="267" t="s">
        <v>3930</v>
      </c>
      <c r="E100" s="267" t="s">
        <v>584</v>
      </c>
      <c r="F100" s="380">
        <v>300887</v>
      </c>
      <c r="G100" s="266">
        <v>469.42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44196</v>
      </c>
      <c r="B101" s="266" t="s">
        <v>3864</v>
      </c>
      <c r="C101" s="267" t="s">
        <v>3865</v>
      </c>
      <c r="D101" s="267" t="s">
        <v>3931</v>
      </c>
      <c r="E101" s="267" t="s">
        <v>584</v>
      </c>
      <c r="F101" s="380">
        <v>224233</v>
      </c>
      <c r="G101" s="266">
        <v>492.95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44196</v>
      </c>
      <c r="B102" s="266" t="s">
        <v>1183</v>
      </c>
      <c r="C102" s="267" t="s">
        <v>3967</v>
      </c>
      <c r="D102" s="267" t="s">
        <v>3968</v>
      </c>
      <c r="E102" s="267" t="s">
        <v>584</v>
      </c>
      <c r="F102" s="380">
        <v>150000</v>
      </c>
      <c r="G102" s="266">
        <v>162.62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44196</v>
      </c>
      <c r="B103" s="266" t="s">
        <v>1426</v>
      </c>
      <c r="C103" s="267" t="s">
        <v>3935</v>
      </c>
      <c r="D103" s="267" t="s">
        <v>3937</v>
      </c>
      <c r="E103" s="267" t="s">
        <v>584</v>
      </c>
      <c r="F103" s="380">
        <v>449478</v>
      </c>
      <c r="G103" s="266">
        <v>45.79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44196</v>
      </c>
      <c r="B104" s="266" t="s">
        <v>3969</v>
      </c>
      <c r="C104" s="267" t="s">
        <v>3970</v>
      </c>
      <c r="D104" s="267" t="s">
        <v>3971</v>
      </c>
      <c r="E104" s="267" t="s">
        <v>584</v>
      </c>
      <c r="F104" s="380">
        <v>2670904</v>
      </c>
      <c r="G104" s="266">
        <v>96.88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44196</v>
      </c>
      <c r="B105" s="266" t="s">
        <v>117</v>
      </c>
      <c r="C105" s="267" t="s">
        <v>3938</v>
      </c>
      <c r="D105" s="267" t="s">
        <v>3939</v>
      </c>
      <c r="E105" s="267" t="s">
        <v>584</v>
      </c>
      <c r="F105" s="380">
        <v>2332872</v>
      </c>
      <c r="G105" s="266">
        <v>218.94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44196</v>
      </c>
      <c r="B106" s="266" t="s">
        <v>120</v>
      </c>
      <c r="C106" s="267" t="s">
        <v>3940</v>
      </c>
      <c r="D106" s="267" t="s">
        <v>3941</v>
      </c>
      <c r="E106" s="267" t="s">
        <v>584</v>
      </c>
      <c r="F106" s="380">
        <v>167178828</v>
      </c>
      <c r="G106" s="266">
        <v>10.58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44196</v>
      </c>
      <c r="B107" s="266" t="s">
        <v>1745</v>
      </c>
      <c r="C107" s="267" t="s">
        <v>3942</v>
      </c>
      <c r="D107" s="267" t="s">
        <v>3809</v>
      </c>
      <c r="E107" s="267" t="s">
        <v>584</v>
      </c>
      <c r="F107" s="380">
        <v>558316</v>
      </c>
      <c r="G107" s="266">
        <v>15.63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44196</v>
      </c>
      <c r="B108" s="266" t="s">
        <v>1777</v>
      </c>
      <c r="C108" s="267" t="s">
        <v>3972</v>
      </c>
      <c r="D108" s="267" t="s">
        <v>3973</v>
      </c>
      <c r="E108" s="267" t="s">
        <v>584</v>
      </c>
      <c r="F108" s="380">
        <v>2000000</v>
      </c>
      <c r="G108" s="266">
        <v>74.02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44196</v>
      </c>
      <c r="B109" s="266" t="s">
        <v>3526</v>
      </c>
      <c r="C109" s="267" t="s">
        <v>3866</v>
      </c>
      <c r="D109" s="267" t="s">
        <v>3867</v>
      </c>
      <c r="E109" s="267" t="s">
        <v>584</v>
      </c>
      <c r="F109" s="380">
        <v>92463</v>
      </c>
      <c r="G109" s="266">
        <v>35.619999999999997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44196</v>
      </c>
      <c r="B110" s="266" t="s">
        <v>2010</v>
      </c>
      <c r="C110" s="267" t="s">
        <v>3869</v>
      </c>
      <c r="D110" s="267" t="s">
        <v>3870</v>
      </c>
      <c r="E110" s="267" t="s">
        <v>584</v>
      </c>
      <c r="F110" s="380">
        <v>921811</v>
      </c>
      <c r="G110" s="266">
        <v>9.15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A111" s="243">
        <v>44196</v>
      </c>
      <c r="B111" s="266" t="s">
        <v>2010</v>
      </c>
      <c r="C111" s="267" t="s">
        <v>3869</v>
      </c>
      <c r="D111" s="267" t="s">
        <v>3974</v>
      </c>
      <c r="E111" s="267" t="s">
        <v>584</v>
      </c>
      <c r="F111" s="380">
        <v>384839</v>
      </c>
      <c r="G111" s="266">
        <v>9.0500000000000007</v>
      </c>
      <c r="H111" s="344" t="s">
        <v>2952</v>
      </c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A112" s="243">
        <v>44196</v>
      </c>
      <c r="B112" s="266" t="s">
        <v>2141</v>
      </c>
      <c r="C112" s="267" t="s">
        <v>3943</v>
      </c>
      <c r="D112" s="267" t="s">
        <v>3944</v>
      </c>
      <c r="E112" s="267" t="s">
        <v>584</v>
      </c>
      <c r="F112" s="380">
        <v>275000</v>
      </c>
      <c r="G112" s="266">
        <v>11.05</v>
      </c>
      <c r="H112" s="344" t="s">
        <v>2952</v>
      </c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1:35">
      <c r="A113" s="243">
        <v>44196</v>
      </c>
      <c r="B113" s="266" t="s">
        <v>3805</v>
      </c>
      <c r="C113" s="267" t="s">
        <v>3806</v>
      </c>
      <c r="D113" s="267" t="s">
        <v>3975</v>
      </c>
      <c r="E113" s="267" t="s">
        <v>584</v>
      </c>
      <c r="F113" s="380">
        <v>102000</v>
      </c>
      <c r="G113" s="266">
        <v>22.37</v>
      </c>
      <c r="H113" s="344" t="s">
        <v>2952</v>
      </c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1:35">
      <c r="A114" s="243">
        <v>44196</v>
      </c>
      <c r="B114" s="266" t="s">
        <v>2232</v>
      </c>
      <c r="C114" s="267" t="s">
        <v>3946</v>
      </c>
      <c r="D114" s="267" t="s">
        <v>3808</v>
      </c>
      <c r="E114" s="267" t="s">
        <v>584</v>
      </c>
      <c r="F114" s="380">
        <v>226597</v>
      </c>
      <c r="G114" s="266">
        <v>116.47</v>
      </c>
      <c r="H114" s="344" t="s">
        <v>2952</v>
      </c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1:35">
      <c r="A115" s="243">
        <v>44196</v>
      </c>
      <c r="B115" s="266" t="s">
        <v>2382</v>
      </c>
      <c r="C115" s="267" t="s">
        <v>3976</v>
      </c>
      <c r="D115" s="267" t="s">
        <v>3977</v>
      </c>
      <c r="E115" s="267" t="s">
        <v>584</v>
      </c>
      <c r="F115" s="380">
        <v>4049329</v>
      </c>
      <c r="G115" s="266">
        <v>1.29</v>
      </c>
      <c r="H115" s="344" t="s">
        <v>2952</v>
      </c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1:35">
      <c r="A116" s="243">
        <v>44196</v>
      </c>
      <c r="B116" s="266" t="s">
        <v>2477</v>
      </c>
      <c r="C116" s="267" t="s">
        <v>3947</v>
      </c>
      <c r="D116" s="267" t="s">
        <v>3822</v>
      </c>
      <c r="E116" s="267" t="s">
        <v>584</v>
      </c>
      <c r="F116" s="380">
        <v>600000</v>
      </c>
      <c r="G116" s="266">
        <v>214.4</v>
      </c>
      <c r="H116" s="344" t="s">
        <v>2952</v>
      </c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1:35">
      <c r="A117" s="243">
        <v>44196</v>
      </c>
      <c r="B117" s="266" t="s">
        <v>2492</v>
      </c>
      <c r="C117" s="267" t="s">
        <v>3948</v>
      </c>
      <c r="D117" s="267" t="s">
        <v>3951</v>
      </c>
      <c r="E117" s="267" t="s">
        <v>584</v>
      </c>
      <c r="F117" s="380">
        <v>99142</v>
      </c>
      <c r="G117" s="266">
        <v>659.55</v>
      </c>
      <c r="H117" s="344" t="s">
        <v>2952</v>
      </c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1:35">
      <c r="A118" s="243">
        <v>44196</v>
      </c>
      <c r="B118" s="266" t="s">
        <v>2494</v>
      </c>
      <c r="C118" s="267" t="s">
        <v>3950</v>
      </c>
      <c r="D118" s="267" t="s">
        <v>3949</v>
      </c>
      <c r="E118" s="267" t="s">
        <v>584</v>
      </c>
      <c r="F118" s="380">
        <v>661180</v>
      </c>
      <c r="G118" s="266">
        <v>115.1</v>
      </c>
      <c r="H118" s="344" t="s">
        <v>2952</v>
      </c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1:35">
      <c r="A119" s="243">
        <v>44196</v>
      </c>
      <c r="B119" s="266" t="s">
        <v>2496</v>
      </c>
      <c r="C119" s="267" t="s">
        <v>3835</v>
      </c>
      <c r="D119" s="267" t="s">
        <v>3836</v>
      </c>
      <c r="E119" s="267" t="s">
        <v>584</v>
      </c>
      <c r="F119" s="380">
        <v>1098394</v>
      </c>
      <c r="G119" s="266">
        <v>68.11</v>
      </c>
      <c r="H119" s="344" t="s">
        <v>2952</v>
      </c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1:35">
      <c r="A120" s="243">
        <v>44196</v>
      </c>
      <c r="B120" s="266" t="s">
        <v>2573</v>
      </c>
      <c r="C120" s="267" t="s">
        <v>3952</v>
      </c>
      <c r="D120" s="267" t="s">
        <v>3954</v>
      </c>
      <c r="E120" s="267" t="s">
        <v>584</v>
      </c>
      <c r="F120" s="380">
        <v>59791</v>
      </c>
      <c r="G120" s="266">
        <v>132.97</v>
      </c>
      <c r="H120" s="344" t="s">
        <v>2952</v>
      </c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1:35">
      <c r="A121" s="243">
        <v>44196</v>
      </c>
      <c r="B121" s="266" t="s">
        <v>2573</v>
      </c>
      <c r="C121" s="267" t="s">
        <v>3952</v>
      </c>
      <c r="D121" s="267" t="s">
        <v>3953</v>
      </c>
      <c r="E121" s="267" t="s">
        <v>584</v>
      </c>
      <c r="F121" s="380">
        <v>60000</v>
      </c>
      <c r="G121" s="266">
        <v>134.46</v>
      </c>
      <c r="H121" s="344" t="s">
        <v>2952</v>
      </c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1:35">
      <c r="A122" s="243">
        <v>44196</v>
      </c>
      <c r="B122" s="266" t="s">
        <v>2723</v>
      </c>
      <c r="C122" s="267" t="s">
        <v>3955</v>
      </c>
      <c r="D122" s="267" t="s">
        <v>3954</v>
      </c>
      <c r="E122" s="267" t="s">
        <v>584</v>
      </c>
      <c r="F122" s="380">
        <v>703155</v>
      </c>
      <c r="G122" s="266">
        <v>58.15</v>
      </c>
      <c r="H122" s="344" t="s">
        <v>2952</v>
      </c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1:35">
      <c r="A123" s="243">
        <v>44196</v>
      </c>
      <c r="B123" s="266" t="s">
        <v>2923</v>
      </c>
      <c r="C123" s="267" t="s">
        <v>3956</v>
      </c>
      <c r="D123" s="267" t="s">
        <v>3957</v>
      </c>
      <c r="E123" s="267" t="s">
        <v>584</v>
      </c>
      <c r="F123" s="380">
        <v>100796</v>
      </c>
      <c r="G123" s="266">
        <v>208</v>
      </c>
      <c r="H123" s="344" t="s">
        <v>2952</v>
      </c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1:35">
      <c r="A124" s="243">
        <v>44196</v>
      </c>
      <c r="B124" s="266" t="s">
        <v>2923</v>
      </c>
      <c r="C124" s="267" t="s">
        <v>3956</v>
      </c>
      <c r="D124" s="267" t="s">
        <v>3958</v>
      </c>
      <c r="E124" s="267" t="s">
        <v>584</v>
      </c>
      <c r="F124" s="380">
        <v>146633</v>
      </c>
      <c r="G124" s="266">
        <v>211.51</v>
      </c>
      <c r="H124" s="344" t="s">
        <v>2952</v>
      </c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1:35">
      <c r="A125" s="243">
        <v>44196</v>
      </c>
      <c r="B125" s="266" t="s">
        <v>2791</v>
      </c>
      <c r="C125" s="267" t="s">
        <v>3868</v>
      </c>
      <c r="D125" s="267" t="s">
        <v>3809</v>
      </c>
      <c r="E125" s="267" t="s">
        <v>584</v>
      </c>
      <c r="F125" s="380">
        <v>4230133</v>
      </c>
      <c r="G125" s="266">
        <v>3.97</v>
      </c>
      <c r="H125" s="344" t="s">
        <v>2952</v>
      </c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1:35">
      <c r="A126" s="243">
        <v>44196</v>
      </c>
      <c r="B126" s="266" t="s">
        <v>2793</v>
      </c>
      <c r="C126" s="267" t="s">
        <v>3837</v>
      </c>
      <c r="D126" s="267" t="s">
        <v>3960</v>
      </c>
      <c r="E126" s="267" t="s">
        <v>584</v>
      </c>
      <c r="F126" s="380">
        <v>500000</v>
      </c>
      <c r="G126" s="266">
        <v>5.5</v>
      </c>
      <c r="H126" s="344" t="s">
        <v>2952</v>
      </c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1:35">
      <c r="A127" s="243">
        <v>44196</v>
      </c>
      <c r="B127" s="266" t="s">
        <v>2793</v>
      </c>
      <c r="C127" s="267" t="s">
        <v>3837</v>
      </c>
      <c r="D127" s="267" t="s">
        <v>3808</v>
      </c>
      <c r="E127" s="267" t="s">
        <v>584</v>
      </c>
      <c r="F127" s="380">
        <v>4720181</v>
      </c>
      <c r="G127" s="266">
        <v>5.4</v>
      </c>
      <c r="H127" s="344" t="s">
        <v>2952</v>
      </c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1:35">
      <c r="A128" s="243">
        <v>44196</v>
      </c>
      <c r="B128" s="266" t="s">
        <v>2793</v>
      </c>
      <c r="C128" s="267" t="s">
        <v>3837</v>
      </c>
      <c r="D128" s="267" t="s">
        <v>3959</v>
      </c>
      <c r="E128" s="267" t="s">
        <v>584</v>
      </c>
      <c r="F128" s="380">
        <v>50000</v>
      </c>
      <c r="G128" s="266">
        <v>5.55</v>
      </c>
      <c r="H128" s="344" t="s">
        <v>2952</v>
      </c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1:35">
      <c r="A129" s="243">
        <v>44196</v>
      </c>
      <c r="B129" s="266" t="s">
        <v>2835</v>
      </c>
      <c r="C129" s="267" t="s">
        <v>3962</v>
      </c>
      <c r="D129" s="267" t="s">
        <v>3954</v>
      </c>
      <c r="E129" s="267" t="s">
        <v>584</v>
      </c>
      <c r="F129" s="380">
        <v>242692</v>
      </c>
      <c r="G129" s="266">
        <v>71.22</v>
      </c>
      <c r="H129" s="344" t="s">
        <v>2952</v>
      </c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1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1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1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1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1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1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1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1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1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1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1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1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1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1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1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5"/>
  <sheetViews>
    <sheetView zoomScale="83" zoomScaleNormal="70" workbookViewId="0">
      <selection activeCell="B10" sqref="B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44197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7">
        <v>1</v>
      </c>
      <c r="B10" s="508">
        <v>44110</v>
      </c>
      <c r="C10" s="509"/>
      <c r="D10" s="510" t="s">
        <v>142</v>
      </c>
      <c r="E10" s="511" t="s">
        <v>600</v>
      </c>
      <c r="F10" s="493">
        <v>6890</v>
      </c>
      <c r="G10" s="511">
        <v>6600</v>
      </c>
      <c r="H10" s="511">
        <v>7320</v>
      </c>
      <c r="I10" s="512">
        <v>7450</v>
      </c>
      <c r="J10" s="474" t="s">
        <v>3659</v>
      </c>
      <c r="K10" s="474">
        <f t="shared" ref="K10" si="0">H10-F10</f>
        <v>430</v>
      </c>
      <c r="L10" s="475">
        <f t="shared" ref="L10" si="1">(F10*-0.8)/100</f>
        <v>-55.12</v>
      </c>
      <c r="M10" s="476">
        <f t="shared" ref="M10" si="2">(K10+L10)/F10</f>
        <v>5.4409288824383166E-2</v>
      </c>
      <c r="N10" s="495" t="s">
        <v>599</v>
      </c>
      <c r="O10" s="477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7">
        <v>2</v>
      </c>
      <c r="B11" s="508">
        <v>44153</v>
      </c>
      <c r="C11" s="509"/>
      <c r="D11" s="510" t="s">
        <v>116</v>
      </c>
      <c r="E11" s="511" t="s">
        <v>600</v>
      </c>
      <c r="F11" s="493">
        <v>2137.5</v>
      </c>
      <c r="G11" s="511">
        <v>2000</v>
      </c>
      <c r="H11" s="511">
        <v>2267.5</v>
      </c>
      <c r="I11" s="512" t="s">
        <v>3642</v>
      </c>
      <c r="J11" s="553" t="s">
        <v>3709</v>
      </c>
      <c r="K11" s="553">
        <f t="shared" ref="K11:K12" si="3">H11-F11</f>
        <v>130</v>
      </c>
      <c r="L11" s="475">
        <f t="shared" ref="L11:L12" si="4">(F11*-0.8)/100</f>
        <v>-17.100000000000001</v>
      </c>
      <c r="M11" s="476">
        <f t="shared" ref="M11:M12" si="5">(K11+L11)/F11</f>
        <v>5.2818713450292397E-2</v>
      </c>
      <c r="N11" s="495" t="s">
        <v>599</v>
      </c>
      <c r="O11" s="477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7">
        <v>3</v>
      </c>
      <c r="B12" s="508">
        <v>44154</v>
      </c>
      <c r="C12" s="509"/>
      <c r="D12" s="510" t="s">
        <v>472</v>
      </c>
      <c r="E12" s="511" t="s">
        <v>600</v>
      </c>
      <c r="F12" s="493">
        <v>1630</v>
      </c>
      <c r="G12" s="511">
        <v>1515</v>
      </c>
      <c r="H12" s="511">
        <v>1712.5</v>
      </c>
      <c r="I12" s="512" t="s">
        <v>3643</v>
      </c>
      <c r="J12" s="581" t="s">
        <v>3743</v>
      </c>
      <c r="K12" s="581">
        <f t="shared" si="3"/>
        <v>82.5</v>
      </c>
      <c r="L12" s="475">
        <f t="shared" si="4"/>
        <v>-13.04</v>
      </c>
      <c r="M12" s="476">
        <f t="shared" si="5"/>
        <v>4.2613496932515343E-2</v>
      </c>
      <c r="N12" s="495" t="s">
        <v>599</v>
      </c>
      <c r="O12" s="477">
        <v>44181</v>
      </c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7">
        <v>4</v>
      </c>
      <c r="B13" s="508">
        <v>44154</v>
      </c>
      <c r="C13" s="509"/>
      <c r="D13" s="510" t="s">
        <v>252</v>
      </c>
      <c r="E13" s="511" t="s">
        <v>600</v>
      </c>
      <c r="F13" s="493">
        <v>2450</v>
      </c>
      <c r="G13" s="511">
        <v>2300</v>
      </c>
      <c r="H13" s="493">
        <v>2605</v>
      </c>
      <c r="I13" s="512">
        <v>2750</v>
      </c>
      <c r="J13" s="530" t="s">
        <v>3680</v>
      </c>
      <c r="K13" s="527">
        <f t="shared" ref="K13:K14" si="6">H13-F13</f>
        <v>155</v>
      </c>
      <c r="L13" s="475">
        <f t="shared" ref="L13:L14" si="7">(F13*-0.8)/100</f>
        <v>-19.600000000000001</v>
      </c>
      <c r="M13" s="476">
        <f t="shared" ref="M13:M14" si="8">(K13+L13)/F13</f>
        <v>5.5265306122448982E-2</v>
      </c>
      <c r="N13" s="495" t="s">
        <v>599</v>
      </c>
      <c r="O13" s="477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7">
        <v>5</v>
      </c>
      <c r="B14" s="508">
        <v>44167</v>
      </c>
      <c r="C14" s="509"/>
      <c r="D14" s="510" t="s">
        <v>98</v>
      </c>
      <c r="E14" s="511" t="s">
        <v>600</v>
      </c>
      <c r="F14" s="493">
        <v>181</v>
      </c>
      <c r="G14" s="511">
        <v>167</v>
      </c>
      <c r="H14" s="493">
        <v>194</v>
      </c>
      <c r="I14" s="512" t="s">
        <v>3653</v>
      </c>
      <c r="J14" s="536" t="s">
        <v>3695</v>
      </c>
      <c r="K14" s="536">
        <f t="shared" si="6"/>
        <v>13</v>
      </c>
      <c r="L14" s="475">
        <f t="shared" si="7"/>
        <v>-1.4480000000000002</v>
      </c>
      <c r="M14" s="476">
        <f t="shared" si="8"/>
        <v>6.3823204419889507E-2</v>
      </c>
      <c r="N14" s="495" t="s">
        <v>599</v>
      </c>
      <c r="O14" s="477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7">
        <v>6</v>
      </c>
      <c r="B15" s="558">
        <v>44175</v>
      </c>
      <c r="C15" s="559"/>
      <c r="D15" s="560" t="s">
        <v>2931</v>
      </c>
      <c r="E15" s="561" t="s">
        <v>600</v>
      </c>
      <c r="F15" s="577">
        <v>1427.5</v>
      </c>
      <c r="G15" s="562">
        <v>1330</v>
      </c>
      <c r="H15" s="577">
        <v>1500</v>
      </c>
      <c r="I15" s="563" t="s">
        <v>3715</v>
      </c>
      <c r="J15" s="564" t="s">
        <v>3716</v>
      </c>
      <c r="K15" s="564">
        <f t="shared" ref="K15:K16" si="9">H15-F15</f>
        <v>72.5</v>
      </c>
      <c r="L15" s="565">
        <f>(F15*-0.07)/100</f>
        <v>-0.99925000000000008</v>
      </c>
      <c r="M15" s="566">
        <f t="shared" ref="M15:M16" si="10">(K15+L15)/F15</f>
        <v>5.008809106830122E-2</v>
      </c>
      <c r="N15" s="567" t="s">
        <v>599</v>
      </c>
      <c r="O15" s="568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57">
        <v>7</v>
      </c>
      <c r="B16" s="558">
        <v>44175</v>
      </c>
      <c r="C16" s="559"/>
      <c r="D16" s="560" t="s">
        <v>128</v>
      </c>
      <c r="E16" s="561" t="s">
        <v>600</v>
      </c>
      <c r="F16" s="577">
        <v>210</v>
      </c>
      <c r="G16" s="562">
        <v>197</v>
      </c>
      <c r="H16" s="577">
        <v>218.5</v>
      </c>
      <c r="I16" s="563" t="s">
        <v>3723</v>
      </c>
      <c r="J16" s="564" t="s">
        <v>3737</v>
      </c>
      <c r="K16" s="564">
        <f t="shared" si="9"/>
        <v>8.5</v>
      </c>
      <c r="L16" s="565">
        <f t="shared" ref="L16" si="11">(F16*-0.8)/100</f>
        <v>-1.68</v>
      </c>
      <c r="M16" s="566">
        <f t="shared" si="10"/>
        <v>3.2476190476190478E-2</v>
      </c>
      <c r="N16" s="567" t="s">
        <v>599</v>
      </c>
      <c r="O16" s="576">
        <v>44179</v>
      </c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7">
        <v>8</v>
      </c>
      <c r="B17" s="508">
        <v>44176</v>
      </c>
      <c r="C17" s="601"/>
      <c r="D17" s="602" t="s">
        <v>569</v>
      </c>
      <c r="E17" s="511" t="s">
        <v>600</v>
      </c>
      <c r="F17" s="493">
        <v>2072.5</v>
      </c>
      <c r="G17" s="603">
        <v>1940</v>
      </c>
      <c r="H17" s="493">
        <v>2212.5</v>
      </c>
      <c r="I17" s="512" t="s">
        <v>3730</v>
      </c>
      <c r="J17" s="598" t="s">
        <v>727</v>
      </c>
      <c r="K17" s="598">
        <f t="shared" ref="K17" si="12">H17-F17</f>
        <v>140</v>
      </c>
      <c r="L17" s="475">
        <f t="shared" ref="L17" si="13">(F17*-0.8)/100</f>
        <v>-16.579999999999998</v>
      </c>
      <c r="M17" s="476">
        <f t="shared" ref="M17" si="14">(K17+L17)/F17</f>
        <v>5.9551266586248493E-2</v>
      </c>
      <c r="N17" s="495" t="s">
        <v>599</v>
      </c>
      <c r="O17" s="477">
        <v>44183</v>
      </c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40" customFormat="1" ht="14.25">
      <c r="A18" s="629">
        <v>9</v>
      </c>
      <c r="B18" s="630">
        <v>44181</v>
      </c>
      <c r="C18" s="631"/>
      <c r="D18" s="632" t="s">
        <v>380</v>
      </c>
      <c r="E18" s="633" t="s">
        <v>600</v>
      </c>
      <c r="F18" s="634">
        <v>999</v>
      </c>
      <c r="G18" s="635">
        <v>935</v>
      </c>
      <c r="H18" s="634">
        <v>935</v>
      </c>
      <c r="I18" s="636" t="s">
        <v>3758</v>
      </c>
      <c r="J18" s="637" t="s">
        <v>3790</v>
      </c>
      <c r="K18" s="637">
        <f t="shared" ref="K18:K19" si="15">H18-F18</f>
        <v>-64</v>
      </c>
      <c r="L18" s="638">
        <f t="shared" ref="L18:L19" si="16">(F18*-0.8)/100</f>
        <v>-7.9920000000000009</v>
      </c>
      <c r="M18" s="639">
        <f t="shared" ref="M18:M19" si="17">(K18+L18)/F18</f>
        <v>-7.2064064064064071E-2</v>
      </c>
      <c r="N18" s="640" t="s">
        <v>663</v>
      </c>
      <c r="O18" s="641">
        <v>44187</v>
      </c>
      <c r="P18" s="582"/>
      <c r="Q18" s="7"/>
      <c r="R18" s="583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557">
        <v>10</v>
      </c>
      <c r="B19" s="558">
        <v>44188</v>
      </c>
      <c r="C19" s="559"/>
      <c r="D19" s="560" t="s">
        <v>191</v>
      </c>
      <c r="E19" s="561" t="s">
        <v>600</v>
      </c>
      <c r="F19" s="577">
        <v>316</v>
      </c>
      <c r="G19" s="562">
        <v>295</v>
      </c>
      <c r="H19" s="577">
        <v>329</v>
      </c>
      <c r="I19" s="563" t="s">
        <v>3799</v>
      </c>
      <c r="J19" s="564" t="s">
        <v>3819</v>
      </c>
      <c r="K19" s="564">
        <f t="shared" si="15"/>
        <v>13</v>
      </c>
      <c r="L19" s="565">
        <f t="shared" si="16"/>
        <v>-2.528</v>
      </c>
      <c r="M19" s="566">
        <f t="shared" si="17"/>
        <v>3.3139240506329111E-2</v>
      </c>
      <c r="N19" s="567" t="s">
        <v>599</v>
      </c>
      <c r="O19" s="576">
        <v>44189</v>
      </c>
      <c r="P19" s="582"/>
      <c r="Q19" s="7"/>
      <c r="R19" s="583" t="s">
        <v>3186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40" customFormat="1" ht="14.25">
      <c r="A20" s="557">
        <v>11</v>
      </c>
      <c r="B20" s="558">
        <v>44188</v>
      </c>
      <c r="C20" s="559"/>
      <c r="D20" s="560" t="s">
        <v>86</v>
      </c>
      <c r="E20" s="561" t="s">
        <v>600</v>
      </c>
      <c r="F20" s="577">
        <v>387</v>
      </c>
      <c r="G20" s="562">
        <v>360</v>
      </c>
      <c r="H20" s="577">
        <v>403</v>
      </c>
      <c r="I20" s="563" t="s">
        <v>3800</v>
      </c>
      <c r="J20" s="564" t="s">
        <v>3873</v>
      </c>
      <c r="K20" s="564">
        <f t="shared" ref="K20" si="18">H20-F20</f>
        <v>16</v>
      </c>
      <c r="L20" s="565">
        <f t="shared" ref="L20" si="19">(F20*-0.8)/100</f>
        <v>-3.0960000000000001</v>
      </c>
      <c r="M20" s="566">
        <f t="shared" ref="M20" si="20">(K20+L20)/F20</f>
        <v>3.3343669250645996E-2</v>
      </c>
      <c r="N20" s="567" t="s">
        <v>599</v>
      </c>
      <c r="O20" s="576">
        <v>44196</v>
      </c>
      <c r="P20" s="582"/>
      <c r="Q20" s="7"/>
      <c r="R20" s="583" t="s">
        <v>3186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38" s="40" customFormat="1" ht="14.25">
      <c r="A21" s="382">
        <v>12</v>
      </c>
      <c r="B21" s="397">
        <v>44189</v>
      </c>
      <c r="C21" s="398"/>
      <c r="D21" s="411" t="s">
        <v>272</v>
      </c>
      <c r="E21" s="402" t="s">
        <v>600</v>
      </c>
      <c r="F21" s="402" t="s">
        <v>3816</v>
      </c>
      <c r="G21" s="409">
        <v>2990</v>
      </c>
      <c r="H21" s="402"/>
      <c r="I21" s="399" t="s">
        <v>3817</v>
      </c>
      <c r="J21" s="404" t="s">
        <v>601</v>
      </c>
      <c r="K21" s="404"/>
      <c r="L21" s="416"/>
      <c r="M21" s="375"/>
      <c r="N21" s="385"/>
      <c r="O21" s="381"/>
      <c r="P21" s="582"/>
      <c r="Q21" s="7"/>
      <c r="R21" s="583" t="s">
        <v>602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38" s="5" customFormat="1" ht="14.25">
      <c r="A22" s="382"/>
      <c r="B22" s="397"/>
      <c r="C22" s="398"/>
      <c r="D22" s="411"/>
      <c r="E22" s="402"/>
      <c r="F22" s="402"/>
      <c r="G22" s="409"/>
      <c r="H22" s="402"/>
      <c r="I22" s="399"/>
      <c r="J22" s="404"/>
      <c r="K22" s="404"/>
      <c r="L22" s="416"/>
      <c r="M22" s="375"/>
      <c r="N22" s="385"/>
      <c r="O22" s="381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61"/>
      <c r="B23" s="462"/>
      <c r="C23" s="463"/>
      <c r="D23" s="464"/>
      <c r="E23" s="465"/>
      <c r="F23" s="465"/>
      <c r="G23" s="428"/>
      <c r="H23" s="465"/>
      <c r="I23" s="466"/>
      <c r="J23" s="429"/>
      <c r="K23" s="429"/>
      <c r="L23" s="467"/>
      <c r="M23" s="79"/>
      <c r="N23" s="468"/>
      <c r="O23" s="469"/>
      <c r="P23" s="405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61"/>
      <c r="B24" s="462"/>
      <c r="C24" s="463"/>
      <c r="D24" s="464"/>
      <c r="E24" s="465"/>
      <c r="F24" s="465"/>
      <c r="G24" s="428"/>
      <c r="H24" s="465"/>
      <c r="I24" s="466"/>
      <c r="J24" s="429"/>
      <c r="K24" s="429"/>
      <c r="L24" s="467"/>
      <c r="M24" s="79"/>
      <c r="N24" s="468"/>
      <c r="O24" s="469"/>
      <c r="P24" s="405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603</v>
      </c>
      <c r="B25" s="24"/>
      <c r="C25" s="25"/>
      <c r="D25" s="26"/>
      <c r="E25" s="27"/>
      <c r="F25" s="28"/>
      <c r="G25" s="28"/>
      <c r="H25" s="28"/>
      <c r="I25" s="28"/>
      <c r="J25" s="65"/>
      <c r="K25" s="28"/>
      <c r="L25" s="417"/>
      <c r="M25" s="38"/>
      <c r="N25" s="65"/>
      <c r="O25" s="66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604</v>
      </c>
      <c r="B26" s="23"/>
      <c r="C26" s="23"/>
      <c r="D26" s="23"/>
      <c r="F26" s="30" t="s">
        <v>605</v>
      </c>
      <c r="G26" s="17"/>
      <c r="H26" s="31"/>
      <c r="I26" s="36"/>
      <c r="J26" s="67"/>
      <c r="K26" s="68"/>
      <c r="L26" s="418"/>
      <c r="M26" s="69"/>
      <c r="N26" s="16"/>
      <c r="O26" s="70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606</v>
      </c>
      <c r="B27" s="23"/>
      <c r="C27" s="23"/>
      <c r="D27" s="23"/>
      <c r="E27" s="32"/>
      <c r="F27" s="30" t="s">
        <v>607</v>
      </c>
      <c r="G27" s="17"/>
      <c r="H27" s="31"/>
      <c r="I27" s="36"/>
      <c r="J27" s="67"/>
      <c r="K27" s="68"/>
      <c r="L27" s="418"/>
      <c r="M27" s="69"/>
      <c r="N27" s="16"/>
      <c r="O27" s="70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1"/>
      <c r="K28" s="68"/>
      <c r="L28" s="418"/>
      <c r="M28" s="17"/>
      <c r="N28" s="72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608</v>
      </c>
      <c r="C29" s="33"/>
      <c r="D29" s="33"/>
      <c r="E29" s="33"/>
      <c r="F29" s="34"/>
      <c r="G29" s="32"/>
      <c r="H29" s="32"/>
      <c r="I29" s="73"/>
      <c r="J29" s="74"/>
      <c r="K29" s="75"/>
      <c r="L29" s="419"/>
      <c r="M29" s="12"/>
      <c r="N29" s="11"/>
      <c r="O29" s="53"/>
      <c r="P29" s="7"/>
      <c r="R29" s="82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575</v>
      </c>
      <c r="C30" s="21"/>
      <c r="D30" s="22" t="s">
        <v>588</v>
      </c>
      <c r="E30" s="21" t="s">
        <v>589</v>
      </c>
      <c r="F30" s="21" t="s">
        <v>590</v>
      </c>
      <c r="G30" s="21" t="s">
        <v>609</v>
      </c>
      <c r="H30" s="21" t="s">
        <v>592</v>
      </c>
      <c r="I30" s="21" t="s">
        <v>593</v>
      </c>
      <c r="J30" s="21" t="s">
        <v>594</v>
      </c>
      <c r="K30" s="62" t="s">
        <v>610</v>
      </c>
      <c r="L30" s="420" t="s">
        <v>3630</v>
      </c>
      <c r="M30" s="63" t="s">
        <v>3629</v>
      </c>
      <c r="N30" s="21" t="s">
        <v>597</v>
      </c>
      <c r="O30" s="78" t="s">
        <v>598</v>
      </c>
      <c r="P30" s="7"/>
      <c r="Q30" s="40"/>
      <c r="R30" s="38"/>
      <c r="S30" s="38"/>
      <c r="T30" s="38"/>
    </row>
    <row r="31" spans="1:38" s="393" customFormat="1" ht="15" customHeight="1">
      <c r="A31" s="478">
        <v>1</v>
      </c>
      <c r="B31" s="479">
        <v>44153</v>
      </c>
      <c r="C31" s="480"/>
      <c r="D31" s="481" t="s">
        <v>3641</v>
      </c>
      <c r="E31" s="482" t="s">
        <v>600</v>
      </c>
      <c r="F31" s="482">
        <v>376</v>
      </c>
      <c r="G31" s="483">
        <v>367</v>
      </c>
      <c r="H31" s="483">
        <v>376.5</v>
      </c>
      <c r="I31" s="482">
        <v>396</v>
      </c>
      <c r="J31" s="484" t="s">
        <v>3652</v>
      </c>
      <c r="K31" s="484">
        <f t="shared" ref="K31" si="21">H31-F31</f>
        <v>0.5</v>
      </c>
      <c r="L31" s="485">
        <f t="shared" ref="L31:L33" si="22">(F31*-0.7)/100</f>
        <v>-2.6319999999999997</v>
      </c>
      <c r="M31" s="486">
        <f t="shared" ref="M31:M33" si="23">(K31+L31)/F31</f>
        <v>-5.6702127659574459E-3</v>
      </c>
      <c r="N31" s="487" t="s">
        <v>708</v>
      </c>
      <c r="O31" s="488">
        <v>44167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89">
        <v>2</v>
      </c>
      <c r="B32" s="490">
        <v>44161</v>
      </c>
      <c r="C32" s="491"/>
      <c r="D32" s="492" t="s">
        <v>133</v>
      </c>
      <c r="E32" s="493" t="s">
        <v>3627</v>
      </c>
      <c r="F32" s="493">
        <v>1877</v>
      </c>
      <c r="G32" s="494">
        <v>1925</v>
      </c>
      <c r="H32" s="494">
        <v>1837</v>
      </c>
      <c r="I32" s="493">
        <v>1800</v>
      </c>
      <c r="J32" s="474" t="s">
        <v>636</v>
      </c>
      <c r="K32" s="474">
        <f>F32-H32</f>
        <v>40</v>
      </c>
      <c r="L32" s="475">
        <f t="shared" si="22"/>
        <v>-13.138999999999999</v>
      </c>
      <c r="M32" s="476">
        <f t="shared" si="23"/>
        <v>1.4310602024507194E-2</v>
      </c>
      <c r="N32" s="495" t="s">
        <v>599</v>
      </c>
      <c r="O32" s="477">
        <v>44167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89">
        <v>3</v>
      </c>
      <c r="B33" s="490">
        <v>44166</v>
      </c>
      <c r="C33" s="491"/>
      <c r="D33" s="492" t="s">
        <v>253</v>
      </c>
      <c r="E33" s="493" t="s">
        <v>600</v>
      </c>
      <c r="F33" s="493">
        <v>641.5</v>
      </c>
      <c r="G33" s="494">
        <v>619</v>
      </c>
      <c r="H33" s="494">
        <v>659</v>
      </c>
      <c r="I33" s="493">
        <v>680</v>
      </c>
      <c r="J33" s="554" t="s">
        <v>3700</v>
      </c>
      <c r="K33" s="554">
        <f t="shared" ref="K33" si="24">H33-F33</f>
        <v>17.5</v>
      </c>
      <c r="L33" s="475">
        <f t="shared" si="22"/>
        <v>-4.4904999999999999</v>
      </c>
      <c r="M33" s="476">
        <f t="shared" si="23"/>
        <v>2.0279812938425564E-2</v>
      </c>
      <c r="N33" s="495" t="s">
        <v>599</v>
      </c>
      <c r="O33" s="477">
        <v>44175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89">
        <v>4</v>
      </c>
      <c r="B34" s="490">
        <v>44166</v>
      </c>
      <c r="C34" s="491"/>
      <c r="D34" s="492" t="s">
        <v>957</v>
      </c>
      <c r="E34" s="493" t="s">
        <v>600</v>
      </c>
      <c r="F34" s="493">
        <v>115.5</v>
      </c>
      <c r="G34" s="494">
        <v>112</v>
      </c>
      <c r="H34" s="494">
        <v>118.5</v>
      </c>
      <c r="I34" s="493">
        <v>122</v>
      </c>
      <c r="J34" s="514" t="s">
        <v>3670</v>
      </c>
      <c r="K34" s="474">
        <f t="shared" ref="K34:K35" si="25">H34-F34</f>
        <v>3</v>
      </c>
      <c r="L34" s="475">
        <f t="shared" ref="L34:L35" si="26">(F34*-0.7)/100</f>
        <v>-0.8085</v>
      </c>
      <c r="M34" s="476">
        <f t="shared" ref="M34:M35" si="27">(K34+L34)/F34</f>
        <v>1.8974025974025973E-2</v>
      </c>
      <c r="N34" s="495" t="s">
        <v>599</v>
      </c>
      <c r="O34" s="477">
        <v>44168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89">
        <v>5</v>
      </c>
      <c r="B35" s="490">
        <v>44167</v>
      </c>
      <c r="C35" s="491"/>
      <c r="D35" s="492" t="s">
        <v>55</v>
      </c>
      <c r="E35" s="493" t="s">
        <v>600</v>
      </c>
      <c r="F35" s="493">
        <v>608.5</v>
      </c>
      <c r="G35" s="494">
        <v>590</v>
      </c>
      <c r="H35" s="494">
        <v>624</v>
      </c>
      <c r="I35" s="493">
        <v>640</v>
      </c>
      <c r="J35" s="536" t="s">
        <v>3682</v>
      </c>
      <c r="K35" s="536">
        <f t="shared" si="25"/>
        <v>15.5</v>
      </c>
      <c r="L35" s="475">
        <f t="shared" si="26"/>
        <v>-4.2595000000000001</v>
      </c>
      <c r="M35" s="476">
        <f t="shared" si="27"/>
        <v>1.8472473294987676E-2</v>
      </c>
      <c r="N35" s="495" t="s">
        <v>599</v>
      </c>
      <c r="O35" s="477">
        <v>44173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89">
        <v>6</v>
      </c>
      <c r="B36" s="490">
        <v>44167</v>
      </c>
      <c r="C36" s="491"/>
      <c r="D36" s="492" t="s">
        <v>197</v>
      </c>
      <c r="E36" s="493" t="s">
        <v>600</v>
      </c>
      <c r="F36" s="493">
        <v>440</v>
      </c>
      <c r="G36" s="494">
        <v>428</v>
      </c>
      <c r="H36" s="494">
        <v>450.5</v>
      </c>
      <c r="I36" s="493" t="s">
        <v>3654</v>
      </c>
      <c r="J36" s="474" t="s">
        <v>3658</v>
      </c>
      <c r="K36" s="474">
        <f t="shared" ref="K36" si="28">H36-F36</f>
        <v>10.5</v>
      </c>
      <c r="L36" s="475">
        <f t="shared" ref="L36" si="29">(F36*-0.7)/100</f>
        <v>-3.08</v>
      </c>
      <c r="M36" s="476">
        <f t="shared" ref="M36" si="30">(K36+L36)/F36</f>
        <v>1.6863636363636362E-2</v>
      </c>
      <c r="N36" s="495" t="s">
        <v>599</v>
      </c>
      <c r="O36" s="477">
        <v>44168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89">
        <v>7</v>
      </c>
      <c r="B37" s="490">
        <v>44167</v>
      </c>
      <c r="C37" s="491"/>
      <c r="D37" s="492" t="s">
        <v>75</v>
      </c>
      <c r="E37" s="493" t="s">
        <v>600</v>
      </c>
      <c r="F37" s="493">
        <v>3585</v>
      </c>
      <c r="G37" s="494">
        <v>3480</v>
      </c>
      <c r="H37" s="494">
        <v>3670</v>
      </c>
      <c r="I37" s="493">
        <v>3800</v>
      </c>
      <c r="J37" s="532" t="s">
        <v>3681</v>
      </c>
      <c r="K37" s="532">
        <f t="shared" ref="K37" si="31">H37-F37</f>
        <v>85</v>
      </c>
      <c r="L37" s="475">
        <f t="shared" ref="L37" si="32">(F37*-0.7)/100</f>
        <v>-25.094999999999999</v>
      </c>
      <c r="M37" s="476">
        <f t="shared" ref="M37" si="33">(K37+L37)/F37</f>
        <v>1.6709902370990237E-2</v>
      </c>
      <c r="N37" s="495" t="s">
        <v>599</v>
      </c>
      <c r="O37" s="477">
        <v>44172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89">
        <v>8</v>
      </c>
      <c r="B38" s="490">
        <v>44168</v>
      </c>
      <c r="C38" s="491"/>
      <c r="D38" s="492" t="s">
        <v>315</v>
      </c>
      <c r="E38" s="493" t="s">
        <v>600</v>
      </c>
      <c r="F38" s="493">
        <v>200</v>
      </c>
      <c r="G38" s="494">
        <v>193</v>
      </c>
      <c r="H38" s="494">
        <v>206.5</v>
      </c>
      <c r="I38" s="493">
        <v>210</v>
      </c>
      <c r="J38" s="569" t="s">
        <v>3728</v>
      </c>
      <c r="K38" s="569">
        <f t="shared" ref="K38" si="34">H38-F38</f>
        <v>6.5</v>
      </c>
      <c r="L38" s="475">
        <f t="shared" ref="L38" si="35">(F38*-0.7)/100</f>
        <v>-1.4</v>
      </c>
      <c r="M38" s="476">
        <f t="shared" ref="M38" si="36">(K38+L38)/F38</f>
        <v>2.5499999999999998E-2</v>
      </c>
      <c r="N38" s="495" t="s">
        <v>599</v>
      </c>
      <c r="O38" s="477">
        <v>44176</v>
      </c>
      <c r="P38" s="7"/>
      <c r="Q38" s="7"/>
      <c r="R38" s="343" t="s">
        <v>602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89">
        <v>9</v>
      </c>
      <c r="B39" s="490">
        <v>44168</v>
      </c>
      <c r="C39" s="491"/>
      <c r="D39" s="492" t="s">
        <v>409</v>
      </c>
      <c r="E39" s="493" t="s">
        <v>600</v>
      </c>
      <c r="F39" s="493">
        <v>87.25</v>
      </c>
      <c r="G39" s="494">
        <v>84.5</v>
      </c>
      <c r="H39" s="494">
        <v>89.25</v>
      </c>
      <c r="I39" s="493" t="s">
        <v>3665</v>
      </c>
      <c r="J39" s="474" t="s">
        <v>3666</v>
      </c>
      <c r="K39" s="474">
        <f t="shared" ref="K39:K41" si="37">H39-F39</f>
        <v>2</v>
      </c>
      <c r="L39" s="475">
        <f>(F39*-0.07)/100</f>
        <v>-6.1075000000000011E-2</v>
      </c>
      <c r="M39" s="476">
        <f t="shared" ref="M39:M41" si="38">(K39+L39)/F39</f>
        <v>2.2222636103151863E-2</v>
      </c>
      <c r="N39" s="495" t="s">
        <v>599</v>
      </c>
      <c r="O39" s="513">
        <v>44168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89">
        <v>10</v>
      </c>
      <c r="B40" s="490">
        <v>44168</v>
      </c>
      <c r="C40" s="491"/>
      <c r="D40" s="492" t="s">
        <v>2931</v>
      </c>
      <c r="E40" s="493" t="s">
        <v>600</v>
      </c>
      <c r="F40" s="493">
        <v>1370</v>
      </c>
      <c r="G40" s="494">
        <v>1335</v>
      </c>
      <c r="H40" s="494">
        <v>1407.5</v>
      </c>
      <c r="I40" s="493" t="s">
        <v>3667</v>
      </c>
      <c r="J40" s="527" t="s">
        <v>3672</v>
      </c>
      <c r="K40" s="527">
        <f t="shared" si="37"/>
        <v>37.5</v>
      </c>
      <c r="L40" s="475">
        <f t="shared" ref="L40:L41" si="39">(F40*-0.7)/100</f>
        <v>-9.5899999999999981</v>
      </c>
      <c r="M40" s="476">
        <f t="shared" si="38"/>
        <v>2.037226277372263E-2</v>
      </c>
      <c r="N40" s="495" t="s">
        <v>599</v>
      </c>
      <c r="O40" s="477">
        <v>44169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8">
        <v>11</v>
      </c>
      <c r="B41" s="479">
        <v>44168</v>
      </c>
      <c r="C41" s="480"/>
      <c r="D41" s="481" t="s">
        <v>523</v>
      </c>
      <c r="E41" s="482" t="s">
        <v>600</v>
      </c>
      <c r="F41" s="482">
        <v>345.5</v>
      </c>
      <c r="G41" s="483">
        <v>335</v>
      </c>
      <c r="H41" s="483">
        <v>346.5</v>
      </c>
      <c r="I41" s="482">
        <v>365</v>
      </c>
      <c r="J41" s="484" t="s">
        <v>3708</v>
      </c>
      <c r="K41" s="484">
        <f t="shared" si="37"/>
        <v>1</v>
      </c>
      <c r="L41" s="485">
        <f t="shared" si="39"/>
        <v>-2.4184999999999999</v>
      </c>
      <c r="M41" s="486">
        <f t="shared" si="38"/>
        <v>-4.1056439942112879E-3</v>
      </c>
      <c r="N41" s="487" t="s">
        <v>708</v>
      </c>
      <c r="O41" s="488">
        <v>44173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89">
        <v>12</v>
      </c>
      <c r="B42" s="490">
        <v>44169</v>
      </c>
      <c r="C42" s="491"/>
      <c r="D42" s="492" t="s">
        <v>565</v>
      </c>
      <c r="E42" s="493" t="s">
        <v>600</v>
      </c>
      <c r="F42" s="493">
        <v>1150</v>
      </c>
      <c r="G42" s="494">
        <v>1115</v>
      </c>
      <c r="H42" s="494">
        <v>1183</v>
      </c>
      <c r="I42" s="493" t="s">
        <v>3673</v>
      </c>
      <c r="J42" s="536" t="s">
        <v>3699</v>
      </c>
      <c r="K42" s="536">
        <f t="shared" ref="K42" si="40">H42-F42</f>
        <v>33</v>
      </c>
      <c r="L42" s="475">
        <f t="shared" ref="L42" si="41">(F42*-0.7)/100</f>
        <v>-8.0500000000000007</v>
      </c>
      <c r="M42" s="476">
        <f t="shared" ref="M42" si="42">(K42+L42)/F42</f>
        <v>2.1695652173913043E-2</v>
      </c>
      <c r="N42" s="495" t="s">
        <v>599</v>
      </c>
      <c r="O42" s="477">
        <v>44173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89">
        <v>13</v>
      </c>
      <c r="B43" s="490">
        <v>44169</v>
      </c>
      <c r="C43" s="491"/>
      <c r="D43" s="492" t="s">
        <v>179</v>
      </c>
      <c r="E43" s="493" t="s">
        <v>600</v>
      </c>
      <c r="F43" s="493">
        <v>452</v>
      </c>
      <c r="G43" s="494">
        <v>437</v>
      </c>
      <c r="H43" s="494">
        <v>462.5</v>
      </c>
      <c r="I43" s="493">
        <v>475</v>
      </c>
      <c r="J43" s="532" t="s">
        <v>3658</v>
      </c>
      <c r="K43" s="532">
        <f t="shared" ref="K43" si="43">H43-F43</f>
        <v>10.5</v>
      </c>
      <c r="L43" s="475">
        <f t="shared" ref="L43" si="44">(F43*-0.7)/100</f>
        <v>-3.1639999999999997</v>
      </c>
      <c r="M43" s="476">
        <f t="shared" ref="M43" si="45">(K43+L43)/F43</f>
        <v>1.6230088495575223E-2</v>
      </c>
      <c r="N43" s="495" t="s">
        <v>599</v>
      </c>
      <c r="O43" s="477">
        <v>44172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89">
        <v>14</v>
      </c>
      <c r="B44" s="490">
        <v>44172</v>
      </c>
      <c r="C44" s="491"/>
      <c r="D44" s="492" t="s">
        <v>3684</v>
      </c>
      <c r="E44" s="493" t="s">
        <v>600</v>
      </c>
      <c r="F44" s="493">
        <v>156.75</v>
      </c>
      <c r="G44" s="494">
        <v>152</v>
      </c>
      <c r="H44" s="494">
        <v>161.25</v>
      </c>
      <c r="I44" s="493" t="s">
        <v>3685</v>
      </c>
      <c r="J44" s="532" t="s">
        <v>3686</v>
      </c>
      <c r="K44" s="532">
        <f t="shared" ref="K44:K46" si="46">H44-F44</f>
        <v>4.5</v>
      </c>
      <c r="L44" s="475">
        <f>(F44*-0.07)/100</f>
        <v>-0.10972500000000002</v>
      </c>
      <c r="M44" s="476">
        <f t="shared" ref="M44:M46" si="47">(K44+L44)/F44</f>
        <v>2.8008133971291864E-2</v>
      </c>
      <c r="N44" s="495" t="s">
        <v>599</v>
      </c>
      <c r="O44" s="513">
        <v>44172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539">
        <v>15</v>
      </c>
      <c r="B45" s="535">
        <v>44172</v>
      </c>
      <c r="C45" s="540"/>
      <c r="D45" s="541" t="s">
        <v>3387</v>
      </c>
      <c r="E45" s="525" t="s">
        <v>600</v>
      </c>
      <c r="F45" s="525">
        <v>317.5</v>
      </c>
      <c r="G45" s="542">
        <v>309</v>
      </c>
      <c r="H45" s="542">
        <v>309</v>
      </c>
      <c r="I45" s="525" t="s">
        <v>3639</v>
      </c>
      <c r="J45" s="515" t="s">
        <v>3698</v>
      </c>
      <c r="K45" s="515">
        <f t="shared" si="46"/>
        <v>-8.5</v>
      </c>
      <c r="L45" s="516">
        <f t="shared" ref="L45:L46" si="48">(F45*-0.7)/100</f>
        <v>-2.2225000000000001</v>
      </c>
      <c r="M45" s="543">
        <f t="shared" si="47"/>
        <v>-3.3771653543307086E-2</v>
      </c>
      <c r="N45" s="518" t="s">
        <v>663</v>
      </c>
      <c r="O45" s="519">
        <v>44173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89">
        <v>16</v>
      </c>
      <c r="B46" s="490">
        <v>44172</v>
      </c>
      <c r="C46" s="491"/>
      <c r="D46" s="492" t="s">
        <v>460</v>
      </c>
      <c r="E46" s="493" t="s">
        <v>600</v>
      </c>
      <c r="F46" s="493">
        <v>141.4</v>
      </c>
      <c r="G46" s="494">
        <v>137</v>
      </c>
      <c r="H46" s="494">
        <v>145</v>
      </c>
      <c r="I46" s="493" t="s">
        <v>3691</v>
      </c>
      <c r="J46" s="553" t="s">
        <v>3710</v>
      </c>
      <c r="K46" s="553">
        <f t="shared" si="46"/>
        <v>3.5999999999999943</v>
      </c>
      <c r="L46" s="475">
        <f t="shared" si="48"/>
        <v>-0.98980000000000001</v>
      </c>
      <c r="M46" s="476">
        <f t="shared" si="47"/>
        <v>1.845968882602542E-2</v>
      </c>
      <c r="N46" s="495" t="s">
        <v>599</v>
      </c>
      <c r="O46" s="477">
        <v>44174</v>
      </c>
      <c r="P46" s="7"/>
      <c r="Q46" s="7"/>
      <c r="R46" s="343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89">
        <v>17</v>
      </c>
      <c r="B47" s="490">
        <v>44172</v>
      </c>
      <c r="C47" s="491"/>
      <c r="D47" s="492" t="s">
        <v>445</v>
      </c>
      <c r="E47" s="493" t="s">
        <v>600</v>
      </c>
      <c r="F47" s="493">
        <v>549</v>
      </c>
      <c r="G47" s="494">
        <v>534</v>
      </c>
      <c r="H47" s="494">
        <v>563</v>
      </c>
      <c r="I47" s="493" t="s">
        <v>3694</v>
      </c>
      <c r="J47" s="536" t="s">
        <v>3696</v>
      </c>
      <c r="K47" s="536">
        <f t="shared" ref="K47:K49" si="49">H47-F47</f>
        <v>14</v>
      </c>
      <c r="L47" s="475">
        <f t="shared" ref="L47:L49" si="50">(F47*-0.7)/100</f>
        <v>-3.8429999999999995</v>
      </c>
      <c r="M47" s="476">
        <f t="shared" ref="M47:M49" si="51">(K47+L47)/F47</f>
        <v>1.8500910746812385E-2</v>
      </c>
      <c r="N47" s="495" t="s">
        <v>599</v>
      </c>
      <c r="O47" s="477">
        <v>44173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89">
        <v>18</v>
      </c>
      <c r="B48" s="490">
        <v>44173</v>
      </c>
      <c r="C48" s="491"/>
      <c r="D48" s="492" t="s">
        <v>179</v>
      </c>
      <c r="E48" s="493" t="s">
        <v>600</v>
      </c>
      <c r="F48" s="493">
        <v>455</v>
      </c>
      <c r="G48" s="494">
        <v>438</v>
      </c>
      <c r="H48" s="494">
        <v>467.5</v>
      </c>
      <c r="I48" s="493" t="s">
        <v>3703</v>
      </c>
      <c r="J48" s="553" t="s">
        <v>3711</v>
      </c>
      <c r="K48" s="553">
        <f t="shared" si="49"/>
        <v>12.5</v>
      </c>
      <c r="L48" s="475">
        <f t="shared" si="50"/>
        <v>-3.1850000000000001</v>
      </c>
      <c r="M48" s="476">
        <f t="shared" si="51"/>
        <v>2.0472527472527473E-2</v>
      </c>
      <c r="N48" s="495" t="s">
        <v>599</v>
      </c>
      <c r="O48" s="477">
        <v>44174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393" customFormat="1" ht="15" customHeight="1">
      <c r="A49" s="539">
        <v>19</v>
      </c>
      <c r="B49" s="535">
        <v>44174</v>
      </c>
      <c r="C49" s="540"/>
      <c r="D49" s="541" t="s">
        <v>449</v>
      </c>
      <c r="E49" s="525" t="s">
        <v>600</v>
      </c>
      <c r="F49" s="525">
        <v>376.5</v>
      </c>
      <c r="G49" s="542">
        <v>365</v>
      </c>
      <c r="H49" s="542">
        <v>365</v>
      </c>
      <c r="I49" s="525" t="s">
        <v>3713</v>
      </c>
      <c r="J49" s="616" t="s">
        <v>3781</v>
      </c>
      <c r="K49" s="616">
        <f t="shared" si="49"/>
        <v>-11.5</v>
      </c>
      <c r="L49" s="516">
        <f t="shared" si="50"/>
        <v>-2.6355</v>
      </c>
      <c r="M49" s="543">
        <f t="shared" si="51"/>
        <v>-3.7544488711819389E-2</v>
      </c>
      <c r="N49" s="518" t="s">
        <v>663</v>
      </c>
      <c r="O49" s="519">
        <v>44186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393" customFormat="1" ht="15" customHeight="1">
      <c r="A50" s="489">
        <v>20</v>
      </c>
      <c r="B50" s="490">
        <v>44174</v>
      </c>
      <c r="C50" s="491"/>
      <c r="D50" s="492" t="s">
        <v>1220</v>
      </c>
      <c r="E50" s="493" t="s">
        <v>600</v>
      </c>
      <c r="F50" s="493">
        <v>741</v>
      </c>
      <c r="G50" s="494">
        <v>718</v>
      </c>
      <c r="H50" s="494">
        <v>761</v>
      </c>
      <c r="I50" s="493">
        <v>780</v>
      </c>
      <c r="J50" s="554" t="s">
        <v>3719</v>
      </c>
      <c r="K50" s="554">
        <f t="shared" ref="K50" si="52">H50-F50</f>
        <v>20</v>
      </c>
      <c r="L50" s="475">
        <f t="shared" ref="L50" si="53">(F50*-0.7)/100</f>
        <v>-5.1869999999999994</v>
      </c>
      <c r="M50" s="476">
        <f t="shared" ref="M50" si="54">(K50+L50)/F50</f>
        <v>1.9990553306342782E-2</v>
      </c>
      <c r="N50" s="495" t="s">
        <v>599</v>
      </c>
      <c r="O50" s="477">
        <v>44175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393" customFormat="1" ht="15" customHeight="1">
      <c r="A51" s="489">
        <v>21</v>
      </c>
      <c r="B51" s="490">
        <v>44175</v>
      </c>
      <c r="C51" s="491"/>
      <c r="D51" s="492" t="s">
        <v>252</v>
      </c>
      <c r="E51" s="493" t="s">
        <v>600</v>
      </c>
      <c r="F51" s="493">
        <v>2790</v>
      </c>
      <c r="G51" s="494">
        <v>2710</v>
      </c>
      <c r="H51" s="494">
        <v>2845</v>
      </c>
      <c r="I51" s="493" t="s">
        <v>3718</v>
      </c>
      <c r="J51" s="554" t="s">
        <v>723</v>
      </c>
      <c r="K51" s="554">
        <f t="shared" ref="K51" si="55">H51-F51</f>
        <v>55</v>
      </c>
      <c r="L51" s="475">
        <f>(F51*-0.07)/100</f>
        <v>-1.9530000000000001</v>
      </c>
      <c r="M51" s="476">
        <f t="shared" ref="M51" si="56">(K51+L51)/F51</f>
        <v>1.9013261648745519E-2</v>
      </c>
      <c r="N51" s="495" t="s">
        <v>599</v>
      </c>
      <c r="O51" s="513">
        <v>44175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393" customFormat="1" ht="15" customHeight="1">
      <c r="A52" s="489">
        <v>22</v>
      </c>
      <c r="B52" s="490">
        <v>44175</v>
      </c>
      <c r="C52" s="491"/>
      <c r="D52" s="492" t="s">
        <v>163</v>
      </c>
      <c r="E52" s="493" t="s">
        <v>600</v>
      </c>
      <c r="F52" s="493">
        <v>1627.5</v>
      </c>
      <c r="G52" s="494">
        <v>1580</v>
      </c>
      <c r="H52" s="494">
        <v>1657.5</v>
      </c>
      <c r="I52" s="493" t="s">
        <v>3720</v>
      </c>
      <c r="J52" s="554" t="s">
        <v>3722</v>
      </c>
      <c r="K52" s="554">
        <f t="shared" ref="K52:K53" si="57">H52-F52</f>
        <v>30</v>
      </c>
      <c r="L52" s="475">
        <f>(F52*-0.07)/100</f>
        <v>-1.1392500000000001</v>
      </c>
      <c r="M52" s="476">
        <f t="shared" ref="M52:M53" si="58">(K52+L52)/F52</f>
        <v>1.7733179723502305E-2</v>
      </c>
      <c r="N52" s="495" t="s">
        <v>599</v>
      </c>
      <c r="O52" s="513">
        <v>44175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393" customFormat="1" ht="15" customHeight="1">
      <c r="A53" s="489">
        <v>23</v>
      </c>
      <c r="B53" s="490">
        <v>44175</v>
      </c>
      <c r="C53" s="491"/>
      <c r="D53" s="492" t="s">
        <v>483</v>
      </c>
      <c r="E53" s="493" t="s">
        <v>600</v>
      </c>
      <c r="F53" s="493">
        <v>215</v>
      </c>
      <c r="G53" s="494">
        <v>209</v>
      </c>
      <c r="H53" s="494">
        <v>221</v>
      </c>
      <c r="I53" s="493" t="s">
        <v>3721</v>
      </c>
      <c r="J53" s="569" t="s">
        <v>3656</v>
      </c>
      <c r="K53" s="569">
        <f t="shared" si="57"/>
        <v>6</v>
      </c>
      <c r="L53" s="475">
        <f t="shared" ref="L53" si="59">(F53*-0.7)/100</f>
        <v>-1.5049999999999999</v>
      </c>
      <c r="M53" s="476">
        <f t="shared" si="58"/>
        <v>2.0906976744186047E-2</v>
      </c>
      <c r="N53" s="495" t="s">
        <v>599</v>
      </c>
      <c r="O53" s="477">
        <v>44176</v>
      </c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393" customFormat="1" ht="15" customHeight="1">
      <c r="A54" s="489">
        <v>24</v>
      </c>
      <c r="B54" s="490">
        <v>44175</v>
      </c>
      <c r="C54" s="491"/>
      <c r="D54" s="492" t="s">
        <v>565</v>
      </c>
      <c r="E54" s="493" t="s">
        <v>600</v>
      </c>
      <c r="F54" s="493">
        <v>1142.5</v>
      </c>
      <c r="G54" s="494">
        <v>1110</v>
      </c>
      <c r="H54" s="494">
        <v>1169</v>
      </c>
      <c r="I54" s="493">
        <v>1200</v>
      </c>
      <c r="J54" s="587" t="s">
        <v>3768</v>
      </c>
      <c r="K54" s="587">
        <f t="shared" ref="K54" si="60">H54-F54</f>
        <v>26.5</v>
      </c>
      <c r="L54" s="475">
        <f t="shared" ref="L54" si="61">(F54*-0.7)/100</f>
        <v>-7.9974999999999996</v>
      </c>
      <c r="M54" s="476">
        <f t="shared" ref="M54" si="62">(K54+L54)/F54</f>
        <v>1.6194748358862147E-2</v>
      </c>
      <c r="N54" s="495" t="s">
        <v>599</v>
      </c>
      <c r="O54" s="477">
        <v>44182</v>
      </c>
      <c r="P54" s="7"/>
      <c r="Q54" s="7"/>
      <c r="R54" s="343" t="s">
        <v>3186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393" customFormat="1" ht="15" customHeight="1">
      <c r="A55" s="489">
        <v>25</v>
      </c>
      <c r="B55" s="490">
        <v>44176</v>
      </c>
      <c r="C55" s="491"/>
      <c r="D55" s="492" t="s">
        <v>523</v>
      </c>
      <c r="E55" s="493" t="s">
        <v>600</v>
      </c>
      <c r="F55" s="493">
        <v>356</v>
      </c>
      <c r="G55" s="494">
        <v>345</v>
      </c>
      <c r="H55" s="494">
        <v>366</v>
      </c>
      <c r="I55" s="493" t="s">
        <v>3729</v>
      </c>
      <c r="J55" s="587" t="s">
        <v>3769</v>
      </c>
      <c r="K55" s="587">
        <f t="shared" ref="K55:K56" si="63">H55-F55</f>
        <v>10</v>
      </c>
      <c r="L55" s="475">
        <f t="shared" ref="L55:L56" si="64">(F55*-0.7)/100</f>
        <v>-2.492</v>
      </c>
      <c r="M55" s="476">
        <f t="shared" ref="M55:M56" si="65">(K55+L55)/F55</f>
        <v>2.1089887640449438E-2</v>
      </c>
      <c r="N55" s="495" t="s">
        <v>599</v>
      </c>
      <c r="O55" s="477">
        <v>44182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393" customFormat="1" ht="15" customHeight="1">
      <c r="A56" s="539">
        <v>26</v>
      </c>
      <c r="B56" s="535">
        <v>44176</v>
      </c>
      <c r="C56" s="540"/>
      <c r="D56" s="541" t="s">
        <v>75</v>
      </c>
      <c r="E56" s="525" t="s">
        <v>600</v>
      </c>
      <c r="F56" s="525">
        <v>3715</v>
      </c>
      <c r="G56" s="542">
        <v>3630</v>
      </c>
      <c r="H56" s="542">
        <v>3630</v>
      </c>
      <c r="I56" s="525" t="s">
        <v>3731</v>
      </c>
      <c r="J56" s="656" t="s">
        <v>3820</v>
      </c>
      <c r="K56" s="623">
        <f t="shared" si="63"/>
        <v>-85</v>
      </c>
      <c r="L56" s="516">
        <f t="shared" si="64"/>
        <v>-26.004999999999999</v>
      </c>
      <c r="M56" s="543">
        <f t="shared" si="65"/>
        <v>-2.9880215343203228E-2</v>
      </c>
      <c r="N56" s="518" t="s">
        <v>663</v>
      </c>
      <c r="O56" s="519">
        <v>44187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393" customFormat="1" ht="15" customHeight="1">
      <c r="A57" s="539">
        <v>27</v>
      </c>
      <c r="B57" s="535">
        <v>44179</v>
      </c>
      <c r="C57" s="540"/>
      <c r="D57" s="541" t="s">
        <v>2223</v>
      </c>
      <c r="E57" s="525" t="s">
        <v>600</v>
      </c>
      <c r="F57" s="525">
        <v>535.5</v>
      </c>
      <c r="G57" s="542">
        <v>518</v>
      </c>
      <c r="H57" s="542">
        <v>518</v>
      </c>
      <c r="I57" s="525">
        <v>560</v>
      </c>
      <c r="J57" s="515" t="s">
        <v>3749</v>
      </c>
      <c r="K57" s="515">
        <f t="shared" ref="K57" si="66">H57-F57</f>
        <v>-17.5</v>
      </c>
      <c r="L57" s="516">
        <f t="shared" ref="L57" si="67">(F57*-0.7)/100</f>
        <v>-3.7484999999999995</v>
      </c>
      <c r="M57" s="543">
        <f t="shared" ref="M57" si="68">(K57+L57)/F57</f>
        <v>-3.9679738562091504E-2</v>
      </c>
      <c r="N57" s="518" t="s">
        <v>663</v>
      </c>
      <c r="O57" s="519">
        <v>44181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393" customFormat="1" ht="15" customHeight="1">
      <c r="A58" s="489">
        <v>28</v>
      </c>
      <c r="B58" s="490">
        <v>44179</v>
      </c>
      <c r="C58" s="491"/>
      <c r="D58" s="492" t="s">
        <v>2049</v>
      </c>
      <c r="E58" s="493" t="s">
        <v>600</v>
      </c>
      <c r="F58" s="493">
        <v>85.65</v>
      </c>
      <c r="G58" s="494">
        <v>83</v>
      </c>
      <c r="H58" s="494">
        <v>88.5</v>
      </c>
      <c r="I58" s="493" t="s">
        <v>3733</v>
      </c>
      <c r="J58" s="578" t="s">
        <v>3738</v>
      </c>
      <c r="K58" s="578">
        <f t="shared" ref="K58:K60" si="69">H58-F58</f>
        <v>2.8499999999999943</v>
      </c>
      <c r="L58" s="475">
        <f t="shared" ref="L58:L60" si="70">(F58*-0.7)/100</f>
        <v>-0.59955000000000003</v>
      </c>
      <c r="M58" s="476">
        <f t="shared" ref="M58:M60" si="71">(K58+L58)/F58</f>
        <v>2.6274956217162807E-2</v>
      </c>
      <c r="N58" s="495" t="s">
        <v>599</v>
      </c>
      <c r="O58" s="477">
        <v>44180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393" customFormat="1" ht="15" customHeight="1">
      <c r="A59" s="539">
        <v>29</v>
      </c>
      <c r="B59" s="535">
        <v>44180</v>
      </c>
      <c r="C59" s="540"/>
      <c r="D59" s="541" t="s">
        <v>1220</v>
      </c>
      <c r="E59" s="525" t="s">
        <v>600</v>
      </c>
      <c r="F59" s="525">
        <v>737</v>
      </c>
      <c r="G59" s="542">
        <v>718</v>
      </c>
      <c r="H59" s="542">
        <v>718</v>
      </c>
      <c r="I59" s="525" t="s">
        <v>3739</v>
      </c>
      <c r="J59" s="616" t="s">
        <v>3780</v>
      </c>
      <c r="K59" s="616">
        <f t="shared" si="69"/>
        <v>-19</v>
      </c>
      <c r="L59" s="516">
        <f t="shared" si="70"/>
        <v>-5.1589999999999998</v>
      </c>
      <c r="M59" s="543">
        <f t="shared" si="71"/>
        <v>-3.2780189959294437E-2</v>
      </c>
      <c r="N59" s="518" t="s">
        <v>663</v>
      </c>
      <c r="O59" s="519">
        <v>44186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393" customFormat="1" ht="15" customHeight="1">
      <c r="A60" s="539">
        <v>30</v>
      </c>
      <c r="B60" s="535">
        <v>44181</v>
      </c>
      <c r="C60" s="540"/>
      <c r="D60" s="541" t="s">
        <v>284</v>
      </c>
      <c r="E60" s="525" t="s">
        <v>600</v>
      </c>
      <c r="F60" s="525">
        <v>196.5</v>
      </c>
      <c r="G60" s="542">
        <v>190</v>
      </c>
      <c r="H60" s="542">
        <v>190</v>
      </c>
      <c r="I60" s="525">
        <v>210</v>
      </c>
      <c r="J60" s="616" t="s">
        <v>3774</v>
      </c>
      <c r="K60" s="616">
        <f t="shared" si="69"/>
        <v>-6.5</v>
      </c>
      <c r="L60" s="516">
        <f t="shared" si="70"/>
        <v>-1.3754999999999997</v>
      </c>
      <c r="M60" s="543">
        <f t="shared" si="71"/>
        <v>-4.0078880407124678E-2</v>
      </c>
      <c r="N60" s="518" t="s">
        <v>663</v>
      </c>
      <c r="O60" s="519">
        <v>44186</v>
      </c>
      <c r="P60" s="7"/>
      <c r="Q60" s="7"/>
      <c r="R60" s="343" t="s">
        <v>3186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393" customFormat="1" ht="15" customHeight="1">
      <c r="A61" s="489">
        <v>31</v>
      </c>
      <c r="B61" s="490">
        <v>44181</v>
      </c>
      <c r="C61" s="491"/>
      <c r="D61" s="492" t="s">
        <v>1975</v>
      </c>
      <c r="E61" s="493" t="s">
        <v>600</v>
      </c>
      <c r="F61" s="493">
        <v>205.5</v>
      </c>
      <c r="G61" s="494">
        <v>200</v>
      </c>
      <c r="H61" s="494">
        <v>209.4</v>
      </c>
      <c r="I61" s="493" t="s">
        <v>3747</v>
      </c>
      <c r="J61" s="581" t="s">
        <v>3748</v>
      </c>
      <c r="K61" s="581">
        <f t="shared" ref="K61:K63" si="72">H61-F61</f>
        <v>3.9000000000000057</v>
      </c>
      <c r="L61" s="475">
        <f>(F61*-0.07)/100</f>
        <v>-0.14385000000000001</v>
      </c>
      <c r="M61" s="476">
        <f t="shared" ref="M61:M63" si="73">(K61+L61)/F61</f>
        <v>1.8278102189781049E-2</v>
      </c>
      <c r="N61" s="495" t="s">
        <v>599</v>
      </c>
      <c r="O61" s="513">
        <v>44181</v>
      </c>
      <c r="P61" s="7"/>
      <c r="Q61" s="7"/>
      <c r="R61" s="343" t="s">
        <v>3186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393" customFormat="1" ht="15" customHeight="1">
      <c r="A62" s="539">
        <v>32</v>
      </c>
      <c r="B62" s="535">
        <v>44181</v>
      </c>
      <c r="C62" s="540"/>
      <c r="D62" s="541" t="s">
        <v>448</v>
      </c>
      <c r="E62" s="525" t="s">
        <v>600</v>
      </c>
      <c r="F62" s="525">
        <v>538.5</v>
      </c>
      <c r="G62" s="542">
        <v>520</v>
      </c>
      <c r="H62" s="542">
        <v>520</v>
      </c>
      <c r="I62" s="525" t="s">
        <v>3759</v>
      </c>
      <c r="J62" s="595" t="s">
        <v>3770</v>
      </c>
      <c r="K62" s="595">
        <f t="shared" si="72"/>
        <v>-18.5</v>
      </c>
      <c r="L62" s="516">
        <f t="shared" ref="L62:L63" si="74">(F62*-0.7)/100</f>
        <v>-3.7694999999999999</v>
      </c>
      <c r="M62" s="543">
        <f t="shared" si="73"/>
        <v>-4.1354688950789233E-2</v>
      </c>
      <c r="N62" s="518" t="s">
        <v>663</v>
      </c>
      <c r="O62" s="519">
        <v>44183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393" customFormat="1" ht="15" customHeight="1">
      <c r="A63" s="489">
        <v>33</v>
      </c>
      <c r="B63" s="490">
        <v>44182</v>
      </c>
      <c r="C63" s="491"/>
      <c r="D63" s="492" t="s">
        <v>71</v>
      </c>
      <c r="E63" s="493" t="s">
        <v>600</v>
      </c>
      <c r="F63" s="493">
        <v>462</v>
      </c>
      <c r="G63" s="494">
        <v>449</v>
      </c>
      <c r="H63" s="494">
        <v>473</v>
      </c>
      <c r="I63" s="493">
        <v>485</v>
      </c>
      <c r="J63" s="598" t="s">
        <v>3771</v>
      </c>
      <c r="K63" s="598">
        <f t="shared" si="72"/>
        <v>11</v>
      </c>
      <c r="L63" s="475">
        <f t="shared" si="74"/>
        <v>-3.234</v>
      </c>
      <c r="M63" s="476">
        <f t="shared" si="73"/>
        <v>1.6809523809523809E-2</v>
      </c>
      <c r="N63" s="495" t="s">
        <v>599</v>
      </c>
      <c r="O63" s="477">
        <v>44183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393" customFormat="1" ht="15" customHeight="1">
      <c r="A64" s="489">
        <v>34</v>
      </c>
      <c r="B64" s="490">
        <v>44182</v>
      </c>
      <c r="C64" s="491"/>
      <c r="D64" s="492" t="s">
        <v>496</v>
      </c>
      <c r="E64" s="493" t="s">
        <v>600</v>
      </c>
      <c r="F64" s="493">
        <v>461</v>
      </c>
      <c r="G64" s="494">
        <v>448</v>
      </c>
      <c r="H64" s="494">
        <v>472</v>
      </c>
      <c r="I64" s="493">
        <v>480</v>
      </c>
      <c r="J64" s="598" t="s">
        <v>3771</v>
      </c>
      <c r="K64" s="598">
        <f t="shared" ref="K64:K66" si="75">H64-F64</f>
        <v>11</v>
      </c>
      <c r="L64" s="475">
        <f t="shared" ref="L64:L66" si="76">(F64*-0.7)/100</f>
        <v>-3.2269999999999999</v>
      </c>
      <c r="M64" s="476">
        <f t="shared" ref="M64:M66" si="77">(K64+L64)/F64</f>
        <v>1.686117136659436E-2</v>
      </c>
      <c r="N64" s="495" t="s">
        <v>599</v>
      </c>
      <c r="O64" s="477">
        <v>44183</v>
      </c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28" s="393" customFormat="1" ht="15" customHeight="1">
      <c r="A65" s="539">
        <v>35</v>
      </c>
      <c r="B65" s="535">
        <v>44183</v>
      </c>
      <c r="C65" s="540"/>
      <c r="D65" s="541" t="s">
        <v>3775</v>
      </c>
      <c r="E65" s="525" t="s">
        <v>600</v>
      </c>
      <c r="F65" s="525">
        <v>508.5</v>
      </c>
      <c r="G65" s="542">
        <v>494</v>
      </c>
      <c r="H65" s="542">
        <v>495</v>
      </c>
      <c r="I65" s="525" t="s">
        <v>3776</v>
      </c>
      <c r="J65" s="616" t="s">
        <v>3779</v>
      </c>
      <c r="K65" s="616">
        <f t="shared" si="75"/>
        <v>-13.5</v>
      </c>
      <c r="L65" s="516">
        <f t="shared" si="76"/>
        <v>-3.5594999999999999</v>
      </c>
      <c r="M65" s="543">
        <f t="shared" si="77"/>
        <v>-3.354867256637168E-2</v>
      </c>
      <c r="N65" s="518" t="s">
        <v>663</v>
      </c>
      <c r="O65" s="519">
        <v>44186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28" s="393" customFormat="1" ht="15" customHeight="1">
      <c r="A66" s="539">
        <v>36</v>
      </c>
      <c r="B66" s="535">
        <v>44183</v>
      </c>
      <c r="C66" s="540"/>
      <c r="D66" s="541" t="s">
        <v>2049</v>
      </c>
      <c r="E66" s="525" t="s">
        <v>600</v>
      </c>
      <c r="F66" s="525">
        <v>85.7</v>
      </c>
      <c r="G66" s="542">
        <v>83.5</v>
      </c>
      <c r="H66" s="542">
        <v>83.5</v>
      </c>
      <c r="I66" s="525" t="s">
        <v>3733</v>
      </c>
      <c r="J66" s="616" t="s">
        <v>3778</v>
      </c>
      <c r="K66" s="616">
        <f t="shared" si="75"/>
        <v>-2.2000000000000028</v>
      </c>
      <c r="L66" s="516">
        <f t="shared" si="76"/>
        <v>-0.59989999999999999</v>
      </c>
      <c r="M66" s="543">
        <f t="shared" si="77"/>
        <v>-3.2670945157526284E-2</v>
      </c>
      <c r="N66" s="518" t="s">
        <v>663</v>
      </c>
      <c r="O66" s="519">
        <v>44186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28" s="393" customFormat="1" ht="15" customHeight="1">
      <c r="A67" s="539">
        <v>37</v>
      </c>
      <c r="B67" s="535">
        <v>44183</v>
      </c>
      <c r="C67" s="540"/>
      <c r="D67" s="541" t="s">
        <v>571</v>
      </c>
      <c r="E67" s="525" t="s">
        <v>600</v>
      </c>
      <c r="F67" s="525">
        <v>244.5</v>
      </c>
      <c r="G67" s="542">
        <v>237</v>
      </c>
      <c r="H67" s="542">
        <v>238</v>
      </c>
      <c r="I67" s="525">
        <v>258</v>
      </c>
      <c r="J67" s="600" t="s">
        <v>3774</v>
      </c>
      <c r="K67" s="600">
        <f t="shared" ref="K67" si="78">H67-F67</f>
        <v>-6.5</v>
      </c>
      <c r="L67" s="516">
        <f>(F67*-0.07)/100</f>
        <v>-0.17115000000000002</v>
      </c>
      <c r="M67" s="543">
        <f t="shared" ref="M67" si="79">(K67+L67)/F67</f>
        <v>-2.7284867075664621E-2</v>
      </c>
      <c r="N67" s="518" t="s">
        <v>663</v>
      </c>
      <c r="O67" s="575">
        <v>44183</v>
      </c>
      <c r="P67" s="7"/>
      <c r="Q67" s="7"/>
      <c r="R67" s="343" t="s">
        <v>3186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28" s="393" customFormat="1" ht="15" customHeight="1">
      <c r="A68" s="422">
        <v>38</v>
      </c>
      <c r="B68" s="446">
        <v>44186</v>
      </c>
      <c r="C68" s="449"/>
      <c r="D68" s="414" t="s">
        <v>331</v>
      </c>
      <c r="E68" s="415" t="s">
        <v>600</v>
      </c>
      <c r="F68" s="415" t="s">
        <v>3784</v>
      </c>
      <c r="G68" s="450">
        <v>1845</v>
      </c>
      <c r="H68" s="450"/>
      <c r="I68" s="415">
        <v>2000</v>
      </c>
      <c r="J68" s="612" t="s">
        <v>601</v>
      </c>
      <c r="K68" s="612"/>
      <c r="L68" s="434"/>
      <c r="M68" s="430"/>
      <c r="N68" s="435"/>
      <c r="O68" s="421"/>
      <c r="P68" s="7"/>
      <c r="Q68" s="7"/>
      <c r="R68" s="343" t="s">
        <v>602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28" s="393" customFormat="1" ht="15" customHeight="1">
      <c r="A69" s="489">
        <v>39</v>
      </c>
      <c r="B69" s="490">
        <v>44187</v>
      </c>
      <c r="C69" s="491"/>
      <c r="D69" s="492" t="s">
        <v>565</v>
      </c>
      <c r="E69" s="493" t="s">
        <v>600</v>
      </c>
      <c r="F69" s="493">
        <v>1120</v>
      </c>
      <c r="G69" s="494">
        <v>1090</v>
      </c>
      <c r="H69" s="494">
        <v>1165</v>
      </c>
      <c r="I69" s="493">
        <v>1200</v>
      </c>
      <c r="J69" s="654" t="s">
        <v>3655</v>
      </c>
      <c r="K69" s="654">
        <f t="shared" ref="K69" si="80">H69-F69</f>
        <v>45</v>
      </c>
      <c r="L69" s="475">
        <f t="shared" ref="L69" si="81">(F69*-0.7)/100</f>
        <v>-7.84</v>
      </c>
      <c r="M69" s="476">
        <f t="shared" ref="M69" si="82">(K69+L69)/F69</f>
        <v>3.3178571428571425E-2</v>
      </c>
      <c r="N69" s="495" t="s">
        <v>599</v>
      </c>
      <c r="O69" s="477">
        <v>44189</v>
      </c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8" s="393" customFormat="1" ht="15" customHeight="1">
      <c r="A70" s="489">
        <v>40</v>
      </c>
      <c r="B70" s="490">
        <v>44187</v>
      </c>
      <c r="C70" s="491"/>
      <c r="D70" s="492" t="s">
        <v>114</v>
      </c>
      <c r="E70" s="493" t="s">
        <v>3627</v>
      </c>
      <c r="F70" s="493">
        <v>237.5</v>
      </c>
      <c r="G70" s="494">
        <v>242</v>
      </c>
      <c r="H70" s="494">
        <v>232.5</v>
      </c>
      <c r="I70" s="493" t="s">
        <v>3792</v>
      </c>
      <c r="J70" s="627" t="s">
        <v>3793</v>
      </c>
      <c r="K70" s="627">
        <f>F70-H70</f>
        <v>5</v>
      </c>
      <c r="L70" s="475">
        <f>(F70*-0.07)/100</f>
        <v>-0.16625000000000001</v>
      </c>
      <c r="M70" s="476">
        <f t="shared" ref="M70:M72" si="83">(K70+L70)/F70</f>
        <v>2.0352631578947369E-2</v>
      </c>
      <c r="N70" s="495" t="s">
        <v>599</v>
      </c>
      <c r="O70" s="513">
        <v>44187</v>
      </c>
      <c r="P70" s="7"/>
      <c r="Q70" s="7"/>
      <c r="R70" s="343" t="s">
        <v>602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8" s="393" customFormat="1" ht="15" customHeight="1">
      <c r="A71" s="489">
        <v>41</v>
      </c>
      <c r="B71" s="490">
        <v>44188</v>
      </c>
      <c r="C71" s="491"/>
      <c r="D71" s="492" t="s">
        <v>253</v>
      </c>
      <c r="E71" s="493" t="s">
        <v>600</v>
      </c>
      <c r="F71" s="493">
        <v>637</v>
      </c>
      <c r="G71" s="494">
        <v>618</v>
      </c>
      <c r="H71" s="494">
        <v>648</v>
      </c>
      <c r="I71" s="493" t="s">
        <v>3801</v>
      </c>
      <c r="J71" s="647" t="s">
        <v>3771</v>
      </c>
      <c r="K71" s="647">
        <f t="shared" ref="K71:K72" si="84">H71-F71</f>
        <v>11</v>
      </c>
      <c r="L71" s="475">
        <f>(F71*-0.07)/100</f>
        <v>-0.44590000000000002</v>
      </c>
      <c r="M71" s="476">
        <f t="shared" si="83"/>
        <v>1.6568445839874411E-2</v>
      </c>
      <c r="N71" s="495" t="s">
        <v>599</v>
      </c>
      <c r="O71" s="513">
        <v>44188</v>
      </c>
      <c r="P71" s="7"/>
      <c r="Q71" s="7"/>
      <c r="R71" s="343" t="s">
        <v>602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8" s="393" customFormat="1" ht="15" customHeight="1">
      <c r="A72" s="489">
        <v>42</v>
      </c>
      <c r="B72" s="490">
        <v>44188</v>
      </c>
      <c r="C72" s="491"/>
      <c r="D72" s="492" t="s">
        <v>141</v>
      </c>
      <c r="E72" s="493" t="s">
        <v>600</v>
      </c>
      <c r="F72" s="493">
        <v>401</v>
      </c>
      <c r="G72" s="494">
        <v>388</v>
      </c>
      <c r="H72" s="494">
        <v>412</v>
      </c>
      <c r="I72" s="493" t="s">
        <v>3803</v>
      </c>
      <c r="J72" s="654" t="s">
        <v>3771</v>
      </c>
      <c r="K72" s="654">
        <f t="shared" si="84"/>
        <v>11</v>
      </c>
      <c r="L72" s="475">
        <f t="shared" ref="L72" si="85">(F72*-0.7)/100</f>
        <v>-2.8069999999999999</v>
      </c>
      <c r="M72" s="476">
        <f t="shared" si="83"/>
        <v>2.0431421446384039E-2</v>
      </c>
      <c r="N72" s="495" t="s">
        <v>599</v>
      </c>
      <c r="O72" s="477">
        <v>44189</v>
      </c>
      <c r="P72" s="7"/>
      <c r="Q72" s="7"/>
      <c r="R72" s="343" t="s">
        <v>602</v>
      </c>
      <c r="S72" s="40"/>
      <c r="T72" s="40"/>
      <c r="U72" s="40"/>
      <c r="V72" s="40"/>
      <c r="W72" s="40"/>
      <c r="X72" s="40"/>
      <c r="Y72" s="40"/>
      <c r="Z72" s="40"/>
      <c r="AA72" s="40"/>
    </row>
    <row r="73" spans="1:28" s="393" customFormat="1" ht="15" customHeight="1">
      <c r="A73" s="422">
        <v>43</v>
      </c>
      <c r="B73" s="446">
        <v>44189</v>
      </c>
      <c r="C73" s="449"/>
      <c r="D73" s="414" t="s">
        <v>141</v>
      </c>
      <c r="E73" s="415" t="s">
        <v>600</v>
      </c>
      <c r="F73" s="415" t="s">
        <v>3802</v>
      </c>
      <c r="G73" s="450">
        <v>388</v>
      </c>
      <c r="H73" s="450"/>
      <c r="I73" s="415" t="s">
        <v>3803</v>
      </c>
      <c r="J73" s="612" t="s">
        <v>601</v>
      </c>
      <c r="K73" s="612"/>
      <c r="L73" s="434"/>
      <c r="M73" s="430"/>
      <c r="N73" s="435"/>
      <c r="O73" s="421"/>
      <c r="P73" s="7"/>
      <c r="Q73" s="7"/>
      <c r="R73" s="343" t="s">
        <v>602</v>
      </c>
      <c r="S73" s="40"/>
      <c r="T73" s="40"/>
      <c r="U73" s="40"/>
      <c r="V73" s="40"/>
      <c r="W73" s="40"/>
      <c r="X73" s="40"/>
      <c r="Y73" s="40"/>
      <c r="Z73" s="40"/>
      <c r="AA73" s="40"/>
    </row>
    <row r="74" spans="1:28" s="393" customFormat="1" ht="15" customHeight="1">
      <c r="A74" s="422">
        <v>44</v>
      </c>
      <c r="B74" s="446">
        <v>44193</v>
      </c>
      <c r="C74" s="449"/>
      <c r="D74" s="414" t="s">
        <v>496</v>
      </c>
      <c r="E74" s="415" t="s">
        <v>600</v>
      </c>
      <c r="F74" s="415" t="s">
        <v>3830</v>
      </c>
      <c r="G74" s="450">
        <v>437</v>
      </c>
      <c r="H74" s="450"/>
      <c r="I74" s="415" t="s">
        <v>3831</v>
      </c>
      <c r="J74" s="658" t="s">
        <v>601</v>
      </c>
      <c r="K74" s="658"/>
      <c r="L74" s="434"/>
      <c r="M74" s="430"/>
      <c r="N74" s="435"/>
      <c r="O74" s="421"/>
      <c r="P74" s="7"/>
      <c r="Q74" s="7"/>
      <c r="R74" s="343" t="s">
        <v>602</v>
      </c>
      <c r="S74" s="40"/>
      <c r="T74" s="40"/>
      <c r="U74" s="40"/>
      <c r="V74" s="40"/>
      <c r="W74" s="40"/>
      <c r="X74" s="40"/>
      <c r="Y74" s="40"/>
      <c r="Z74" s="40"/>
      <c r="AA74" s="40"/>
    </row>
    <row r="75" spans="1:28" s="393" customFormat="1" ht="15" customHeight="1">
      <c r="A75" s="422">
        <v>45</v>
      </c>
      <c r="B75" s="446">
        <v>44193</v>
      </c>
      <c r="C75" s="449"/>
      <c r="D75" s="414" t="s">
        <v>76</v>
      </c>
      <c r="E75" s="415" t="s">
        <v>600</v>
      </c>
      <c r="F75" s="415" t="s">
        <v>3832</v>
      </c>
      <c r="G75" s="450">
        <v>477</v>
      </c>
      <c r="H75" s="450"/>
      <c r="I75" s="415">
        <v>505</v>
      </c>
      <c r="J75" s="658" t="s">
        <v>601</v>
      </c>
      <c r="K75" s="658"/>
      <c r="L75" s="434"/>
      <c r="M75" s="430"/>
      <c r="N75" s="435"/>
      <c r="O75" s="421"/>
      <c r="P75" s="7"/>
      <c r="Q75" s="7"/>
      <c r="R75" s="343" t="s">
        <v>602</v>
      </c>
      <c r="S75" s="40"/>
      <c r="T75" s="40"/>
      <c r="U75" s="40"/>
      <c r="V75" s="40"/>
      <c r="W75" s="40"/>
      <c r="X75" s="40"/>
      <c r="Y75" s="40"/>
      <c r="Z75" s="40"/>
      <c r="AA75" s="40"/>
    </row>
    <row r="76" spans="1:28" s="393" customFormat="1" ht="15" customHeight="1">
      <c r="A76" s="422">
        <v>46</v>
      </c>
      <c r="B76" s="446">
        <v>44194</v>
      </c>
      <c r="C76" s="449"/>
      <c r="D76" s="414" t="s">
        <v>83</v>
      </c>
      <c r="E76" s="415" t="s">
        <v>600</v>
      </c>
      <c r="F76" s="415" t="s">
        <v>3844</v>
      </c>
      <c r="G76" s="450">
        <v>799</v>
      </c>
      <c r="H76" s="450"/>
      <c r="I76" s="415" t="s">
        <v>3845</v>
      </c>
      <c r="J76" s="658" t="s">
        <v>601</v>
      </c>
      <c r="K76" s="658"/>
      <c r="L76" s="434"/>
      <c r="M76" s="430"/>
      <c r="N76" s="435"/>
      <c r="O76" s="421"/>
      <c r="P76" s="7"/>
      <c r="Q76" s="7"/>
      <c r="R76" s="343" t="s">
        <v>602</v>
      </c>
      <c r="S76" s="40"/>
      <c r="T76" s="40"/>
      <c r="U76" s="40"/>
      <c r="V76" s="40"/>
      <c r="W76" s="40"/>
      <c r="X76" s="40"/>
      <c r="Y76" s="40"/>
      <c r="Z76" s="40"/>
      <c r="AA76" s="40"/>
    </row>
    <row r="77" spans="1:28" s="393" customFormat="1" ht="15" customHeight="1">
      <c r="A77" s="422">
        <v>47</v>
      </c>
      <c r="B77" s="446">
        <v>44194</v>
      </c>
      <c r="C77" s="449"/>
      <c r="D77" s="414" t="s">
        <v>802</v>
      </c>
      <c r="E77" s="415" t="s">
        <v>600</v>
      </c>
      <c r="F77" s="415" t="s">
        <v>3846</v>
      </c>
      <c r="G77" s="450">
        <v>1195</v>
      </c>
      <c r="H77" s="450"/>
      <c r="I77" s="415">
        <v>1290</v>
      </c>
      <c r="J77" s="649" t="s">
        <v>601</v>
      </c>
      <c r="K77" s="649"/>
      <c r="L77" s="434"/>
      <c r="M77" s="430"/>
      <c r="N77" s="435"/>
      <c r="O77" s="421"/>
      <c r="P77" s="7"/>
      <c r="Q77" s="7"/>
      <c r="R77" s="343" t="s">
        <v>3186</v>
      </c>
      <c r="S77" s="40"/>
      <c r="T77" s="40"/>
      <c r="U77" s="40"/>
      <c r="V77" s="40"/>
      <c r="W77" s="40"/>
      <c r="X77" s="40"/>
      <c r="Y77" s="40"/>
      <c r="Z77" s="40"/>
      <c r="AA77" s="40"/>
    </row>
    <row r="78" spans="1:28" s="393" customFormat="1" ht="15" customHeight="1">
      <c r="A78" s="422">
        <v>48</v>
      </c>
      <c r="B78" s="446">
        <v>44195</v>
      </c>
      <c r="C78" s="449"/>
      <c r="D78" s="414" t="s">
        <v>236</v>
      </c>
      <c r="E78" s="415" t="s">
        <v>600</v>
      </c>
      <c r="F78" s="415" t="s">
        <v>3852</v>
      </c>
      <c r="G78" s="450">
        <v>788</v>
      </c>
      <c r="H78" s="450"/>
      <c r="I78" s="415">
        <v>840</v>
      </c>
      <c r="J78" s="649" t="s">
        <v>601</v>
      </c>
      <c r="K78" s="649"/>
      <c r="L78" s="434"/>
      <c r="M78" s="430"/>
      <c r="N78" s="435"/>
      <c r="O78" s="421"/>
      <c r="P78" s="7"/>
      <c r="Q78" s="7"/>
      <c r="R78" s="343" t="s">
        <v>602</v>
      </c>
      <c r="S78" s="40"/>
      <c r="T78" s="40"/>
      <c r="U78" s="40"/>
      <c r="V78" s="40"/>
      <c r="W78" s="40"/>
      <c r="X78" s="40"/>
      <c r="Y78" s="40"/>
      <c r="Z78" s="40"/>
      <c r="AA78" s="40"/>
    </row>
    <row r="79" spans="1:28" s="393" customFormat="1" ht="15" customHeight="1">
      <c r="A79" s="422"/>
      <c r="B79" s="446"/>
      <c r="C79" s="449"/>
      <c r="D79" s="412"/>
      <c r="E79" s="415"/>
      <c r="F79" s="415"/>
      <c r="G79" s="450"/>
      <c r="H79" s="450"/>
      <c r="I79" s="415"/>
      <c r="J79" s="376"/>
      <c r="K79" s="376"/>
      <c r="L79" s="432"/>
      <c r="M79" s="430"/>
      <c r="N79" s="404"/>
      <c r="O79" s="421"/>
      <c r="P79" s="7"/>
      <c r="Q79" s="7"/>
      <c r="R79" s="343"/>
      <c r="S79" s="40"/>
      <c r="T79" s="40"/>
      <c r="U79" s="40"/>
      <c r="V79" s="40"/>
      <c r="W79" s="40"/>
      <c r="X79" s="40"/>
      <c r="Y79" s="40"/>
      <c r="Z79" s="40"/>
      <c r="AA79" s="40"/>
    </row>
    <row r="80" spans="1:28" ht="44.25" customHeight="1">
      <c r="A80" s="23" t="s">
        <v>603</v>
      </c>
      <c r="B80" s="39"/>
      <c r="C80" s="39"/>
      <c r="D80" s="40"/>
      <c r="E80" s="36"/>
      <c r="F80" s="36"/>
      <c r="G80" s="35"/>
      <c r="H80" s="35" t="s">
        <v>3632</v>
      </c>
      <c r="I80" s="36"/>
      <c r="J80" s="17"/>
      <c r="K80" s="79"/>
      <c r="L80" s="80"/>
      <c r="M80" s="79"/>
      <c r="N80" s="81"/>
      <c r="O80" s="79"/>
      <c r="P80" s="7"/>
      <c r="Q80" s="438"/>
      <c r="R80" s="451"/>
      <c r="S80" s="438"/>
      <c r="T80" s="438"/>
      <c r="U80" s="438"/>
      <c r="V80" s="438"/>
      <c r="W80" s="438"/>
      <c r="X80" s="438"/>
      <c r="Y80" s="438"/>
      <c r="Z80" s="40"/>
      <c r="AA80" s="40"/>
      <c r="AB80" s="40"/>
    </row>
    <row r="81" spans="1:34" s="6" customFormat="1">
      <c r="A81" s="29" t="s">
        <v>604</v>
      </c>
      <c r="B81" s="23"/>
      <c r="C81" s="23"/>
      <c r="D81" s="23"/>
      <c r="E81" s="5"/>
      <c r="F81" s="30" t="s">
        <v>605</v>
      </c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607</v>
      </c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1"/>
      <c r="K83" s="68"/>
      <c r="L83" s="69"/>
      <c r="M83" s="17"/>
      <c r="N83" s="72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614</v>
      </c>
      <c r="B84" s="43"/>
      <c r="C84" s="43"/>
      <c r="D84" s="43"/>
      <c r="E84" s="32"/>
      <c r="F84" s="17"/>
      <c r="G84" s="12"/>
      <c r="H84" s="17"/>
      <c r="I84" s="12"/>
      <c r="J84" s="88"/>
      <c r="K84" s="12"/>
      <c r="L84" s="12"/>
      <c r="M84" s="12"/>
      <c r="N84" s="12"/>
      <c r="O84" s="89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609</v>
      </c>
      <c r="H85" s="21" t="s">
        <v>592</v>
      </c>
      <c r="I85" s="21" t="s">
        <v>593</v>
      </c>
      <c r="J85" s="20" t="s">
        <v>594</v>
      </c>
      <c r="K85" s="77" t="s">
        <v>615</v>
      </c>
      <c r="L85" s="63" t="s">
        <v>3630</v>
      </c>
      <c r="M85" s="77" t="s">
        <v>611</v>
      </c>
      <c r="N85" s="21" t="s">
        <v>612</v>
      </c>
      <c r="O85" s="20" t="s">
        <v>597</v>
      </c>
      <c r="P85" s="90" t="s">
        <v>598</v>
      </c>
      <c r="Q85" s="4"/>
      <c r="R85" s="17"/>
      <c r="S85" s="6"/>
      <c r="Y85" s="6"/>
      <c r="Z85" s="6"/>
    </row>
    <row r="86" spans="1:34" s="393" customFormat="1" ht="13.9" customHeight="1">
      <c r="A86" s="728">
        <v>1</v>
      </c>
      <c r="B86" s="703">
        <v>44161</v>
      </c>
      <c r="C86" s="504"/>
      <c r="D86" s="500" t="s">
        <v>3644</v>
      </c>
      <c r="E86" s="501" t="s">
        <v>3627</v>
      </c>
      <c r="F86" s="493">
        <v>1412</v>
      </c>
      <c r="G86" s="730">
        <v>1452</v>
      </c>
      <c r="H86" s="493">
        <v>1397.5</v>
      </c>
      <c r="I86" s="705">
        <v>1350</v>
      </c>
      <c r="J86" s="707" t="s">
        <v>3662</v>
      </c>
      <c r="K86" s="496">
        <f t="shared" ref="K86" si="86">F86-H86</f>
        <v>14.5</v>
      </c>
      <c r="L86" s="475">
        <f t="shared" ref="L86" si="87">(H86*N86)*0.035%</f>
        <v>269.01875000000001</v>
      </c>
      <c r="M86" s="707">
        <f>(17*550)-369</f>
        <v>8981</v>
      </c>
      <c r="N86" s="707">
        <v>550</v>
      </c>
      <c r="O86" s="707" t="s">
        <v>599</v>
      </c>
      <c r="P86" s="724">
        <v>44168</v>
      </c>
      <c r="Q86" s="387"/>
      <c r="R86" s="343" t="s">
        <v>602</v>
      </c>
      <c r="S86" s="40"/>
      <c r="Y86" s="40"/>
      <c r="Z86" s="40"/>
    </row>
    <row r="87" spans="1:34" s="393" customFormat="1" ht="13.9" customHeight="1">
      <c r="A87" s="729"/>
      <c r="B87" s="704"/>
      <c r="C87" s="504"/>
      <c r="D87" s="500" t="s">
        <v>3645</v>
      </c>
      <c r="E87" s="501" t="s">
        <v>3627</v>
      </c>
      <c r="F87" s="493">
        <v>29</v>
      </c>
      <c r="G87" s="731"/>
      <c r="H87" s="493">
        <v>26.5</v>
      </c>
      <c r="I87" s="706"/>
      <c r="J87" s="706"/>
      <c r="K87" s="496">
        <v>2.5</v>
      </c>
      <c r="L87" s="496">
        <v>100</v>
      </c>
      <c r="M87" s="706"/>
      <c r="N87" s="706"/>
      <c r="O87" s="706"/>
      <c r="P87" s="706"/>
      <c r="Q87" s="387"/>
      <c r="R87" s="343" t="s">
        <v>602</v>
      </c>
      <c r="S87" s="40"/>
      <c r="Y87" s="40"/>
      <c r="Z87" s="40"/>
    </row>
    <row r="88" spans="1:34" s="393" customFormat="1" ht="13.9" customHeight="1">
      <c r="A88" s="520">
        <v>2</v>
      </c>
      <c r="B88" s="521">
        <v>44162</v>
      </c>
      <c r="C88" s="522"/>
      <c r="D88" s="523" t="s">
        <v>3646</v>
      </c>
      <c r="E88" s="524" t="s">
        <v>3627</v>
      </c>
      <c r="F88" s="525">
        <v>13040</v>
      </c>
      <c r="G88" s="525">
        <v>13200</v>
      </c>
      <c r="H88" s="525">
        <v>13195</v>
      </c>
      <c r="I88" s="526">
        <v>12700</v>
      </c>
      <c r="J88" s="515" t="s">
        <v>3663</v>
      </c>
      <c r="K88" s="515">
        <f t="shared" ref="K88" si="88">F88-H88</f>
        <v>-155</v>
      </c>
      <c r="L88" s="516">
        <f t="shared" ref="L88" si="89">(H88*N88)*0.035%</f>
        <v>346.36875000000003</v>
      </c>
      <c r="M88" s="517">
        <f t="shared" ref="M88" si="90">(K88*N88)-L88</f>
        <v>-11971.36875</v>
      </c>
      <c r="N88" s="515">
        <v>75</v>
      </c>
      <c r="O88" s="518" t="s">
        <v>663</v>
      </c>
      <c r="P88" s="519">
        <v>44168</v>
      </c>
      <c r="Q88" s="387"/>
      <c r="R88" s="343" t="s">
        <v>602</v>
      </c>
      <c r="S88" s="40"/>
      <c r="Y88" s="40"/>
      <c r="Z88" s="40"/>
    </row>
    <row r="89" spans="1:34" s="393" customFormat="1" ht="13.9" customHeight="1">
      <c r="A89" s="502">
        <v>3</v>
      </c>
      <c r="B89" s="503">
        <v>44162</v>
      </c>
      <c r="C89" s="504"/>
      <c r="D89" s="500" t="s">
        <v>3647</v>
      </c>
      <c r="E89" s="501" t="s">
        <v>600</v>
      </c>
      <c r="F89" s="493">
        <v>511.5</v>
      </c>
      <c r="G89" s="493">
        <v>502</v>
      </c>
      <c r="H89" s="493">
        <v>517.5</v>
      </c>
      <c r="I89" s="496">
        <v>530</v>
      </c>
      <c r="J89" s="496" t="s">
        <v>3656</v>
      </c>
      <c r="K89" s="474">
        <f t="shared" ref="K89" si="91">H89-F89</f>
        <v>6</v>
      </c>
      <c r="L89" s="475">
        <f t="shared" ref="L89" si="92">(H89*N89)*0.035%</f>
        <v>271.68750000000006</v>
      </c>
      <c r="M89" s="505">
        <f t="shared" ref="M89" si="93">(K89*N89)-L89</f>
        <v>8728.3125</v>
      </c>
      <c r="N89" s="496">
        <v>1500</v>
      </c>
      <c r="O89" s="498" t="s">
        <v>599</v>
      </c>
      <c r="P89" s="477">
        <v>44167</v>
      </c>
      <c r="Q89" s="387"/>
      <c r="R89" s="343" t="s">
        <v>3186</v>
      </c>
      <c r="S89" s="40"/>
      <c r="Y89" s="40"/>
      <c r="Z89" s="40"/>
    </row>
    <row r="90" spans="1:34" s="393" customFormat="1" ht="13.9" customHeight="1">
      <c r="A90" s="528">
        <v>4</v>
      </c>
      <c r="B90" s="529">
        <v>44169</v>
      </c>
      <c r="C90" s="504"/>
      <c r="D90" s="500" t="s">
        <v>3674</v>
      </c>
      <c r="E90" s="501" t="s">
        <v>600</v>
      </c>
      <c r="F90" s="493">
        <v>925</v>
      </c>
      <c r="G90" s="493">
        <v>912</v>
      </c>
      <c r="H90" s="493">
        <v>934</v>
      </c>
      <c r="I90" s="496">
        <v>940</v>
      </c>
      <c r="J90" s="496" t="s">
        <v>3405</v>
      </c>
      <c r="K90" s="527">
        <f t="shared" ref="K90:K91" si="94">H90-F90</f>
        <v>9</v>
      </c>
      <c r="L90" s="475">
        <f t="shared" ref="L90:L91" si="95">(H90*N90)*0.035%</f>
        <v>310.55500000000006</v>
      </c>
      <c r="M90" s="505">
        <f t="shared" ref="M90:M91" si="96">(K90*N90)-L90</f>
        <v>8239.4449999999997</v>
      </c>
      <c r="N90" s="496">
        <v>950</v>
      </c>
      <c r="O90" s="498" t="s">
        <v>599</v>
      </c>
      <c r="P90" s="513">
        <v>44169</v>
      </c>
      <c r="Q90" s="387"/>
      <c r="R90" s="343" t="s">
        <v>3186</v>
      </c>
      <c r="S90" s="40"/>
      <c r="Y90" s="40"/>
      <c r="Z90" s="40"/>
    </row>
    <row r="91" spans="1:34" s="393" customFormat="1" ht="13.9" customHeight="1">
      <c r="A91" s="533">
        <v>5</v>
      </c>
      <c r="B91" s="534">
        <v>44169</v>
      </c>
      <c r="C91" s="504"/>
      <c r="D91" s="500" t="s">
        <v>3675</v>
      </c>
      <c r="E91" s="501" t="s">
        <v>600</v>
      </c>
      <c r="F91" s="493">
        <v>904.5</v>
      </c>
      <c r="G91" s="493">
        <v>884</v>
      </c>
      <c r="H91" s="493">
        <v>920</v>
      </c>
      <c r="I91" s="496">
        <v>940</v>
      </c>
      <c r="J91" s="496" t="s">
        <v>3682</v>
      </c>
      <c r="K91" s="532">
        <f t="shared" si="94"/>
        <v>15.5</v>
      </c>
      <c r="L91" s="475">
        <f t="shared" si="95"/>
        <v>209.30000000000004</v>
      </c>
      <c r="M91" s="505">
        <f t="shared" si="96"/>
        <v>9865.7000000000007</v>
      </c>
      <c r="N91" s="496">
        <v>650</v>
      </c>
      <c r="O91" s="498" t="s">
        <v>599</v>
      </c>
      <c r="P91" s="477">
        <v>44172</v>
      </c>
      <c r="Q91" s="387"/>
      <c r="R91" s="343" t="s">
        <v>3186</v>
      </c>
      <c r="S91" s="40"/>
      <c r="Y91" s="40"/>
      <c r="Z91" s="40"/>
    </row>
    <row r="92" spans="1:34" s="393" customFormat="1" ht="13.9" customHeight="1">
      <c r="A92" s="533">
        <v>6</v>
      </c>
      <c r="B92" s="534">
        <v>44169</v>
      </c>
      <c r="C92" s="504"/>
      <c r="D92" s="500" t="s">
        <v>3676</v>
      </c>
      <c r="E92" s="501" t="s">
        <v>600</v>
      </c>
      <c r="F92" s="493">
        <v>927</v>
      </c>
      <c r="G92" s="493">
        <v>913</v>
      </c>
      <c r="H92" s="493">
        <v>936.5</v>
      </c>
      <c r="I92" s="496">
        <v>950</v>
      </c>
      <c r="J92" s="496" t="s">
        <v>3677</v>
      </c>
      <c r="K92" s="527">
        <f t="shared" ref="K92:K94" si="97">H92-F92</f>
        <v>9.5</v>
      </c>
      <c r="L92" s="475">
        <f t="shared" ref="L92:L94" si="98">(H92*N92)*0.035%</f>
        <v>278.60875000000004</v>
      </c>
      <c r="M92" s="505">
        <f t="shared" ref="M92:M94" si="99">(K92*N92)-L92</f>
        <v>7796.3912499999997</v>
      </c>
      <c r="N92" s="496">
        <v>850</v>
      </c>
      <c r="O92" s="498" t="s">
        <v>599</v>
      </c>
      <c r="P92" s="513">
        <v>44169</v>
      </c>
      <c r="Q92" s="387"/>
      <c r="R92" s="343" t="s">
        <v>602</v>
      </c>
      <c r="S92" s="40"/>
      <c r="Y92" s="40"/>
      <c r="Z92" s="40"/>
    </row>
    <row r="93" spans="1:34" s="393" customFormat="1" ht="13.9" customHeight="1">
      <c r="A93" s="533">
        <v>7</v>
      </c>
      <c r="B93" s="534">
        <v>44169</v>
      </c>
      <c r="C93" s="504"/>
      <c r="D93" s="500" t="s">
        <v>3647</v>
      </c>
      <c r="E93" s="501" t="s">
        <v>600</v>
      </c>
      <c r="F93" s="493">
        <v>546.5</v>
      </c>
      <c r="G93" s="493">
        <v>537</v>
      </c>
      <c r="H93" s="493">
        <v>552.5</v>
      </c>
      <c r="I93" s="496">
        <v>562</v>
      </c>
      <c r="J93" s="496" t="s">
        <v>3656</v>
      </c>
      <c r="K93" s="530">
        <f t="shared" si="97"/>
        <v>6</v>
      </c>
      <c r="L93" s="475">
        <f t="shared" si="98"/>
        <v>290.06250000000006</v>
      </c>
      <c r="M93" s="505">
        <f t="shared" si="99"/>
        <v>8709.9375</v>
      </c>
      <c r="N93" s="496">
        <v>1500</v>
      </c>
      <c r="O93" s="498" t="s">
        <v>599</v>
      </c>
      <c r="P93" s="513">
        <v>44169</v>
      </c>
      <c r="Q93" s="387"/>
      <c r="R93" s="343" t="s">
        <v>3186</v>
      </c>
      <c r="S93" s="40"/>
      <c r="Y93" s="40"/>
      <c r="Z93" s="40"/>
    </row>
    <row r="94" spans="1:34" s="393" customFormat="1" ht="13.9" customHeight="1">
      <c r="A94" s="533">
        <v>8</v>
      </c>
      <c r="B94" s="534">
        <v>44169</v>
      </c>
      <c r="C94" s="504"/>
      <c r="D94" s="500" t="s">
        <v>3678</v>
      </c>
      <c r="E94" s="501" t="s">
        <v>600</v>
      </c>
      <c r="F94" s="493">
        <v>769.5</v>
      </c>
      <c r="G94" s="493">
        <v>758</v>
      </c>
      <c r="H94" s="493">
        <v>776.5</v>
      </c>
      <c r="I94" s="496">
        <v>790</v>
      </c>
      <c r="J94" s="496" t="s">
        <v>3683</v>
      </c>
      <c r="K94" s="532">
        <f t="shared" si="97"/>
        <v>7</v>
      </c>
      <c r="L94" s="475">
        <f t="shared" si="98"/>
        <v>353.30750000000006</v>
      </c>
      <c r="M94" s="505">
        <f t="shared" si="99"/>
        <v>8746.6924999999992</v>
      </c>
      <c r="N94" s="496">
        <v>1300</v>
      </c>
      <c r="O94" s="498" t="s">
        <v>599</v>
      </c>
      <c r="P94" s="477">
        <v>44172</v>
      </c>
      <c r="Q94" s="387"/>
      <c r="R94" s="343" t="s">
        <v>602</v>
      </c>
      <c r="S94" s="40"/>
      <c r="Y94" s="40"/>
      <c r="Z94" s="40"/>
    </row>
    <row r="95" spans="1:34" s="393" customFormat="1" ht="13.9" customHeight="1">
      <c r="A95" s="520">
        <v>9</v>
      </c>
      <c r="B95" s="521">
        <v>44169</v>
      </c>
      <c r="C95" s="522"/>
      <c r="D95" s="523" t="s">
        <v>3679</v>
      </c>
      <c r="E95" s="524" t="s">
        <v>600</v>
      </c>
      <c r="F95" s="525">
        <v>415</v>
      </c>
      <c r="G95" s="525">
        <v>406</v>
      </c>
      <c r="H95" s="525">
        <v>406</v>
      </c>
      <c r="I95" s="526">
        <v>430</v>
      </c>
      <c r="J95" s="526" t="s">
        <v>3706</v>
      </c>
      <c r="K95" s="515">
        <f t="shared" ref="K95:K96" si="100">H95-F95</f>
        <v>-9</v>
      </c>
      <c r="L95" s="516">
        <f t="shared" ref="L95:L96" si="101">(H95*N95)*0.035%</f>
        <v>222.10230000000004</v>
      </c>
      <c r="M95" s="544">
        <f t="shared" ref="M95:M96" si="102">(K95*N95)-L95</f>
        <v>-14289.1023</v>
      </c>
      <c r="N95" s="526">
        <v>1563</v>
      </c>
      <c r="O95" s="545" t="s">
        <v>663</v>
      </c>
      <c r="P95" s="519">
        <v>44173</v>
      </c>
      <c r="Q95" s="387"/>
      <c r="R95" s="343" t="s">
        <v>3186</v>
      </c>
      <c r="S95" s="40"/>
      <c r="Y95" s="40"/>
      <c r="Z95" s="40"/>
    </row>
    <row r="96" spans="1:34" s="393" customFormat="1" ht="13.9" customHeight="1">
      <c r="A96" s="555">
        <v>10</v>
      </c>
      <c r="B96" s="556">
        <v>44172</v>
      </c>
      <c r="C96" s="504"/>
      <c r="D96" s="500" t="s">
        <v>3690</v>
      </c>
      <c r="E96" s="501" t="s">
        <v>600</v>
      </c>
      <c r="F96" s="493">
        <v>3639</v>
      </c>
      <c r="G96" s="493">
        <v>3575</v>
      </c>
      <c r="H96" s="493">
        <v>3672.5</v>
      </c>
      <c r="I96" s="496">
        <v>3750</v>
      </c>
      <c r="J96" s="496" t="s">
        <v>3717</v>
      </c>
      <c r="K96" s="554">
        <f t="shared" si="100"/>
        <v>33.5</v>
      </c>
      <c r="L96" s="475">
        <f t="shared" si="101"/>
        <v>257.07500000000005</v>
      </c>
      <c r="M96" s="505">
        <f t="shared" si="102"/>
        <v>6442.9250000000002</v>
      </c>
      <c r="N96" s="496">
        <v>200</v>
      </c>
      <c r="O96" s="498" t="s">
        <v>599</v>
      </c>
      <c r="P96" s="477">
        <v>44175</v>
      </c>
      <c r="Q96" s="387"/>
      <c r="R96" s="343" t="s">
        <v>602</v>
      </c>
      <c r="S96" s="40"/>
      <c r="Y96" s="40"/>
      <c r="Z96" s="40"/>
    </row>
    <row r="97" spans="1:26" s="393" customFormat="1" ht="13.9" customHeight="1">
      <c r="A97" s="520">
        <v>11</v>
      </c>
      <c r="B97" s="521">
        <v>44172</v>
      </c>
      <c r="C97" s="522"/>
      <c r="D97" s="523" t="s">
        <v>3674</v>
      </c>
      <c r="E97" s="524" t="s">
        <v>600</v>
      </c>
      <c r="F97" s="525">
        <v>941</v>
      </c>
      <c r="G97" s="525">
        <v>927</v>
      </c>
      <c r="H97" s="525">
        <v>927</v>
      </c>
      <c r="I97" s="526">
        <v>965</v>
      </c>
      <c r="J97" s="515" t="s">
        <v>3707</v>
      </c>
      <c r="K97" s="515">
        <f t="shared" ref="K97" si="103">H97-F97</f>
        <v>-14</v>
      </c>
      <c r="L97" s="516">
        <f t="shared" ref="L97" si="104">(H97*N97)*0.035%</f>
        <v>308.22750000000002</v>
      </c>
      <c r="M97" s="544">
        <f t="shared" ref="M97" si="105">(K97*N97)-L97</f>
        <v>-13608.227500000001</v>
      </c>
      <c r="N97" s="515">
        <v>950</v>
      </c>
      <c r="O97" s="518" t="s">
        <v>663</v>
      </c>
      <c r="P97" s="519">
        <v>44173</v>
      </c>
      <c r="Q97" s="387"/>
      <c r="R97" s="343" t="s">
        <v>3186</v>
      </c>
      <c r="S97" s="40"/>
      <c r="Y97" s="40"/>
      <c r="Z97" s="40"/>
    </row>
    <row r="98" spans="1:26" s="393" customFormat="1" ht="13.9" customHeight="1">
      <c r="A98" s="537">
        <v>12</v>
      </c>
      <c r="B98" s="538">
        <v>44172</v>
      </c>
      <c r="C98" s="504"/>
      <c r="D98" s="500" t="s">
        <v>3692</v>
      </c>
      <c r="E98" s="501" t="s">
        <v>600</v>
      </c>
      <c r="F98" s="493">
        <v>857</v>
      </c>
      <c r="G98" s="493">
        <v>843</v>
      </c>
      <c r="H98" s="493">
        <v>874.5</v>
      </c>
      <c r="I98" s="496" t="s">
        <v>3693</v>
      </c>
      <c r="J98" s="496" t="s">
        <v>3700</v>
      </c>
      <c r="K98" s="536">
        <f t="shared" ref="K98" si="106">H98-F98</f>
        <v>17.5</v>
      </c>
      <c r="L98" s="475">
        <f t="shared" ref="L98:L100" si="107">(H98*N98)*0.035%</f>
        <v>214.25250000000003</v>
      </c>
      <c r="M98" s="505">
        <f t="shared" ref="M98:M100" si="108">(K98*N98)-L98</f>
        <v>12035.747499999999</v>
      </c>
      <c r="N98" s="496">
        <v>700</v>
      </c>
      <c r="O98" s="498" t="s">
        <v>599</v>
      </c>
      <c r="P98" s="477">
        <v>44173</v>
      </c>
      <c r="Q98" s="387"/>
      <c r="R98" s="343" t="s">
        <v>602</v>
      </c>
      <c r="S98" s="40"/>
      <c r="Y98" s="40"/>
      <c r="Z98" s="40"/>
    </row>
    <row r="99" spans="1:26" s="393" customFormat="1" ht="13.9" customHeight="1">
      <c r="A99" s="520">
        <v>13</v>
      </c>
      <c r="B99" s="521">
        <v>44174</v>
      </c>
      <c r="C99" s="522"/>
      <c r="D99" s="523" t="s">
        <v>3646</v>
      </c>
      <c r="E99" s="524" t="s">
        <v>600</v>
      </c>
      <c r="F99" s="525">
        <v>13475</v>
      </c>
      <c r="G99" s="525">
        <v>13570</v>
      </c>
      <c r="H99" s="525">
        <v>13570</v>
      </c>
      <c r="I99" s="526">
        <v>13250</v>
      </c>
      <c r="J99" s="515" t="s">
        <v>712</v>
      </c>
      <c r="K99" s="515">
        <f t="shared" ref="K99" si="109">F99-H99</f>
        <v>-95</v>
      </c>
      <c r="L99" s="516">
        <f t="shared" si="107"/>
        <v>356.21250000000003</v>
      </c>
      <c r="M99" s="517">
        <f t="shared" si="108"/>
        <v>-7481.2124999999996</v>
      </c>
      <c r="N99" s="515">
        <v>75</v>
      </c>
      <c r="O99" s="518" t="s">
        <v>663</v>
      </c>
      <c r="P99" s="575">
        <v>44174</v>
      </c>
      <c r="Q99" s="387"/>
      <c r="R99" s="343" t="s">
        <v>602</v>
      </c>
      <c r="S99" s="40"/>
      <c r="Y99" s="40"/>
      <c r="Z99" s="40"/>
    </row>
    <row r="100" spans="1:26" s="393" customFormat="1" ht="13.9" customHeight="1">
      <c r="A100" s="520">
        <v>14</v>
      </c>
      <c r="B100" s="521">
        <v>44174</v>
      </c>
      <c r="C100" s="522"/>
      <c r="D100" s="523" t="s">
        <v>3712</v>
      </c>
      <c r="E100" s="524" t="s">
        <v>600</v>
      </c>
      <c r="F100" s="525">
        <v>905</v>
      </c>
      <c r="G100" s="525">
        <v>885</v>
      </c>
      <c r="H100" s="525">
        <v>885</v>
      </c>
      <c r="I100" s="526">
        <v>940</v>
      </c>
      <c r="J100" s="515" t="s">
        <v>3741</v>
      </c>
      <c r="K100" s="515">
        <f t="shared" ref="K100" si="110">H100-F100</f>
        <v>-20</v>
      </c>
      <c r="L100" s="516">
        <f t="shared" si="107"/>
        <v>201.33750000000003</v>
      </c>
      <c r="M100" s="544">
        <f t="shared" si="108"/>
        <v>-13201.3375</v>
      </c>
      <c r="N100" s="515">
        <v>650</v>
      </c>
      <c r="O100" s="518" t="s">
        <v>663</v>
      </c>
      <c r="P100" s="519">
        <v>44180</v>
      </c>
      <c r="Q100" s="387"/>
      <c r="R100" s="343" t="s">
        <v>3186</v>
      </c>
      <c r="S100" s="40"/>
      <c r="Y100" s="40"/>
      <c r="Z100" s="40"/>
    </row>
    <row r="101" spans="1:26" s="393" customFormat="1" ht="13.9" customHeight="1">
      <c r="A101" s="570">
        <v>15</v>
      </c>
      <c r="B101" s="571">
        <v>44176</v>
      </c>
      <c r="C101" s="504"/>
      <c r="D101" s="500" t="s">
        <v>3646</v>
      </c>
      <c r="E101" s="501" t="s">
        <v>3627</v>
      </c>
      <c r="F101" s="493">
        <v>13570</v>
      </c>
      <c r="G101" s="493">
        <v>13650</v>
      </c>
      <c r="H101" s="493">
        <v>13485</v>
      </c>
      <c r="I101" s="496">
        <v>13400</v>
      </c>
      <c r="J101" s="496" t="s">
        <v>3681</v>
      </c>
      <c r="K101" s="569">
        <f t="shared" ref="K101" si="111">F101-H101</f>
        <v>85</v>
      </c>
      <c r="L101" s="475">
        <f t="shared" ref="L101:L102" si="112">(H101*N101)*0.035%</f>
        <v>353.98125000000005</v>
      </c>
      <c r="M101" s="505">
        <f t="shared" ref="M101:M102" si="113">(K101*N101)-L101</f>
        <v>6021.0187500000002</v>
      </c>
      <c r="N101" s="496">
        <v>75</v>
      </c>
      <c r="O101" s="498" t="s">
        <v>599</v>
      </c>
      <c r="P101" s="513">
        <v>44176</v>
      </c>
      <c r="Q101" s="387"/>
      <c r="R101" s="343" t="s">
        <v>602</v>
      </c>
      <c r="S101" s="40"/>
      <c r="Y101" s="40"/>
      <c r="Z101" s="40"/>
    </row>
    <row r="102" spans="1:26" s="393" customFormat="1" ht="13.9" customHeight="1">
      <c r="A102" s="573">
        <v>16</v>
      </c>
      <c r="B102" s="574">
        <v>44176</v>
      </c>
      <c r="C102" s="504"/>
      <c r="D102" s="500" t="s">
        <v>3732</v>
      </c>
      <c r="E102" s="501" t="s">
        <v>600</v>
      </c>
      <c r="F102" s="493">
        <v>1574.5</v>
      </c>
      <c r="G102" s="493">
        <v>1554</v>
      </c>
      <c r="H102" s="493">
        <v>1590</v>
      </c>
      <c r="I102" s="496">
        <v>1610</v>
      </c>
      <c r="J102" s="496" t="s">
        <v>3682</v>
      </c>
      <c r="K102" s="572">
        <f t="shared" ref="K102" si="114">H102-F102</f>
        <v>15.5</v>
      </c>
      <c r="L102" s="475">
        <f t="shared" si="112"/>
        <v>389.55000000000007</v>
      </c>
      <c r="M102" s="505">
        <f t="shared" si="113"/>
        <v>10460.450000000001</v>
      </c>
      <c r="N102" s="496">
        <v>700</v>
      </c>
      <c r="O102" s="498" t="s">
        <v>599</v>
      </c>
      <c r="P102" s="477">
        <v>44179</v>
      </c>
      <c r="Q102" s="387"/>
      <c r="R102" s="343" t="s">
        <v>3186</v>
      </c>
      <c r="S102" s="40"/>
      <c r="Y102" s="40"/>
      <c r="Z102" s="40"/>
    </row>
    <row r="103" spans="1:26" s="393" customFormat="1" ht="13.9" customHeight="1">
      <c r="A103" s="573">
        <v>17</v>
      </c>
      <c r="B103" s="574">
        <v>44179</v>
      </c>
      <c r="C103" s="504"/>
      <c r="D103" s="500" t="s">
        <v>3646</v>
      </c>
      <c r="E103" s="501" t="s">
        <v>600</v>
      </c>
      <c r="F103" s="493">
        <v>13610</v>
      </c>
      <c r="G103" s="493">
        <v>13710</v>
      </c>
      <c r="H103" s="493">
        <v>13555</v>
      </c>
      <c r="I103" s="496">
        <v>13400</v>
      </c>
      <c r="J103" s="496" t="s">
        <v>723</v>
      </c>
      <c r="K103" s="572">
        <f t="shared" ref="K103" si="115">F103-H103</f>
        <v>55</v>
      </c>
      <c r="L103" s="475">
        <f t="shared" ref="L103:L104" si="116">(H103*N103)*0.035%</f>
        <v>355.81875000000008</v>
      </c>
      <c r="M103" s="505">
        <f t="shared" ref="M103:M104" si="117">(K103*N103)-L103</f>
        <v>3769.1812500000001</v>
      </c>
      <c r="N103" s="496">
        <v>75</v>
      </c>
      <c r="O103" s="498" t="s">
        <v>599</v>
      </c>
      <c r="P103" s="513">
        <v>44179</v>
      </c>
      <c r="Q103" s="387"/>
      <c r="R103" s="343" t="s">
        <v>602</v>
      </c>
      <c r="S103" s="40"/>
      <c r="Y103" s="40"/>
      <c r="Z103" s="40"/>
    </row>
    <row r="104" spans="1:26" s="393" customFormat="1" ht="13.9" customHeight="1">
      <c r="A104" s="596">
        <v>18</v>
      </c>
      <c r="B104" s="597">
        <v>44179</v>
      </c>
      <c r="C104" s="504"/>
      <c r="D104" s="500" t="s">
        <v>3736</v>
      </c>
      <c r="E104" s="501" t="s">
        <v>600</v>
      </c>
      <c r="F104" s="493">
        <v>1645</v>
      </c>
      <c r="G104" s="493">
        <v>1620</v>
      </c>
      <c r="H104" s="493">
        <v>1661</v>
      </c>
      <c r="I104" s="496">
        <v>1695</v>
      </c>
      <c r="J104" s="496" t="s">
        <v>3772</v>
      </c>
      <c r="K104" s="598">
        <f t="shared" ref="K104" si="118">H104-F104</f>
        <v>16</v>
      </c>
      <c r="L104" s="475">
        <f t="shared" si="116"/>
        <v>290.67500000000007</v>
      </c>
      <c r="M104" s="505">
        <f t="shared" si="117"/>
        <v>7709.3249999999998</v>
      </c>
      <c r="N104" s="496">
        <v>500</v>
      </c>
      <c r="O104" s="498" t="s">
        <v>599</v>
      </c>
      <c r="P104" s="477">
        <v>44183</v>
      </c>
      <c r="Q104" s="387"/>
      <c r="R104" s="343" t="s">
        <v>3186</v>
      </c>
      <c r="S104" s="40"/>
      <c r="Y104" s="40"/>
      <c r="Z104" s="40"/>
    </row>
    <row r="105" spans="1:26" s="393" customFormat="1" ht="13.9" customHeight="1">
      <c r="A105" s="725">
        <v>19</v>
      </c>
      <c r="B105" s="715">
        <v>44180</v>
      </c>
      <c r="C105" s="522"/>
      <c r="D105" s="523" t="s">
        <v>3646</v>
      </c>
      <c r="E105" s="524" t="s">
        <v>3627</v>
      </c>
      <c r="F105" s="525">
        <v>13515</v>
      </c>
      <c r="G105" s="733">
        <v>13710</v>
      </c>
      <c r="H105" s="525">
        <v>13700</v>
      </c>
      <c r="I105" s="719">
        <v>13300</v>
      </c>
      <c r="J105" s="727" t="s">
        <v>3756</v>
      </c>
      <c r="K105" s="526">
        <v>185</v>
      </c>
      <c r="L105" s="516">
        <v>355</v>
      </c>
      <c r="M105" s="727">
        <v>-9412</v>
      </c>
      <c r="N105" s="727">
        <v>75</v>
      </c>
      <c r="O105" s="727" t="s">
        <v>663</v>
      </c>
      <c r="P105" s="732">
        <v>44181</v>
      </c>
      <c r="Q105" s="387"/>
      <c r="R105" s="343" t="s">
        <v>602</v>
      </c>
      <c r="S105" s="40"/>
      <c r="Y105" s="40"/>
      <c r="Z105" s="40"/>
    </row>
    <row r="106" spans="1:26" s="393" customFormat="1" ht="13.9" customHeight="1">
      <c r="A106" s="726"/>
      <c r="B106" s="716"/>
      <c r="C106" s="522"/>
      <c r="D106" s="523" t="s">
        <v>3740</v>
      </c>
      <c r="E106" s="524" t="s">
        <v>3627</v>
      </c>
      <c r="F106" s="525">
        <v>117.5</v>
      </c>
      <c r="G106" s="734"/>
      <c r="H106" s="525">
        <v>59</v>
      </c>
      <c r="I106" s="720"/>
      <c r="J106" s="720"/>
      <c r="K106" s="526">
        <v>58.5</v>
      </c>
      <c r="L106" s="526">
        <v>100</v>
      </c>
      <c r="M106" s="720"/>
      <c r="N106" s="720"/>
      <c r="O106" s="720"/>
      <c r="P106" s="720"/>
      <c r="Q106" s="387"/>
      <c r="R106" s="343"/>
      <c r="S106" s="40"/>
      <c r="Y106" s="40"/>
      <c r="Z106" s="40"/>
    </row>
    <row r="107" spans="1:26" s="393" customFormat="1" ht="13.9" customHeight="1">
      <c r="A107" s="579">
        <v>20</v>
      </c>
      <c r="B107" s="580">
        <v>44181</v>
      </c>
      <c r="C107" s="504"/>
      <c r="D107" s="500" t="s">
        <v>3744</v>
      </c>
      <c r="E107" s="501" t="s">
        <v>600</v>
      </c>
      <c r="F107" s="493">
        <v>2322</v>
      </c>
      <c r="G107" s="493">
        <v>2288</v>
      </c>
      <c r="H107" s="493">
        <v>2350</v>
      </c>
      <c r="I107" s="496" t="s">
        <v>3745</v>
      </c>
      <c r="J107" s="496" t="s">
        <v>3746</v>
      </c>
      <c r="K107" s="581">
        <f t="shared" ref="K107" si="119">H107-F107</f>
        <v>28</v>
      </c>
      <c r="L107" s="475">
        <f t="shared" ref="L107" si="120">(H107*N107)*0.035%</f>
        <v>246.75000000000003</v>
      </c>
      <c r="M107" s="505">
        <f t="shared" ref="M107" si="121">(K107*N107)-L107</f>
        <v>8153.25</v>
      </c>
      <c r="N107" s="496">
        <v>300</v>
      </c>
      <c r="O107" s="498" t="s">
        <v>599</v>
      </c>
      <c r="P107" s="513">
        <v>44181</v>
      </c>
      <c r="Q107" s="387"/>
      <c r="R107" s="343" t="s">
        <v>602</v>
      </c>
      <c r="S107" s="40"/>
      <c r="Y107" s="40"/>
      <c r="Z107" s="40"/>
    </row>
    <row r="108" spans="1:26" s="393" customFormat="1" ht="13.9" customHeight="1">
      <c r="A108" s="579">
        <v>21</v>
      </c>
      <c r="B108" s="580">
        <v>44181</v>
      </c>
      <c r="C108" s="504"/>
      <c r="D108" s="500" t="s">
        <v>3676</v>
      </c>
      <c r="E108" s="501" t="s">
        <v>600</v>
      </c>
      <c r="F108" s="493">
        <v>951</v>
      </c>
      <c r="G108" s="493">
        <v>936</v>
      </c>
      <c r="H108" s="493">
        <v>960</v>
      </c>
      <c r="I108" s="496" t="s">
        <v>3750</v>
      </c>
      <c r="J108" s="496" t="s">
        <v>3405</v>
      </c>
      <c r="K108" s="581">
        <f t="shared" ref="K108:K109" si="122">H108-F108</f>
        <v>9</v>
      </c>
      <c r="L108" s="475">
        <f t="shared" ref="L108:L109" si="123">(H108*N108)*0.035%</f>
        <v>285.60000000000002</v>
      </c>
      <c r="M108" s="505">
        <f t="shared" ref="M108:M109" si="124">(K108*N108)-L108</f>
        <v>7364.4</v>
      </c>
      <c r="N108" s="496">
        <v>850</v>
      </c>
      <c r="O108" s="498" t="s">
        <v>599</v>
      </c>
      <c r="P108" s="513">
        <v>44181</v>
      </c>
      <c r="Q108" s="387"/>
      <c r="R108" s="343" t="s">
        <v>3186</v>
      </c>
      <c r="S108" s="40"/>
      <c r="Y108" s="40"/>
      <c r="Z108" s="40"/>
    </row>
    <row r="109" spans="1:26" s="393" customFormat="1" ht="13.9" customHeight="1">
      <c r="A109" s="579">
        <v>22</v>
      </c>
      <c r="B109" s="580">
        <v>44181</v>
      </c>
      <c r="C109" s="504"/>
      <c r="D109" s="500" t="s">
        <v>3757</v>
      </c>
      <c r="E109" s="501" t="s">
        <v>600</v>
      </c>
      <c r="F109" s="493">
        <v>556.5</v>
      </c>
      <c r="G109" s="493">
        <v>548</v>
      </c>
      <c r="H109" s="493">
        <v>562.5</v>
      </c>
      <c r="I109" s="496">
        <v>570</v>
      </c>
      <c r="J109" s="496" t="s">
        <v>3656</v>
      </c>
      <c r="K109" s="581">
        <f t="shared" si="122"/>
        <v>6</v>
      </c>
      <c r="L109" s="475">
        <f t="shared" si="123"/>
        <v>295.31250000000006</v>
      </c>
      <c r="M109" s="505">
        <f t="shared" si="124"/>
        <v>8704.6875</v>
      </c>
      <c r="N109" s="496">
        <v>1500</v>
      </c>
      <c r="O109" s="498" t="s">
        <v>599</v>
      </c>
      <c r="P109" s="513">
        <v>44181</v>
      </c>
      <c r="Q109" s="387"/>
      <c r="R109" s="343" t="s">
        <v>3186</v>
      </c>
      <c r="S109" s="40"/>
      <c r="Y109" s="40"/>
      <c r="Z109" s="40"/>
    </row>
    <row r="110" spans="1:26" s="393" customFormat="1" ht="13.9" customHeight="1">
      <c r="A110" s="590">
        <v>23</v>
      </c>
      <c r="B110" s="591">
        <v>44182</v>
      </c>
      <c r="C110" s="504"/>
      <c r="D110" s="500" t="s">
        <v>3760</v>
      </c>
      <c r="E110" s="501" t="s">
        <v>600</v>
      </c>
      <c r="F110" s="493">
        <v>554.5</v>
      </c>
      <c r="G110" s="585">
        <v>547</v>
      </c>
      <c r="H110" s="493">
        <v>561.5</v>
      </c>
      <c r="I110" s="586">
        <v>570</v>
      </c>
      <c r="J110" s="496" t="s">
        <v>3683</v>
      </c>
      <c r="K110" s="587">
        <f t="shared" ref="K110" si="125">H110-F110</f>
        <v>7</v>
      </c>
      <c r="L110" s="475">
        <f t="shared" ref="L110:L112" si="126">(H110*N110)*0.035%</f>
        <v>294.78750000000002</v>
      </c>
      <c r="M110" s="505">
        <f t="shared" ref="M110:M112" si="127">(K110*N110)-L110</f>
        <v>10205.2125</v>
      </c>
      <c r="N110" s="496">
        <v>1500</v>
      </c>
      <c r="O110" s="498" t="s">
        <v>599</v>
      </c>
      <c r="P110" s="513">
        <v>44182</v>
      </c>
      <c r="Q110" s="387"/>
      <c r="R110" s="343" t="s">
        <v>3186</v>
      </c>
      <c r="S110" s="40"/>
      <c r="Y110" s="40"/>
      <c r="Z110" s="40"/>
    </row>
    <row r="111" spans="1:26" s="393" customFormat="1" ht="13.9" customHeight="1">
      <c r="A111" s="590">
        <v>24</v>
      </c>
      <c r="B111" s="591">
        <v>44182</v>
      </c>
      <c r="C111" s="504"/>
      <c r="D111" s="500" t="s">
        <v>3761</v>
      </c>
      <c r="E111" s="501" t="s">
        <v>3627</v>
      </c>
      <c r="F111" s="493">
        <v>499.5</v>
      </c>
      <c r="G111" s="585">
        <v>508</v>
      </c>
      <c r="H111" s="493">
        <v>492.5</v>
      </c>
      <c r="I111" s="586" t="s">
        <v>3762</v>
      </c>
      <c r="J111" s="496" t="s">
        <v>3683</v>
      </c>
      <c r="K111" s="587">
        <f t="shared" ref="K111" si="128">F111-H111</f>
        <v>7</v>
      </c>
      <c r="L111" s="475">
        <f t="shared" si="126"/>
        <v>241.32500000000005</v>
      </c>
      <c r="M111" s="505">
        <f t="shared" si="127"/>
        <v>9558.6749999999993</v>
      </c>
      <c r="N111" s="496">
        <v>1400</v>
      </c>
      <c r="O111" s="498" t="s">
        <v>599</v>
      </c>
      <c r="P111" s="513">
        <v>44182</v>
      </c>
      <c r="Q111" s="387"/>
      <c r="R111" s="343" t="s">
        <v>602</v>
      </c>
      <c r="S111" s="40"/>
      <c r="Y111" s="40"/>
      <c r="Z111" s="40"/>
    </row>
    <row r="112" spans="1:26" s="393" customFormat="1" ht="13.9" customHeight="1">
      <c r="A112" s="596">
        <v>25</v>
      </c>
      <c r="B112" s="597">
        <v>44182</v>
      </c>
      <c r="C112" s="504"/>
      <c r="D112" s="500" t="s">
        <v>3744</v>
      </c>
      <c r="E112" s="501" t="s">
        <v>600</v>
      </c>
      <c r="F112" s="493">
        <v>2320</v>
      </c>
      <c r="G112" s="599">
        <v>2288</v>
      </c>
      <c r="H112" s="493">
        <v>2342.5</v>
      </c>
      <c r="I112" s="593" t="s">
        <v>3745</v>
      </c>
      <c r="J112" s="496" t="s">
        <v>3773</v>
      </c>
      <c r="K112" s="598">
        <f t="shared" ref="K112" si="129">H112-F112</f>
        <v>22.5</v>
      </c>
      <c r="L112" s="475">
        <f t="shared" si="126"/>
        <v>245.96250000000003</v>
      </c>
      <c r="M112" s="505">
        <f t="shared" si="127"/>
        <v>6504.0375000000004</v>
      </c>
      <c r="N112" s="496">
        <v>300</v>
      </c>
      <c r="O112" s="498" t="s">
        <v>599</v>
      </c>
      <c r="P112" s="477">
        <v>44183</v>
      </c>
      <c r="Q112" s="387"/>
      <c r="R112" s="343" t="s">
        <v>602</v>
      </c>
      <c r="S112" s="40"/>
      <c r="Y112" s="40"/>
      <c r="Z112" s="40"/>
    </row>
    <row r="113" spans="1:26" s="393" customFormat="1" ht="13.9" customHeight="1">
      <c r="A113" s="590">
        <v>26</v>
      </c>
      <c r="B113" s="591">
        <v>44182</v>
      </c>
      <c r="C113" s="504"/>
      <c r="D113" s="500" t="s">
        <v>3760</v>
      </c>
      <c r="E113" s="501" t="s">
        <v>600</v>
      </c>
      <c r="F113" s="493">
        <v>553.5</v>
      </c>
      <c r="G113" s="585">
        <v>545</v>
      </c>
      <c r="H113" s="493">
        <v>559.5</v>
      </c>
      <c r="I113" s="586">
        <v>570</v>
      </c>
      <c r="J113" s="496" t="s">
        <v>3656</v>
      </c>
      <c r="K113" s="587">
        <f t="shared" ref="K113" si="130">H113-F113</f>
        <v>6</v>
      </c>
      <c r="L113" s="475">
        <f t="shared" ref="L113:L115" si="131">(H113*N113)*0.035%</f>
        <v>293.73750000000007</v>
      </c>
      <c r="M113" s="505">
        <f t="shared" ref="M113:M115" si="132">(K113*N113)-L113</f>
        <v>8706.2625000000007</v>
      </c>
      <c r="N113" s="496">
        <v>1500</v>
      </c>
      <c r="O113" s="498" t="s">
        <v>599</v>
      </c>
      <c r="P113" s="513">
        <v>44182</v>
      </c>
      <c r="Q113" s="387"/>
      <c r="R113" s="343" t="s">
        <v>3186</v>
      </c>
      <c r="S113" s="40"/>
      <c r="Y113" s="40"/>
      <c r="Z113" s="40"/>
    </row>
    <row r="114" spans="1:26" s="393" customFormat="1" ht="13.9" customHeight="1">
      <c r="A114" s="617">
        <v>27</v>
      </c>
      <c r="B114" s="618">
        <v>44182</v>
      </c>
      <c r="C114" s="504"/>
      <c r="D114" s="500" t="s">
        <v>3646</v>
      </c>
      <c r="E114" s="501" t="s">
        <v>3627</v>
      </c>
      <c r="F114" s="493">
        <v>13730</v>
      </c>
      <c r="G114" s="620">
        <v>13820</v>
      </c>
      <c r="H114" s="493">
        <v>13657.5</v>
      </c>
      <c r="I114" s="614">
        <v>13500</v>
      </c>
      <c r="J114" s="496" t="s">
        <v>3782</v>
      </c>
      <c r="K114" s="619">
        <f t="shared" ref="K114" si="133">F114-H114</f>
        <v>72.5</v>
      </c>
      <c r="L114" s="475">
        <f t="shared" si="131"/>
        <v>358.50937500000003</v>
      </c>
      <c r="M114" s="505">
        <f t="shared" si="132"/>
        <v>5078.9906250000004</v>
      </c>
      <c r="N114" s="496">
        <v>75</v>
      </c>
      <c r="O114" s="498" t="s">
        <v>599</v>
      </c>
      <c r="P114" s="477">
        <v>44186</v>
      </c>
      <c r="Q114" s="387"/>
      <c r="R114" s="343" t="s">
        <v>602</v>
      </c>
      <c r="S114" s="40"/>
      <c r="Y114" s="40"/>
      <c r="Z114" s="40"/>
    </row>
    <row r="115" spans="1:26" s="393" customFormat="1" ht="13.9" customHeight="1">
      <c r="A115" s="617">
        <v>28</v>
      </c>
      <c r="B115" s="618">
        <v>44182</v>
      </c>
      <c r="C115" s="504"/>
      <c r="D115" s="500" t="s">
        <v>3763</v>
      </c>
      <c r="E115" s="501" t="s">
        <v>600</v>
      </c>
      <c r="F115" s="493">
        <v>720</v>
      </c>
      <c r="G115" s="620">
        <v>707</v>
      </c>
      <c r="H115" s="493">
        <v>729.5</v>
      </c>
      <c r="I115" s="614">
        <v>745</v>
      </c>
      <c r="J115" s="496" t="s">
        <v>3677</v>
      </c>
      <c r="K115" s="619">
        <f t="shared" ref="K115" si="134">H115-F115</f>
        <v>9.5</v>
      </c>
      <c r="L115" s="475">
        <f t="shared" si="131"/>
        <v>255.32500000000005</v>
      </c>
      <c r="M115" s="505">
        <f t="shared" si="132"/>
        <v>9244.6749999999993</v>
      </c>
      <c r="N115" s="496">
        <v>1000</v>
      </c>
      <c r="O115" s="498" t="s">
        <v>599</v>
      </c>
      <c r="P115" s="477">
        <v>44186</v>
      </c>
      <c r="Q115" s="387"/>
      <c r="R115" s="343" t="s">
        <v>3186</v>
      </c>
      <c r="S115" s="40"/>
      <c r="Y115" s="40"/>
      <c r="Z115" s="40"/>
    </row>
    <row r="116" spans="1:26" s="393" customFormat="1" ht="13.9" customHeight="1">
      <c r="A116" s="594">
        <v>29</v>
      </c>
      <c r="B116" s="592">
        <v>44182</v>
      </c>
      <c r="C116" s="522"/>
      <c r="D116" s="523" t="s">
        <v>3764</v>
      </c>
      <c r="E116" s="524" t="s">
        <v>600</v>
      </c>
      <c r="F116" s="525">
        <v>497.5</v>
      </c>
      <c r="G116" s="525">
        <v>489</v>
      </c>
      <c r="H116" s="525">
        <v>491</v>
      </c>
      <c r="I116" s="526">
        <v>515</v>
      </c>
      <c r="J116" s="595" t="s">
        <v>3774</v>
      </c>
      <c r="K116" s="595">
        <f t="shared" ref="K116:K118" si="135">H116-F116</f>
        <v>-6.5</v>
      </c>
      <c r="L116" s="516">
        <f t="shared" ref="L116:L118" si="136">(H116*N116)*0.035%</f>
        <v>257.77500000000003</v>
      </c>
      <c r="M116" s="544">
        <f t="shared" ref="M116:M118" si="137">(K116*N116)-L116</f>
        <v>-10007.775</v>
      </c>
      <c r="N116" s="595">
        <v>1500</v>
      </c>
      <c r="O116" s="518" t="s">
        <v>663</v>
      </c>
      <c r="P116" s="519">
        <v>44183</v>
      </c>
      <c r="Q116" s="387"/>
      <c r="R116" s="343" t="s">
        <v>602</v>
      </c>
      <c r="S116" s="40"/>
      <c r="Y116" s="40"/>
      <c r="Z116" s="40"/>
    </row>
    <row r="117" spans="1:26" s="393" customFormat="1" ht="13.9" customHeight="1">
      <c r="A117" s="596">
        <v>30</v>
      </c>
      <c r="B117" s="597">
        <v>44183</v>
      </c>
      <c r="C117" s="504"/>
      <c r="D117" s="500" t="s">
        <v>3760</v>
      </c>
      <c r="E117" s="501" t="s">
        <v>600</v>
      </c>
      <c r="F117" s="493">
        <v>549</v>
      </c>
      <c r="G117" s="599">
        <v>540</v>
      </c>
      <c r="H117" s="493">
        <v>555.5</v>
      </c>
      <c r="I117" s="593">
        <v>565</v>
      </c>
      <c r="J117" s="496" t="s">
        <v>3728</v>
      </c>
      <c r="K117" s="598">
        <f t="shared" si="135"/>
        <v>6.5</v>
      </c>
      <c r="L117" s="475">
        <f t="shared" si="136"/>
        <v>291.63750000000005</v>
      </c>
      <c r="M117" s="505">
        <f t="shared" si="137"/>
        <v>9458.3624999999993</v>
      </c>
      <c r="N117" s="496">
        <v>1500</v>
      </c>
      <c r="O117" s="498" t="s">
        <v>599</v>
      </c>
      <c r="P117" s="513">
        <v>44183</v>
      </c>
      <c r="Q117" s="387"/>
      <c r="R117" s="343" t="s">
        <v>3186</v>
      </c>
      <c r="S117" s="40"/>
      <c r="Y117" s="40"/>
      <c r="Z117" s="40"/>
    </row>
    <row r="118" spans="1:26" s="393" customFormat="1" ht="13.9" customHeight="1">
      <c r="A118" s="615">
        <v>31</v>
      </c>
      <c r="B118" s="613">
        <v>44183</v>
      </c>
      <c r="C118" s="522"/>
      <c r="D118" s="523" t="s">
        <v>3732</v>
      </c>
      <c r="E118" s="524" t="s">
        <v>600</v>
      </c>
      <c r="F118" s="525">
        <v>1610</v>
      </c>
      <c r="G118" s="525">
        <v>1590</v>
      </c>
      <c r="H118" s="525">
        <v>1590</v>
      </c>
      <c r="I118" s="526">
        <v>1650</v>
      </c>
      <c r="J118" s="616" t="s">
        <v>3741</v>
      </c>
      <c r="K118" s="616">
        <f t="shared" si="135"/>
        <v>-20</v>
      </c>
      <c r="L118" s="516">
        <f t="shared" si="136"/>
        <v>389.55000000000007</v>
      </c>
      <c r="M118" s="544">
        <f t="shared" si="137"/>
        <v>-14389.55</v>
      </c>
      <c r="N118" s="616">
        <v>700</v>
      </c>
      <c r="O118" s="518" t="s">
        <v>663</v>
      </c>
      <c r="P118" s="519">
        <v>44186</v>
      </c>
      <c r="Q118" s="387"/>
      <c r="R118" s="343" t="s">
        <v>3186</v>
      </c>
      <c r="S118" s="40"/>
      <c r="Y118" s="40"/>
      <c r="Z118" s="40"/>
    </row>
    <row r="119" spans="1:26" s="393" customFormat="1" ht="13.9" customHeight="1">
      <c r="A119" s="617">
        <v>32</v>
      </c>
      <c r="B119" s="618">
        <v>44186</v>
      </c>
      <c r="C119" s="504"/>
      <c r="D119" s="500" t="s">
        <v>3744</v>
      </c>
      <c r="E119" s="501" t="s">
        <v>600</v>
      </c>
      <c r="F119" s="493">
        <v>2329</v>
      </c>
      <c r="G119" s="620">
        <v>2290</v>
      </c>
      <c r="H119" s="493">
        <v>2352</v>
      </c>
      <c r="I119" s="614" t="s">
        <v>3745</v>
      </c>
      <c r="J119" s="496" t="s">
        <v>3783</v>
      </c>
      <c r="K119" s="619">
        <f t="shared" ref="K119:K120" si="138">H119-F119</f>
        <v>23</v>
      </c>
      <c r="L119" s="475">
        <f t="shared" ref="L119:L120" si="139">(H119*N119)*0.035%</f>
        <v>246.96000000000004</v>
      </c>
      <c r="M119" s="505">
        <f t="shared" ref="M119:M120" si="140">(K119*N119)-L119</f>
        <v>6653.04</v>
      </c>
      <c r="N119" s="496">
        <v>300</v>
      </c>
      <c r="O119" s="498" t="s">
        <v>599</v>
      </c>
      <c r="P119" s="513">
        <v>44186</v>
      </c>
      <c r="Q119" s="387"/>
      <c r="R119" s="343" t="s">
        <v>602</v>
      </c>
      <c r="S119" s="40"/>
      <c r="Y119" s="40"/>
      <c r="Z119" s="40"/>
    </row>
    <row r="120" spans="1:26" s="393" customFormat="1" ht="13.9" customHeight="1">
      <c r="A120" s="621">
        <v>33</v>
      </c>
      <c r="B120" s="622">
        <v>44186</v>
      </c>
      <c r="C120" s="522"/>
      <c r="D120" s="523" t="s">
        <v>165</v>
      </c>
      <c r="E120" s="524" t="s">
        <v>600</v>
      </c>
      <c r="F120" s="525">
        <v>190.15</v>
      </c>
      <c r="G120" s="525">
        <v>187</v>
      </c>
      <c r="H120" s="525">
        <v>187</v>
      </c>
      <c r="I120" s="526">
        <v>196</v>
      </c>
      <c r="J120" s="616" t="s">
        <v>3785</v>
      </c>
      <c r="K120" s="616">
        <f t="shared" si="138"/>
        <v>-3.1500000000000057</v>
      </c>
      <c r="L120" s="516">
        <f t="shared" si="139"/>
        <v>261.8</v>
      </c>
      <c r="M120" s="544">
        <f t="shared" si="140"/>
        <v>-12861.800000000021</v>
      </c>
      <c r="N120" s="616">
        <v>4000</v>
      </c>
      <c r="O120" s="518" t="s">
        <v>663</v>
      </c>
      <c r="P120" s="575">
        <v>44186</v>
      </c>
      <c r="Q120" s="387"/>
      <c r="R120" s="343" t="s">
        <v>3186</v>
      </c>
      <c r="S120" s="40"/>
      <c r="Y120" s="40"/>
      <c r="Z120" s="40"/>
    </row>
    <row r="121" spans="1:26" s="393" customFormat="1" ht="13.9" customHeight="1">
      <c r="A121" s="621">
        <v>34</v>
      </c>
      <c r="B121" s="622">
        <v>44186</v>
      </c>
      <c r="C121" s="522"/>
      <c r="D121" s="523" t="s">
        <v>3760</v>
      </c>
      <c r="E121" s="524" t="s">
        <v>600</v>
      </c>
      <c r="F121" s="525">
        <v>550.5</v>
      </c>
      <c r="G121" s="525">
        <v>542</v>
      </c>
      <c r="H121" s="525">
        <v>542</v>
      </c>
      <c r="I121" s="526">
        <v>565</v>
      </c>
      <c r="J121" s="616" t="s">
        <v>3698</v>
      </c>
      <c r="K121" s="616">
        <f t="shared" ref="K121" si="141">H121-F121</f>
        <v>-8.5</v>
      </c>
      <c r="L121" s="516">
        <f t="shared" ref="L121:L125" si="142">(H121*N121)*0.035%</f>
        <v>284.55000000000007</v>
      </c>
      <c r="M121" s="544">
        <f t="shared" ref="M121:M125" si="143">(K121*N121)-L121</f>
        <v>-13034.55</v>
      </c>
      <c r="N121" s="616">
        <v>1500</v>
      </c>
      <c r="O121" s="518" t="s">
        <v>663</v>
      </c>
      <c r="P121" s="575">
        <v>44186</v>
      </c>
      <c r="Q121" s="387"/>
      <c r="R121" s="343" t="s">
        <v>3186</v>
      </c>
      <c r="S121" s="40"/>
      <c r="Y121" s="40"/>
      <c r="Z121" s="40"/>
    </row>
    <row r="122" spans="1:26" s="393" customFormat="1" ht="13.9" customHeight="1">
      <c r="A122" s="617">
        <v>35</v>
      </c>
      <c r="B122" s="618">
        <v>44186</v>
      </c>
      <c r="C122" s="504"/>
      <c r="D122" s="500" t="s">
        <v>3786</v>
      </c>
      <c r="E122" s="501" t="s">
        <v>3627</v>
      </c>
      <c r="F122" s="493">
        <v>30350</v>
      </c>
      <c r="G122" s="620">
        <v>30650</v>
      </c>
      <c r="H122" s="493">
        <v>30145</v>
      </c>
      <c r="I122" s="614">
        <v>29800</v>
      </c>
      <c r="J122" s="496" t="s">
        <v>3787</v>
      </c>
      <c r="K122" s="619">
        <f t="shared" ref="K122" si="144">F122-H122</f>
        <v>205</v>
      </c>
      <c r="L122" s="475">
        <f t="shared" si="142"/>
        <v>263.76875000000001</v>
      </c>
      <c r="M122" s="505">
        <f t="shared" si="143"/>
        <v>4861.2312499999998</v>
      </c>
      <c r="N122" s="496">
        <v>25</v>
      </c>
      <c r="O122" s="498" t="s">
        <v>599</v>
      </c>
      <c r="P122" s="513">
        <v>44186</v>
      </c>
      <c r="Q122" s="387"/>
      <c r="R122" s="343" t="s">
        <v>602</v>
      </c>
      <c r="S122" s="40"/>
      <c r="Y122" s="40"/>
      <c r="Z122" s="40"/>
    </row>
    <row r="123" spans="1:26" s="393" customFormat="1" ht="13.9" customHeight="1">
      <c r="A123" s="625">
        <v>36</v>
      </c>
      <c r="B123" s="626">
        <v>44186</v>
      </c>
      <c r="C123" s="504"/>
      <c r="D123" s="500" t="s">
        <v>3788</v>
      </c>
      <c r="E123" s="501" t="s">
        <v>600</v>
      </c>
      <c r="F123" s="493">
        <v>2326</v>
      </c>
      <c r="G123" s="628">
        <v>2288</v>
      </c>
      <c r="H123" s="493">
        <v>2330</v>
      </c>
      <c r="I123" s="624" t="s">
        <v>3745</v>
      </c>
      <c r="J123" s="496" t="s">
        <v>3791</v>
      </c>
      <c r="K123" s="627">
        <f t="shared" ref="K123:K124" si="145">H123-F123</f>
        <v>4</v>
      </c>
      <c r="L123" s="475">
        <f t="shared" si="142"/>
        <v>244.65000000000003</v>
      </c>
      <c r="M123" s="505">
        <f t="shared" si="143"/>
        <v>955.34999999999991</v>
      </c>
      <c r="N123" s="496">
        <v>300</v>
      </c>
      <c r="O123" s="498" t="s">
        <v>599</v>
      </c>
      <c r="P123" s="477">
        <v>44187</v>
      </c>
      <c r="Q123" s="387"/>
      <c r="R123" s="343" t="s">
        <v>602</v>
      </c>
      <c r="S123" s="40"/>
      <c r="Y123" s="40"/>
      <c r="Z123" s="40"/>
    </row>
    <row r="124" spans="1:26" s="393" customFormat="1" ht="13.9" customHeight="1">
      <c r="A124" s="621">
        <v>37</v>
      </c>
      <c r="B124" s="622">
        <v>44187</v>
      </c>
      <c r="C124" s="522"/>
      <c r="D124" s="523" t="s">
        <v>3732</v>
      </c>
      <c r="E124" s="524" t="s">
        <v>600</v>
      </c>
      <c r="F124" s="525">
        <v>1556.5</v>
      </c>
      <c r="G124" s="525">
        <v>1538</v>
      </c>
      <c r="H124" s="525">
        <v>1538</v>
      </c>
      <c r="I124" s="526">
        <v>1600</v>
      </c>
      <c r="J124" s="623" t="s">
        <v>3770</v>
      </c>
      <c r="K124" s="623">
        <f t="shared" si="145"/>
        <v>-18.5</v>
      </c>
      <c r="L124" s="516">
        <f t="shared" si="142"/>
        <v>376.81000000000006</v>
      </c>
      <c r="M124" s="544">
        <f t="shared" si="143"/>
        <v>-13326.81</v>
      </c>
      <c r="N124" s="623">
        <v>700</v>
      </c>
      <c r="O124" s="518" t="s">
        <v>663</v>
      </c>
      <c r="P124" s="575">
        <v>44187</v>
      </c>
      <c r="Q124" s="387"/>
      <c r="R124" s="343" t="s">
        <v>3186</v>
      </c>
      <c r="S124" s="40"/>
      <c r="Y124" s="40"/>
      <c r="Z124" s="40"/>
    </row>
    <row r="125" spans="1:26" s="393" customFormat="1" ht="13.9" customHeight="1">
      <c r="A125" s="621">
        <v>38</v>
      </c>
      <c r="B125" s="622">
        <v>44187</v>
      </c>
      <c r="C125" s="522"/>
      <c r="D125" s="523" t="s">
        <v>3646</v>
      </c>
      <c r="E125" s="524" t="s">
        <v>3627</v>
      </c>
      <c r="F125" s="525">
        <v>13445</v>
      </c>
      <c r="G125" s="525">
        <v>13600</v>
      </c>
      <c r="H125" s="525">
        <v>13595</v>
      </c>
      <c r="I125" s="526">
        <v>13200</v>
      </c>
      <c r="J125" s="644" t="s">
        <v>3796</v>
      </c>
      <c r="K125" s="644">
        <f t="shared" ref="K125" si="146">F125-H125</f>
        <v>-150</v>
      </c>
      <c r="L125" s="516">
        <f t="shared" si="142"/>
        <v>356.86875000000003</v>
      </c>
      <c r="M125" s="517">
        <f t="shared" si="143"/>
        <v>-11606.86875</v>
      </c>
      <c r="N125" s="644">
        <v>75</v>
      </c>
      <c r="O125" s="518" t="s">
        <v>663</v>
      </c>
      <c r="P125" s="519">
        <v>44188</v>
      </c>
      <c r="Q125" s="387"/>
      <c r="R125" s="343" t="s">
        <v>602</v>
      </c>
      <c r="S125" s="40"/>
      <c r="Y125" s="40"/>
      <c r="Z125" s="40"/>
    </row>
    <row r="126" spans="1:26" s="393" customFormat="1" ht="13.9" customHeight="1">
      <c r="A126" s="652">
        <v>39</v>
      </c>
      <c r="B126" s="646">
        <v>44188</v>
      </c>
      <c r="C126" s="504"/>
      <c r="D126" s="500" t="s">
        <v>3744</v>
      </c>
      <c r="E126" s="501" t="s">
        <v>600</v>
      </c>
      <c r="F126" s="493">
        <v>2313</v>
      </c>
      <c r="G126" s="648">
        <v>2278</v>
      </c>
      <c r="H126" s="493">
        <v>2333.5</v>
      </c>
      <c r="I126" s="645">
        <v>2380</v>
      </c>
      <c r="J126" s="496" t="s">
        <v>3797</v>
      </c>
      <c r="K126" s="647">
        <f t="shared" ref="K126" si="147">H126-F126</f>
        <v>20.5</v>
      </c>
      <c r="L126" s="475">
        <f t="shared" ref="L126" si="148">(H126*N126)*0.035%</f>
        <v>245.01750000000004</v>
      </c>
      <c r="M126" s="505">
        <f t="shared" ref="M126" si="149">(K126*N126)-L126</f>
        <v>5904.9825000000001</v>
      </c>
      <c r="N126" s="496">
        <v>300</v>
      </c>
      <c r="O126" s="498" t="s">
        <v>599</v>
      </c>
      <c r="P126" s="513">
        <v>44188</v>
      </c>
      <c r="Q126" s="387"/>
      <c r="R126" s="343" t="s">
        <v>602</v>
      </c>
      <c r="S126" s="40"/>
      <c r="Y126" s="40"/>
      <c r="Z126" s="40"/>
    </row>
    <row r="127" spans="1:26" s="393" customFormat="1" ht="13.9" customHeight="1">
      <c r="A127" s="652">
        <v>40</v>
      </c>
      <c r="B127" s="646">
        <v>44188</v>
      </c>
      <c r="C127" s="504"/>
      <c r="D127" s="500" t="s">
        <v>3676</v>
      </c>
      <c r="E127" s="501" t="s">
        <v>600</v>
      </c>
      <c r="F127" s="493">
        <v>961</v>
      </c>
      <c r="G127" s="648">
        <v>945</v>
      </c>
      <c r="H127" s="493">
        <v>972</v>
      </c>
      <c r="I127" s="645">
        <v>990</v>
      </c>
      <c r="J127" s="496" t="s">
        <v>3771</v>
      </c>
      <c r="K127" s="647">
        <f t="shared" ref="K127:K128" si="150">H127-F127</f>
        <v>11</v>
      </c>
      <c r="L127" s="475">
        <f t="shared" ref="L127:L128" si="151">(H127*N127)*0.035%</f>
        <v>289.17</v>
      </c>
      <c r="M127" s="505">
        <f t="shared" ref="M127:M128" si="152">(K127*N127)-L127</f>
        <v>9060.83</v>
      </c>
      <c r="N127" s="496">
        <v>850</v>
      </c>
      <c r="O127" s="498" t="s">
        <v>599</v>
      </c>
      <c r="P127" s="513">
        <v>44188</v>
      </c>
      <c r="Q127" s="387"/>
      <c r="R127" s="343" t="s">
        <v>3186</v>
      </c>
      <c r="S127" s="40"/>
      <c r="Y127" s="40"/>
      <c r="Z127" s="40"/>
    </row>
    <row r="128" spans="1:26" s="393" customFormat="1" ht="13.9" customHeight="1">
      <c r="A128" s="652">
        <v>41</v>
      </c>
      <c r="B128" s="653">
        <v>44188</v>
      </c>
      <c r="C128" s="504"/>
      <c r="D128" s="500" t="s">
        <v>3798</v>
      </c>
      <c r="E128" s="501" t="s">
        <v>600</v>
      </c>
      <c r="F128" s="493">
        <v>3642.5</v>
      </c>
      <c r="G128" s="655">
        <v>3575</v>
      </c>
      <c r="H128" s="493">
        <v>3682.5</v>
      </c>
      <c r="I128" s="650">
        <v>3750</v>
      </c>
      <c r="J128" s="496" t="s">
        <v>636</v>
      </c>
      <c r="K128" s="654">
        <f t="shared" si="150"/>
        <v>40</v>
      </c>
      <c r="L128" s="475">
        <f t="shared" si="151"/>
        <v>257.77500000000003</v>
      </c>
      <c r="M128" s="505">
        <f t="shared" si="152"/>
        <v>7742.2250000000004</v>
      </c>
      <c r="N128" s="496">
        <v>200</v>
      </c>
      <c r="O128" s="498" t="s">
        <v>599</v>
      </c>
      <c r="P128" s="477">
        <v>44189</v>
      </c>
      <c r="Q128" s="387"/>
      <c r="R128" s="343" t="s">
        <v>602</v>
      </c>
      <c r="S128" s="40"/>
      <c r="Y128" s="40"/>
      <c r="Z128" s="40"/>
    </row>
    <row r="129" spans="1:26" s="393" customFormat="1" ht="13.9" customHeight="1">
      <c r="A129" s="652">
        <v>42</v>
      </c>
      <c r="B129" s="653">
        <v>44188</v>
      </c>
      <c r="C129" s="504"/>
      <c r="D129" s="500" t="s">
        <v>3676</v>
      </c>
      <c r="E129" s="501" t="s">
        <v>600</v>
      </c>
      <c r="F129" s="493">
        <v>961</v>
      </c>
      <c r="G129" s="655">
        <v>945</v>
      </c>
      <c r="H129" s="493">
        <v>972</v>
      </c>
      <c r="I129" s="650">
        <v>990</v>
      </c>
      <c r="J129" s="496" t="s">
        <v>3771</v>
      </c>
      <c r="K129" s="654">
        <f t="shared" ref="K129:K130" si="153">H129-F129</f>
        <v>11</v>
      </c>
      <c r="L129" s="475">
        <f t="shared" ref="L129:L130" si="154">(H129*N129)*0.035%</f>
        <v>289.17</v>
      </c>
      <c r="M129" s="505">
        <f t="shared" ref="M129:M130" si="155">(K129*N129)-L129</f>
        <v>9060.83</v>
      </c>
      <c r="N129" s="496">
        <v>850</v>
      </c>
      <c r="O129" s="498" t="s">
        <v>599</v>
      </c>
      <c r="P129" s="477">
        <v>44189</v>
      </c>
      <c r="Q129" s="387"/>
      <c r="R129" s="343" t="s">
        <v>3186</v>
      </c>
      <c r="S129" s="40"/>
      <c r="Y129" s="40"/>
      <c r="Z129" s="40"/>
    </row>
    <row r="130" spans="1:26" s="393" customFormat="1" ht="13.9" customHeight="1">
      <c r="A130" s="669">
        <v>43</v>
      </c>
      <c r="B130" s="668">
        <v>44189</v>
      </c>
      <c r="C130" s="522"/>
      <c r="D130" s="523" t="s">
        <v>3798</v>
      </c>
      <c r="E130" s="524" t="s">
        <v>600</v>
      </c>
      <c r="F130" s="525">
        <v>3657</v>
      </c>
      <c r="G130" s="525">
        <v>3595</v>
      </c>
      <c r="H130" s="525">
        <v>3597.5</v>
      </c>
      <c r="I130" s="526">
        <v>3750</v>
      </c>
      <c r="J130" s="665" t="s">
        <v>3838</v>
      </c>
      <c r="K130" s="665">
        <f t="shared" si="153"/>
        <v>-59.5</v>
      </c>
      <c r="L130" s="516">
        <f t="shared" si="154"/>
        <v>251.82500000000005</v>
      </c>
      <c r="M130" s="544">
        <f t="shared" si="155"/>
        <v>-12151.825000000001</v>
      </c>
      <c r="N130" s="665">
        <v>200</v>
      </c>
      <c r="O130" s="518" t="s">
        <v>663</v>
      </c>
      <c r="P130" s="519">
        <v>44194</v>
      </c>
      <c r="Q130" s="387"/>
      <c r="R130" s="343" t="s">
        <v>602</v>
      </c>
      <c r="S130" s="40"/>
      <c r="Y130" s="40"/>
      <c r="Z130" s="40"/>
    </row>
    <row r="131" spans="1:26" s="393" customFormat="1" ht="13.9" customHeight="1">
      <c r="A131" s="652">
        <v>44</v>
      </c>
      <c r="B131" s="653">
        <v>44189</v>
      </c>
      <c r="C131" s="504"/>
      <c r="D131" s="500" t="s">
        <v>3646</v>
      </c>
      <c r="E131" s="501" t="s">
        <v>3627</v>
      </c>
      <c r="F131" s="493">
        <v>13735</v>
      </c>
      <c r="G131" s="655">
        <v>13820</v>
      </c>
      <c r="H131" s="493">
        <v>13665</v>
      </c>
      <c r="I131" s="650">
        <v>13500</v>
      </c>
      <c r="J131" s="496" t="s">
        <v>774</v>
      </c>
      <c r="K131" s="654">
        <f t="shared" ref="K131" si="156">F131-H131</f>
        <v>70</v>
      </c>
      <c r="L131" s="475">
        <f t="shared" ref="L131:L132" si="157">(H131*N131)*0.035%</f>
        <v>358.70625000000007</v>
      </c>
      <c r="M131" s="505">
        <f t="shared" ref="M131:M132" si="158">(K131*N131)-L131</f>
        <v>4891.2937499999998</v>
      </c>
      <c r="N131" s="496">
        <v>75</v>
      </c>
      <c r="O131" s="498" t="s">
        <v>599</v>
      </c>
      <c r="P131" s="513">
        <v>44189</v>
      </c>
      <c r="Q131" s="387"/>
      <c r="R131" s="343" t="s">
        <v>602</v>
      </c>
      <c r="S131" s="40"/>
      <c r="Y131" s="40"/>
      <c r="Z131" s="40"/>
    </row>
    <row r="132" spans="1:26" s="393" customFormat="1" ht="13.9" customHeight="1">
      <c r="A132" s="652">
        <v>45</v>
      </c>
      <c r="B132" s="653">
        <v>44189</v>
      </c>
      <c r="C132" s="504"/>
      <c r="D132" s="500" t="s">
        <v>3815</v>
      </c>
      <c r="E132" s="501" t="s">
        <v>600</v>
      </c>
      <c r="F132" s="493">
        <v>474</v>
      </c>
      <c r="G132" s="655">
        <v>468</v>
      </c>
      <c r="H132" s="493">
        <v>478</v>
      </c>
      <c r="I132" s="650">
        <v>490</v>
      </c>
      <c r="J132" s="496" t="s">
        <v>3791</v>
      </c>
      <c r="K132" s="654">
        <f t="shared" ref="K132" si="159">H132-F132</f>
        <v>4</v>
      </c>
      <c r="L132" s="475">
        <f t="shared" si="157"/>
        <v>368.06000000000006</v>
      </c>
      <c r="M132" s="505">
        <f t="shared" si="158"/>
        <v>8431.94</v>
      </c>
      <c r="N132" s="496">
        <v>2200</v>
      </c>
      <c r="O132" s="498" t="s">
        <v>599</v>
      </c>
      <c r="P132" s="513">
        <v>44189</v>
      </c>
      <c r="Q132" s="387"/>
      <c r="R132" s="343" t="s">
        <v>602</v>
      </c>
      <c r="S132" s="40"/>
      <c r="Y132" s="40"/>
      <c r="Z132" s="40"/>
    </row>
    <row r="133" spans="1:26" s="393" customFormat="1" ht="13.9" customHeight="1">
      <c r="A133" s="661">
        <v>46</v>
      </c>
      <c r="B133" s="662">
        <v>44193</v>
      </c>
      <c r="C133" s="504"/>
      <c r="D133" s="500" t="s">
        <v>3823</v>
      </c>
      <c r="E133" s="501" t="s">
        <v>600</v>
      </c>
      <c r="F133" s="493">
        <v>495</v>
      </c>
      <c r="G133" s="664">
        <v>485.5</v>
      </c>
      <c r="H133" s="493">
        <v>502.5</v>
      </c>
      <c r="I133" s="659">
        <v>515</v>
      </c>
      <c r="J133" s="496" t="s">
        <v>3824</v>
      </c>
      <c r="K133" s="663">
        <f t="shared" ref="K133:K135" si="160">H133-F133</f>
        <v>7.5</v>
      </c>
      <c r="L133" s="475">
        <f t="shared" ref="L133:L135" si="161">(H133*N133)*0.035%</f>
        <v>263.81250000000006</v>
      </c>
      <c r="M133" s="505">
        <f t="shared" ref="M133:M135" si="162">(K133*N133)-L133</f>
        <v>10986.1875</v>
      </c>
      <c r="N133" s="496">
        <v>1500</v>
      </c>
      <c r="O133" s="498" t="s">
        <v>599</v>
      </c>
      <c r="P133" s="513">
        <v>44193</v>
      </c>
      <c r="Q133" s="387"/>
      <c r="R133" s="343" t="s">
        <v>602</v>
      </c>
      <c r="S133" s="40"/>
      <c r="Y133" s="40"/>
      <c r="Z133" s="40"/>
    </row>
    <row r="134" spans="1:26" s="393" customFormat="1" ht="13.9" customHeight="1">
      <c r="A134" s="674">
        <v>47</v>
      </c>
      <c r="B134" s="675">
        <v>44193</v>
      </c>
      <c r="C134" s="522"/>
      <c r="D134" s="523" t="s">
        <v>3825</v>
      </c>
      <c r="E134" s="524" t="s">
        <v>600</v>
      </c>
      <c r="F134" s="525">
        <v>592</v>
      </c>
      <c r="G134" s="525">
        <v>584</v>
      </c>
      <c r="H134" s="525">
        <v>584</v>
      </c>
      <c r="I134" s="526">
        <v>610</v>
      </c>
      <c r="J134" s="676" t="s">
        <v>3849</v>
      </c>
      <c r="K134" s="676">
        <f t="shared" si="160"/>
        <v>-8</v>
      </c>
      <c r="L134" s="516">
        <f t="shared" si="161"/>
        <v>286.16000000000003</v>
      </c>
      <c r="M134" s="544">
        <f t="shared" si="162"/>
        <v>-11486.16</v>
      </c>
      <c r="N134" s="676">
        <v>1400</v>
      </c>
      <c r="O134" s="518" t="s">
        <v>663</v>
      </c>
      <c r="P134" s="519">
        <v>44195</v>
      </c>
      <c r="Q134" s="387"/>
      <c r="R134" s="343" t="s">
        <v>602</v>
      </c>
      <c r="S134" s="40"/>
      <c r="Y134" s="40"/>
      <c r="Z134" s="40"/>
    </row>
    <row r="135" spans="1:26" s="393" customFormat="1" ht="13.9" customHeight="1">
      <c r="A135" s="685">
        <v>48</v>
      </c>
      <c r="B135" s="681">
        <v>44193</v>
      </c>
      <c r="C135" s="504"/>
      <c r="D135" s="500" t="s">
        <v>3675</v>
      </c>
      <c r="E135" s="501" t="s">
        <v>600</v>
      </c>
      <c r="F135" s="493">
        <v>907</v>
      </c>
      <c r="G135" s="686">
        <v>886</v>
      </c>
      <c r="H135" s="493">
        <v>909.5</v>
      </c>
      <c r="I135" s="682">
        <v>940</v>
      </c>
      <c r="J135" s="496" t="s">
        <v>3872</v>
      </c>
      <c r="K135" s="683">
        <f t="shared" si="160"/>
        <v>2.5</v>
      </c>
      <c r="L135" s="475">
        <f t="shared" si="161"/>
        <v>206.91125000000002</v>
      </c>
      <c r="M135" s="505">
        <f t="shared" si="162"/>
        <v>1418.0887499999999</v>
      </c>
      <c r="N135" s="496">
        <v>650</v>
      </c>
      <c r="O135" s="498" t="s">
        <v>599</v>
      </c>
      <c r="P135" s="477">
        <v>44196</v>
      </c>
      <c r="Q135" s="387"/>
      <c r="R135" s="343" t="s">
        <v>3186</v>
      </c>
      <c r="S135" s="40"/>
      <c r="Y135" s="40"/>
      <c r="Z135" s="40"/>
    </row>
    <row r="136" spans="1:26" s="393" customFormat="1" ht="13.9" customHeight="1">
      <c r="A136" s="670">
        <v>49</v>
      </c>
      <c r="B136" s="671">
        <v>44193</v>
      </c>
      <c r="C136" s="504"/>
      <c r="D136" s="500" t="s">
        <v>3763</v>
      </c>
      <c r="E136" s="501" t="s">
        <v>600</v>
      </c>
      <c r="F136" s="493">
        <v>724</v>
      </c>
      <c r="G136" s="672">
        <v>711</v>
      </c>
      <c r="H136" s="493">
        <v>733</v>
      </c>
      <c r="I136" s="667">
        <v>745</v>
      </c>
      <c r="J136" s="496" t="s">
        <v>3405</v>
      </c>
      <c r="K136" s="666">
        <f t="shared" ref="K136" si="163">H136-F136</f>
        <v>9</v>
      </c>
      <c r="L136" s="475">
        <f t="shared" ref="L136:L137" si="164">(H136*N136)*0.035%</f>
        <v>256.55</v>
      </c>
      <c r="M136" s="505">
        <f t="shared" ref="M136:M137" si="165">(K136*N136)-L136</f>
        <v>8743.4500000000007</v>
      </c>
      <c r="N136" s="496">
        <v>1000</v>
      </c>
      <c r="O136" s="498" t="s">
        <v>599</v>
      </c>
      <c r="P136" s="477">
        <v>44194</v>
      </c>
      <c r="Q136" s="387"/>
      <c r="R136" s="343" t="s">
        <v>3186</v>
      </c>
      <c r="S136" s="40"/>
      <c r="Y136" s="40"/>
      <c r="Z136" s="40"/>
    </row>
    <row r="137" spans="1:26" s="393" customFormat="1" ht="13.9" customHeight="1">
      <c r="A137" s="670">
        <v>50</v>
      </c>
      <c r="B137" s="671">
        <v>44193</v>
      </c>
      <c r="C137" s="504"/>
      <c r="D137" s="500" t="s">
        <v>3828</v>
      </c>
      <c r="E137" s="501" t="s">
        <v>3627</v>
      </c>
      <c r="F137" s="493">
        <v>240.25</v>
      </c>
      <c r="G137" s="672">
        <v>243</v>
      </c>
      <c r="H137" s="493">
        <v>238.35</v>
      </c>
      <c r="I137" s="667" t="s">
        <v>3829</v>
      </c>
      <c r="J137" s="496" t="s">
        <v>3843</v>
      </c>
      <c r="K137" s="666">
        <f t="shared" ref="K137" si="166">F137-H137</f>
        <v>1.9000000000000057</v>
      </c>
      <c r="L137" s="475">
        <f t="shared" si="164"/>
        <v>358.71675000000005</v>
      </c>
      <c r="M137" s="505">
        <f t="shared" si="165"/>
        <v>7811.2832500000241</v>
      </c>
      <c r="N137" s="496">
        <v>4300</v>
      </c>
      <c r="O137" s="498" t="s">
        <v>599</v>
      </c>
      <c r="P137" s="477">
        <v>44194</v>
      </c>
      <c r="Q137" s="387"/>
      <c r="R137" s="343" t="s">
        <v>602</v>
      </c>
      <c r="S137" s="40"/>
      <c r="Y137" s="40"/>
      <c r="Z137" s="40"/>
    </row>
    <row r="138" spans="1:26" s="393" customFormat="1" ht="13.9" customHeight="1">
      <c r="A138" s="677">
        <v>51</v>
      </c>
      <c r="B138" s="678">
        <v>44194</v>
      </c>
      <c r="C138" s="504"/>
      <c r="D138" s="500" t="s">
        <v>3839</v>
      </c>
      <c r="E138" s="501" t="s">
        <v>600</v>
      </c>
      <c r="F138" s="493">
        <v>577</v>
      </c>
      <c r="G138" s="680">
        <v>566</v>
      </c>
      <c r="H138" s="493">
        <v>583.5</v>
      </c>
      <c r="I138" s="673">
        <v>595</v>
      </c>
      <c r="J138" s="496" t="s">
        <v>3728</v>
      </c>
      <c r="K138" s="679">
        <f t="shared" ref="K138" si="167">H138-F138</f>
        <v>6.5</v>
      </c>
      <c r="L138" s="475">
        <f t="shared" ref="L138" si="168">(H138*N138)*0.035%</f>
        <v>245.07000000000002</v>
      </c>
      <c r="M138" s="505">
        <f t="shared" ref="M138" si="169">(K138*N138)-L138</f>
        <v>7554.93</v>
      </c>
      <c r="N138" s="496">
        <v>1200</v>
      </c>
      <c r="O138" s="498" t="s">
        <v>599</v>
      </c>
      <c r="P138" s="477">
        <v>44195</v>
      </c>
      <c r="Q138" s="387"/>
      <c r="R138" s="343" t="s">
        <v>3186</v>
      </c>
      <c r="S138" s="40"/>
      <c r="Y138" s="40"/>
      <c r="Z138" s="40"/>
    </row>
    <row r="139" spans="1:26" s="393" customFormat="1" ht="13.9" customHeight="1">
      <c r="A139" s="670">
        <v>52</v>
      </c>
      <c r="B139" s="671">
        <v>44194</v>
      </c>
      <c r="C139" s="504"/>
      <c r="D139" s="500" t="s">
        <v>3840</v>
      </c>
      <c r="E139" s="501" t="s">
        <v>3627</v>
      </c>
      <c r="F139" s="493">
        <v>14000</v>
      </c>
      <c r="G139" s="672">
        <v>14120</v>
      </c>
      <c r="H139" s="493">
        <v>13925</v>
      </c>
      <c r="I139" s="667">
        <v>13800</v>
      </c>
      <c r="J139" s="496" t="s">
        <v>3841</v>
      </c>
      <c r="K139" s="666">
        <f t="shared" ref="K139" si="170">F139-H139</f>
        <v>75</v>
      </c>
      <c r="L139" s="475">
        <f t="shared" ref="L139:L140" si="171">(H139*N139)*0.035%</f>
        <v>365.53125000000006</v>
      </c>
      <c r="M139" s="505">
        <f t="shared" ref="M139:M140" si="172">(K139*N139)-L139</f>
        <v>5259.46875</v>
      </c>
      <c r="N139" s="496">
        <v>75</v>
      </c>
      <c r="O139" s="498" t="s">
        <v>599</v>
      </c>
      <c r="P139" s="513">
        <v>44194</v>
      </c>
      <c r="Q139" s="387"/>
      <c r="R139" s="343" t="s">
        <v>602</v>
      </c>
      <c r="S139" s="40"/>
      <c r="Y139" s="40"/>
      <c r="Z139" s="40"/>
    </row>
    <row r="140" spans="1:26" s="393" customFormat="1" ht="13.9" customHeight="1">
      <c r="A140" s="685">
        <v>53</v>
      </c>
      <c r="B140" s="681">
        <v>44194</v>
      </c>
      <c r="C140" s="504"/>
      <c r="D140" s="500" t="s">
        <v>3842</v>
      </c>
      <c r="E140" s="501" t="s">
        <v>600</v>
      </c>
      <c r="F140" s="493">
        <v>672.5</v>
      </c>
      <c r="G140" s="686">
        <v>662</v>
      </c>
      <c r="H140" s="493">
        <v>675.5</v>
      </c>
      <c r="I140" s="682">
        <v>695</v>
      </c>
      <c r="J140" s="496" t="s">
        <v>3670</v>
      </c>
      <c r="K140" s="683">
        <f t="shared" ref="K140" si="173">H140-F140</f>
        <v>3</v>
      </c>
      <c r="L140" s="475">
        <f t="shared" si="171"/>
        <v>260.06750000000005</v>
      </c>
      <c r="M140" s="505">
        <f t="shared" si="172"/>
        <v>3039.9324999999999</v>
      </c>
      <c r="N140" s="496">
        <v>1100</v>
      </c>
      <c r="O140" s="498" t="s">
        <v>599</v>
      </c>
      <c r="P140" s="477">
        <v>44196</v>
      </c>
      <c r="Q140" s="387"/>
      <c r="R140" s="343" t="s">
        <v>602</v>
      </c>
      <c r="S140" s="40"/>
      <c r="Y140" s="40"/>
      <c r="Z140" s="40"/>
    </row>
    <row r="141" spans="1:26" s="393" customFormat="1" ht="13.9" customHeight="1">
      <c r="A141" s="677">
        <v>54</v>
      </c>
      <c r="B141" s="678">
        <v>44195</v>
      </c>
      <c r="C141" s="504"/>
      <c r="D141" s="500" t="s">
        <v>3840</v>
      </c>
      <c r="E141" s="501" t="s">
        <v>3627</v>
      </c>
      <c r="F141" s="493">
        <v>14015</v>
      </c>
      <c r="G141" s="680">
        <v>14120</v>
      </c>
      <c r="H141" s="493">
        <v>13935</v>
      </c>
      <c r="I141" s="673">
        <v>13750</v>
      </c>
      <c r="J141" s="496" t="s">
        <v>3850</v>
      </c>
      <c r="K141" s="679">
        <f t="shared" ref="K141" si="174">F141-H141</f>
        <v>80</v>
      </c>
      <c r="L141" s="475">
        <f t="shared" ref="L141:L142" si="175">(H141*N141)*0.035%</f>
        <v>365.79375000000005</v>
      </c>
      <c r="M141" s="505">
        <f t="shared" ref="M141:M142" si="176">(K141*N141)-L141</f>
        <v>5634.2062500000002</v>
      </c>
      <c r="N141" s="496">
        <v>75</v>
      </c>
      <c r="O141" s="498" t="s">
        <v>599</v>
      </c>
      <c r="P141" s="513">
        <v>44195</v>
      </c>
      <c r="Q141" s="387"/>
      <c r="R141" s="343" t="s">
        <v>602</v>
      </c>
      <c r="S141" s="40"/>
      <c r="Y141" s="40"/>
      <c r="Z141" s="40"/>
    </row>
    <row r="142" spans="1:26" s="393" customFormat="1" ht="13.9" customHeight="1">
      <c r="A142" s="685">
        <v>55</v>
      </c>
      <c r="B142" s="681">
        <v>44195</v>
      </c>
      <c r="C142" s="504"/>
      <c r="D142" s="500" t="s">
        <v>3839</v>
      </c>
      <c r="E142" s="501" t="s">
        <v>600</v>
      </c>
      <c r="F142" s="493">
        <v>574</v>
      </c>
      <c r="G142" s="686">
        <v>564</v>
      </c>
      <c r="H142" s="493">
        <v>580.75</v>
      </c>
      <c r="I142" s="682">
        <v>595</v>
      </c>
      <c r="J142" s="496" t="s">
        <v>3871</v>
      </c>
      <c r="K142" s="683">
        <f t="shared" ref="K142" si="177">H142-F142</f>
        <v>6.75</v>
      </c>
      <c r="L142" s="475">
        <f t="shared" si="175"/>
        <v>243.91500000000005</v>
      </c>
      <c r="M142" s="505">
        <f t="shared" si="176"/>
        <v>7856.085</v>
      </c>
      <c r="N142" s="496">
        <v>1200</v>
      </c>
      <c r="O142" s="498" t="s">
        <v>599</v>
      </c>
      <c r="P142" s="477">
        <v>44196</v>
      </c>
      <c r="Q142" s="387"/>
      <c r="R142" s="343" t="s">
        <v>3186</v>
      </c>
      <c r="S142" s="40"/>
      <c r="Y142" s="40"/>
      <c r="Z142" s="40"/>
    </row>
    <row r="143" spans="1:26" s="393" customFormat="1" ht="13.9" customHeight="1">
      <c r="A143" s="685">
        <v>56</v>
      </c>
      <c r="B143" s="681">
        <v>44195</v>
      </c>
      <c r="C143" s="504"/>
      <c r="D143" s="500" t="s">
        <v>3840</v>
      </c>
      <c r="E143" s="501" t="s">
        <v>3627</v>
      </c>
      <c r="F143" s="493">
        <v>14020</v>
      </c>
      <c r="G143" s="686">
        <v>14150</v>
      </c>
      <c r="H143" s="493">
        <v>13970</v>
      </c>
      <c r="I143" s="682">
        <v>13750</v>
      </c>
      <c r="J143" s="496" t="s">
        <v>3725</v>
      </c>
      <c r="K143" s="683">
        <f t="shared" ref="K143" si="178">F143-H143</f>
        <v>50</v>
      </c>
      <c r="L143" s="475">
        <f t="shared" ref="L143" si="179">(H143*N143)*0.035%</f>
        <v>366.71250000000003</v>
      </c>
      <c r="M143" s="505">
        <f t="shared" ref="M143" si="180">(K143*N143)-L143</f>
        <v>3383.2874999999999</v>
      </c>
      <c r="N143" s="496">
        <v>75</v>
      </c>
      <c r="O143" s="498" t="s">
        <v>599</v>
      </c>
      <c r="P143" s="477">
        <v>44196</v>
      </c>
      <c r="Q143" s="387"/>
      <c r="R143" s="343" t="s">
        <v>602</v>
      </c>
      <c r="S143" s="40"/>
      <c r="Y143" s="40"/>
      <c r="Z143" s="40"/>
    </row>
    <row r="144" spans="1:26" s="393" customFormat="1" ht="13.9" customHeight="1">
      <c r="A144" s="604">
        <v>57</v>
      </c>
      <c r="B144" s="605">
        <v>44196</v>
      </c>
      <c r="C144" s="447"/>
      <c r="D144" s="440" t="s">
        <v>3874</v>
      </c>
      <c r="E144" s="441" t="s">
        <v>600</v>
      </c>
      <c r="F144" s="415" t="s">
        <v>3875</v>
      </c>
      <c r="G144" s="415">
        <v>725</v>
      </c>
      <c r="H144" s="415"/>
      <c r="I144" s="376" t="s">
        <v>3876</v>
      </c>
      <c r="J144" s="606" t="s">
        <v>601</v>
      </c>
      <c r="K144" s="610"/>
      <c r="L144" s="611"/>
      <c r="M144" s="607"/>
      <c r="N144" s="606"/>
      <c r="O144" s="608"/>
      <c r="P144" s="609"/>
      <c r="Q144" s="387"/>
      <c r="R144" s="343" t="s">
        <v>3186</v>
      </c>
      <c r="S144" s="40"/>
      <c r="Y144" s="40"/>
      <c r="Z144" s="40"/>
    </row>
    <row r="145" spans="1:34" s="393" customFormat="1" ht="13.9" customHeight="1">
      <c r="A145" s="604">
        <v>58</v>
      </c>
      <c r="B145" s="605">
        <v>44196</v>
      </c>
      <c r="C145" s="447"/>
      <c r="D145" s="440" t="s">
        <v>3877</v>
      </c>
      <c r="E145" s="441" t="s">
        <v>600</v>
      </c>
      <c r="F145" s="415" t="s">
        <v>3878</v>
      </c>
      <c r="G145" s="415">
        <v>588</v>
      </c>
      <c r="H145" s="415"/>
      <c r="I145" s="376" t="s">
        <v>3879</v>
      </c>
      <c r="J145" s="606" t="s">
        <v>601</v>
      </c>
      <c r="K145" s="610"/>
      <c r="L145" s="611"/>
      <c r="M145" s="607"/>
      <c r="N145" s="606"/>
      <c r="O145" s="608"/>
      <c r="P145" s="609"/>
      <c r="Q145" s="387"/>
      <c r="R145" s="343" t="s">
        <v>602</v>
      </c>
      <c r="S145" s="40"/>
      <c r="Y145" s="40"/>
      <c r="Z145" s="40"/>
    </row>
    <row r="146" spans="1:34" s="393" customFormat="1" ht="13.9" customHeight="1">
      <c r="A146" s="685">
        <v>59</v>
      </c>
      <c r="B146" s="681">
        <v>44196</v>
      </c>
      <c r="C146" s="504"/>
      <c r="D146" s="500" t="s">
        <v>3880</v>
      </c>
      <c r="E146" s="501" t="s">
        <v>600</v>
      </c>
      <c r="F146" s="493">
        <v>673.5</v>
      </c>
      <c r="G146" s="686">
        <v>661</v>
      </c>
      <c r="H146" s="493">
        <v>680</v>
      </c>
      <c r="I146" s="682">
        <v>695</v>
      </c>
      <c r="J146" s="496" t="s">
        <v>3728</v>
      </c>
      <c r="K146" s="683">
        <f t="shared" ref="K146" si="181">H146-F146</f>
        <v>6.5</v>
      </c>
      <c r="L146" s="475">
        <f t="shared" ref="L146" si="182">(H146*N146)*0.035%</f>
        <v>261.8</v>
      </c>
      <c r="M146" s="505">
        <f t="shared" ref="M146" si="183">(K146*N146)-L146</f>
        <v>6888.2</v>
      </c>
      <c r="N146" s="496">
        <v>1100</v>
      </c>
      <c r="O146" s="498" t="s">
        <v>599</v>
      </c>
      <c r="P146" s="513">
        <v>44196</v>
      </c>
      <c r="Q146" s="387"/>
      <c r="R146" s="343" t="s">
        <v>602</v>
      </c>
      <c r="S146" s="40"/>
      <c r="Y146" s="40"/>
      <c r="Z146" s="40"/>
    </row>
    <row r="147" spans="1:34" s="393" customFormat="1" ht="13.9" customHeight="1">
      <c r="A147" s="604">
        <v>60</v>
      </c>
      <c r="B147" s="605">
        <v>44196</v>
      </c>
      <c r="C147" s="447"/>
      <c r="D147" s="440" t="s">
        <v>3881</v>
      </c>
      <c r="E147" s="441" t="s">
        <v>600</v>
      </c>
      <c r="F147" s="415" t="s">
        <v>3882</v>
      </c>
      <c r="G147" s="415">
        <v>966</v>
      </c>
      <c r="H147" s="415"/>
      <c r="I147" s="376">
        <v>1010</v>
      </c>
      <c r="J147" s="606" t="s">
        <v>601</v>
      </c>
      <c r="K147" s="610"/>
      <c r="L147" s="611"/>
      <c r="M147" s="607"/>
      <c r="N147" s="606"/>
      <c r="O147" s="608"/>
      <c r="P147" s="609"/>
      <c r="Q147" s="387"/>
      <c r="R147" s="343" t="s">
        <v>3186</v>
      </c>
      <c r="S147" s="40"/>
      <c r="Y147" s="40"/>
      <c r="Z147" s="40"/>
    </row>
    <row r="148" spans="1:34" s="393" customFormat="1" ht="13.9" customHeight="1">
      <c r="A148" s="448"/>
      <c r="B148" s="446"/>
      <c r="C148" s="447"/>
      <c r="D148" s="440"/>
      <c r="E148" s="441"/>
      <c r="F148" s="415"/>
      <c r="G148" s="415"/>
      <c r="H148" s="415"/>
      <c r="I148" s="376"/>
      <c r="J148" s="376"/>
      <c r="K148" s="376"/>
      <c r="L148" s="376"/>
      <c r="M148" s="376"/>
      <c r="N148" s="376"/>
      <c r="O148" s="376"/>
      <c r="P148" s="376"/>
      <c r="Q148" s="387"/>
      <c r="R148" s="343"/>
      <c r="S148" s="40"/>
      <c r="Y148" s="40"/>
      <c r="Z148" s="40"/>
    </row>
    <row r="149" spans="1:34" s="393" customFormat="1" ht="13.9" customHeight="1">
      <c r="A149" s="458"/>
      <c r="B149" s="452"/>
      <c r="C149" s="459"/>
      <c r="D149" s="460"/>
      <c r="E149" s="377"/>
      <c r="F149" s="427"/>
      <c r="G149" s="427"/>
      <c r="H149" s="427"/>
      <c r="I149" s="423"/>
      <c r="J149" s="423"/>
      <c r="K149" s="423"/>
      <c r="L149" s="423"/>
      <c r="M149" s="423"/>
      <c r="N149" s="423"/>
      <c r="O149" s="423"/>
      <c r="P149" s="423"/>
      <c r="Q149" s="387"/>
      <c r="R149" s="343"/>
      <c r="S149" s="40"/>
      <c r="Y149" s="40"/>
      <c r="Z149" s="40"/>
    </row>
    <row r="150" spans="1:34" s="6" customFormat="1">
      <c r="A150" s="44"/>
      <c r="B150" s="45"/>
      <c r="C150" s="46"/>
      <c r="D150" s="47"/>
      <c r="E150" s="48"/>
      <c r="F150" s="49"/>
      <c r="G150" s="49"/>
      <c r="H150" s="49"/>
      <c r="I150" s="49"/>
      <c r="J150" s="17"/>
      <c r="K150" s="91"/>
      <c r="L150" s="91"/>
      <c r="M150" s="17"/>
      <c r="N150" s="16"/>
      <c r="O150" s="92"/>
      <c r="P150" s="5"/>
      <c r="Q150" s="4"/>
      <c r="R150" s="17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s="6" customFormat="1" ht="15">
      <c r="A151" s="50" t="s">
        <v>616</v>
      </c>
      <c r="B151" s="50"/>
      <c r="C151" s="50"/>
      <c r="D151" s="50"/>
      <c r="E151" s="51"/>
      <c r="F151" s="49"/>
      <c r="G151" s="49"/>
      <c r="H151" s="49"/>
      <c r="I151" s="49"/>
      <c r="J151" s="53"/>
      <c r="K151" s="12"/>
      <c r="L151" s="12"/>
      <c r="M151" s="12"/>
      <c r="N151" s="11"/>
      <c r="O151" s="53"/>
      <c r="P151" s="5"/>
      <c r="Q151" s="4"/>
      <c r="R151" s="17"/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s="6" customFormat="1" ht="38.25">
      <c r="A152" s="21" t="s">
        <v>16</v>
      </c>
      <c r="B152" s="21" t="s">
        <v>575</v>
      </c>
      <c r="C152" s="21"/>
      <c r="D152" s="22" t="s">
        <v>588</v>
      </c>
      <c r="E152" s="21" t="s">
        <v>589</v>
      </c>
      <c r="F152" s="21" t="s">
        <v>590</v>
      </c>
      <c r="G152" s="52" t="s">
        <v>609</v>
      </c>
      <c r="H152" s="21" t="s">
        <v>592</v>
      </c>
      <c r="I152" s="21" t="s">
        <v>593</v>
      </c>
      <c r="J152" s="20" t="s">
        <v>594</v>
      </c>
      <c r="K152" s="20" t="s">
        <v>617</v>
      </c>
      <c r="L152" s="63" t="s">
        <v>3630</v>
      </c>
      <c r="M152" s="77" t="s">
        <v>611</v>
      </c>
      <c r="N152" s="21" t="s">
        <v>612</v>
      </c>
      <c r="O152" s="21" t="s">
        <v>597</v>
      </c>
      <c r="P152" s="22" t="s">
        <v>598</v>
      </c>
      <c r="Q152" s="4"/>
      <c r="R152" s="17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472" customFormat="1" ht="14.25">
      <c r="A153" s="520">
        <v>1</v>
      </c>
      <c r="B153" s="521">
        <v>44166</v>
      </c>
      <c r="C153" s="522"/>
      <c r="D153" s="523" t="s">
        <v>3648</v>
      </c>
      <c r="E153" s="524" t="s">
        <v>600</v>
      </c>
      <c r="F153" s="525">
        <v>13.5</v>
      </c>
      <c r="G153" s="525">
        <v>8</v>
      </c>
      <c r="H153" s="525">
        <v>8</v>
      </c>
      <c r="I153" s="526" t="s">
        <v>3649</v>
      </c>
      <c r="J153" s="515" t="s">
        <v>3671</v>
      </c>
      <c r="K153" s="526">
        <f t="shared" ref="K153" si="184">H153-F153</f>
        <v>-5.5</v>
      </c>
      <c r="L153" s="531">
        <v>100</v>
      </c>
      <c r="M153" s="526">
        <f t="shared" ref="M153" si="185">(K153*N153)-100</f>
        <v>-5600</v>
      </c>
      <c r="N153" s="526">
        <v>1000</v>
      </c>
      <c r="O153" s="518" t="s">
        <v>663</v>
      </c>
      <c r="P153" s="519">
        <v>44169</v>
      </c>
      <c r="Q153" s="470"/>
      <c r="R153" s="471" t="s">
        <v>3186</v>
      </c>
      <c r="Z153" s="473"/>
      <c r="AA153" s="473"/>
      <c r="AB153" s="473"/>
      <c r="AC153" s="473"/>
      <c r="AD153" s="473"/>
      <c r="AE153" s="473"/>
      <c r="AF153" s="473"/>
      <c r="AG153" s="473"/>
      <c r="AH153" s="473"/>
    </row>
    <row r="154" spans="1:34" s="472" customFormat="1" ht="14.25">
      <c r="A154" s="499">
        <v>2</v>
      </c>
      <c r="B154" s="490">
        <v>44166</v>
      </c>
      <c r="C154" s="447"/>
      <c r="D154" s="500" t="s">
        <v>3650</v>
      </c>
      <c r="E154" s="501" t="s">
        <v>600</v>
      </c>
      <c r="F154" s="493">
        <v>390</v>
      </c>
      <c r="G154" s="493">
        <v>190</v>
      </c>
      <c r="H154" s="493">
        <v>435</v>
      </c>
      <c r="I154" s="496">
        <v>700</v>
      </c>
      <c r="J154" s="496" t="s">
        <v>3655</v>
      </c>
      <c r="K154" s="496">
        <f t="shared" ref="K154" si="186">H154-F154</f>
        <v>45</v>
      </c>
      <c r="L154" s="497">
        <v>100</v>
      </c>
      <c r="M154" s="496">
        <f t="shared" ref="M154" si="187">(K154*N154)-100</f>
        <v>1025</v>
      </c>
      <c r="N154" s="496">
        <v>25</v>
      </c>
      <c r="O154" s="498" t="s">
        <v>599</v>
      </c>
      <c r="P154" s="477">
        <v>44167</v>
      </c>
      <c r="Q154" s="470"/>
      <c r="R154" s="471" t="s">
        <v>602</v>
      </c>
      <c r="Z154" s="473"/>
      <c r="AA154" s="473"/>
      <c r="AB154" s="473"/>
      <c r="AC154" s="473"/>
      <c r="AD154" s="473"/>
      <c r="AE154" s="473"/>
      <c r="AF154" s="473"/>
      <c r="AG154" s="473"/>
      <c r="AH154" s="473"/>
    </row>
    <row r="155" spans="1:34" s="472" customFormat="1" ht="14.25">
      <c r="A155" s="520">
        <v>3</v>
      </c>
      <c r="B155" s="521">
        <v>44168</v>
      </c>
      <c r="C155" s="522"/>
      <c r="D155" s="523" t="s">
        <v>3660</v>
      </c>
      <c r="E155" s="524" t="s">
        <v>600</v>
      </c>
      <c r="F155" s="525">
        <v>235</v>
      </c>
      <c r="G155" s="525">
        <v>80</v>
      </c>
      <c r="H155" s="525">
        <v>80</v>
      </c>
      <c r="I155" s="526">
        <v>500</v>
      </c>
      <c r="J155" s="515" t="s">
        <v>3663</v>
      </c>
      <c r="K155" s="526">
        <f t="shared" ref="K155" si="188">H155-F155</f>
        <v>-155</v>
      </c>
      <c r="L155" s="531">
        <v>100</v>
      </c>
      <c r="M155" s="526">
        <f t="shared" ref="M155" si="189">(K155*N155)-100</f>
        <v>-3975</v>
      </c>
      <c r="N155" s="526">
        <v>25</v>
      </c>
      <c r="O155" s="518" t="s">
        <v>663</v>
      </c>
      <c r="P155" s="519">
        <v>44169</v>
      </c>
      <c r="Q155" s="470"/>
      <c r="R155" s="471" t="s">
        <v>602</v>
      </c>
      <c r="Z155" s="473"/>
      <c r="AA155" s="473"/>
      <c r="AB155" s="473"/>
      <c r="AC155" s="473"/>
      <c r="AD155" s="473"/>
      <c r="AE155" s="473"/>
      <c r="AF155" s="473"/>
      <c r="AG155" s="473"/>
      <c r="AH155" s="473"/>
    </row>
    <row r="156" spans="1:34" s="472" customFormat="1" ht="14.25">
      <c r="A156" s="499">
        <v>4</v>
      </c>
      <c r="B156" s="490">
        <v>44168</v>
      </c>
      <c r="C156" s="447"/>
      <c r="D156" s="500" t="s">
        <v>3661</v>
      </c>
      <c r="E156" s="501" t="s">
        <v>600</v>
      </c>
      <c r="F156" s="493">
        <v>36</v>
      </c>
      <c r="G156" s="493">
        <v>24</v>
      </c>
      <c r="H156" s="493">
        <v>42</v>
      </c>
      <c r="I156" s="496">
        <v>60</v>
      </c>
      <c r="J156" s="496" t="s">
        <v>3656</v>
      </c>
      <c r="K156" s="496">
        <f t="shared" ref="K156:K157" si="190">H156-F156</f>
        <v>6</v>
      </c>
      <c r="L156" s="497">
        <v>100</v>
      </c>
      <c r="M156" s="496">
        <f t="shared" ref="M156:M157" si="191">(K156*N156)-100</f>
        <v>2300</v>
      </c>
      <c r="N156" s="496">
        <v>400</v>
      </c>
      <c r="O156" s="498" t="s">
        <v>599</v>
      </c>
      <c r="P156" s="513">
        <v>44168</v>
      </c>
      <c r="Q156" s="470"/>
      <c r="R156" s="471" t="s">
        <v>602</v>
      </c>
      <c r="Z156" s="473"/>
      <c r="AA156" s="473"/>
      <c r="AB156" s="473"/>
      <c r="AC156" s="473"/>
      <c r="AD156" s="473"/>
      <c r="AE156" s="473"/>
      <c r="AF156" s="473"/>
      <c r="AG156" s="473"/>
      <c r="AH156" s="473"/>
    </row>
    <row r="157" spans="1:34" s="472" customFormat="1" ht="14.25">
      <c r="A157" s="499">
        <v>5</v>
      </c>
      <c r="B157" s="490">
        <v>44168</v>
      </c>
      <c r="C157" s="447"/>
      <c r="D157" s="500" t="s">
        <v>3664</v>
      </c>
      <c r="E157" s="501" t="s">
        <v>600</v>
      </c>
      <c r="F157" s="493">
        <v>41</v>
      </c>
      <c r="G157" s="493">
        <v>18</v>
      </c>
      <c r="H157" s="493">
        <v>55.5</v>
      </c>
      <c r="I157" s="496">
        <v>80</v>
      </c>
      <c r="J157" s="496" t="s">
        <v>3668</v>
      </c>
      <c r="K157" s="496">
        <f t="shared" si="190"/>
        <v>14.5</v>
      </c>
      <c r="L157" s="497">
        <v>100</v>
      </c>
      <c r="M157" s="496">
        <f t="shared" si="191"/>
        <v>987.5</v>
      </c>
      <c r="N157" s="496">
        <v>75</v>
      </c>
      <c r="O157" s="498" t="s">
        <v>599</v>
      </c>
      <c r="P157" s="513">
        <v>44168</v>
      </c>
      <c r="Q157" s="470"/>
      <c r="R157" s="471" t="s">
        <v>602</v>
      </c>
      <c r="Z157" s="473"/>
      <c r="AA157" s="473"/>
      <c r="AB157" s="473"/>
      <c r="AC157" s="473"/>
      <c r="AD157" s="473"/>
      <c r="AE157" s="473"/>
      <c r="AF157" s="473"/>
      <c r="AG157" s="473"/>
      <c r="AH157" s="473"/>
    </row>
    <row r="158" spans="1:34" s="472" customFormat="1" ht="14.25">
      <c r="A158" s="499">
        <v>6</v>
      </c>
      <c r="B158" s="490">
        <v>44168</v>
      </c>
      <c r="C158" s="447"/>
      <c r="D158" s="500" t="s">
        <v>3669</v>
      </c>
      <c r="E158" s="501" t="s">
        <v>600</v>
      </c>
      <c r="F158" s="493">
        <v>55</v>
      </c>
      <c r="G158" s="493">
        <v>18</v>
      </c>
      <c r="H158" s="493">
        <v>65.5</v>
      </c>
      <c r="I158" s="496">
        <v>100</v>
      </c>
      <c r="J158" s="496" t="s">
        <v>3658</v>
      </c>
      <c r="K158" s="496">
        <f t="shared" ref="K158:K160" si="192">H158-F158</f>
        <v>10.5</v>
      </c>
      <c r="L158" s="497">
        <v>100</v>
      </c>
      <c r="M158" s="496">
        <f t="shared" ref="M158:M160" si="193">(K158*N158)-100</f>
        <v>687.5</v>
      </c>
      <c r="N158" s="496">
        <v>75</v>
      </c>
      <c r="O158" s="498" t="s">
        <v>599</v>
      </c>
      <c r="P158" s="513">
        <v>44168</v>
      </c>
      <c r="Q158" s="470"/>
      <c r="R158" s="471" t="s">
        <v>602</v>
      </c>
      <c r="Z158" s="473"/>
      <c r="AA158" s="473"/>
      <c r="AB158" s="473"/>
      <c r="AC158" s="473"/>
      <c r="AD158" s="473"/>
      <c r="AE158" s="473"/>
      <c r="AF158" s="473"/>
      <c r="AG158" s="473"/>
      <c r="AH158" s="473"/>
    </row>
    <row r="159" spans="1:34" s="472" customFormat="1" ht="14.25">
      <c r="A159" s="520">
        <v>7</v>
      </c>
      <c r="B159" s="521">
        <v>44168</v>
      </c>
      <c r="C159" s="522"/>
      <c r="D159" s="523" t="s">
        <v>3669</v>
      </c>
      <c r="E159" s="524" t="s">
        <v>600</v>
      </c>
      <c r="F159" s="525">
        <v>51.5</v>
      </c>
      <c r="G159" s="525">
        <v>18</v>
      </c>
      <c r="H159" s="525">
        <v>18</v>
      </c>
      <c r="I159" s="526">
        <v>100</v>
      </c>
      <c r="J159" s="515" t="s">
        <v>3689</v>
      </c>
      <c r="K159" s="526">
        <f t="shared" si="192"/>
        <v>-33.5</v>
      </c>
      <c r="L159" s="531">
        <v>100</v>
      </c>
      <c r="M159" s="526">
        <f t="shared" si="193"/>
        <v>-2612.5</v>
      </c>
      <c r="N159" s="526">
        <v>75</v>
      </c>
      <c r="O159" s="518" t="s">
        <v>663</v>
      </c>
      <c r="P159" s="519">
        <v>44172</v>
      </c>
      <c r="Q159" s="470"/>
      <c r="R159" s="471" t="s">
        <v>602</v>
      </c>
      <c r="Z159" s="473"/>
      <c r="AA159" s="473"/>
      <c r="AB159" s="473"/>
      <c r="AC159" s="473"/>
      <c r="AD159" s="473"/>
      <c r="AE159" s="473"/>
      <c r="AF159" s="473"/>
      <c r="AG159" s="473"/>
      <c r="AH159" s="473"/>
    </row>
    <row r="160" spans="1:34" s="472" customFormat="1" ht="14.25">
      <c r="A160" s="499">
        <v>8</v>
      </c>
      <c r="B160" s="490">
        <v>44172</v>
      </c>
      <c r="C160" s="447"/>
      <c r="D160" s="500" t="s">
        <v>3687</v>
      </c>
      <c r="E160" s="501" t="s">
        <v>600</v>
      </c>
      <c r="F160" s="493">
        <v>75</v>
      </c>
      <c r="G160" s="493">
        <v>57</v>
      </c>
      <c r="H160" s="493">
        <v>83.5</v>
      </c>
      <c r="I160" s="496" t="s">
        <v>3688</v>
      </c>
      <c r="J160" s="496" t="s">
        <v>3697</v>
      </c>
      <c r="K160" s="496">
        <f t="shared" si="192"/>
        <v>8.5</v>
      </c>
      <c r="L160" s="497">
        <v>100</v>
      </c>
      <c r="M160" s="496">
        <f t="shared" si="193"/>
        <v>2025</v>
      </c>
      <c r="N160" s="496">
        <v>250</v>
      </c>
      <c r="O160" s="498" t="s">
        <v>599</v>
      </c>
      <c r="P160" s="477">
        <v>44173</v>
      </c>
      <c r="Q160" s="470"/>
      <c r="R160" s="471" t="s">
        <v>602</v>
      </c>
      <c r="Z160" s="473"/>
      <c r="AA160" s="473"/>
      <c r="AB160" s="473"/>
      <c r="AC160" s="473"/>
      <c r="AD160" s="473"/>
      <c r="AE160" s="473"/>
      <c r="AF160" s="473"/>
      <c r="AG160" s="473"/>
      <c r="AH160" s="473"/>
    </row>
    <row r="161" spans="1:34" s="472" customFormat="1" ht="14.25">
      <c r="A161" s="499">
        <v>9</v>
      </c>
      <c r="B161" s="490">
        <v>44173</v>
      </c>
      <c r="C161" s="447"/>
      <c r="D161" s="500" t="s">
        <v>3701</v>
      </c>
      <c r="E161" s="501" t="s">
        <v>600</v>
      </c>
      <c r="F161" s="493">
        <v>44</v>
      </c>
      <c r="G161" s="493">
        <v>17</v>
      </c>
      <c r="H161" s="493">
        <v>58</v>
      </c>
      <c r="I161" s="496">
        <v>80</v>
      </c>
      <c r="J161" s="496" t="s">
        <v>3696</v>
      </c>
      <c r="K161" s="496">
        <f t="shared" ref="K161:K162" si="194">H161-F161</f>
        <v>14</v>
      </c>
      <c r="L161" s="497">
        <v>100</v>
      </c>
      <c r="M161" s="496">
        <f t="shared" ref="M161:M162" si="195">(K161*N161)-100</f>
        <v>950</v>
      </c>
      <c r="N161" s="496">
        <v>75</v>
      </c>
      <c r="O161" s="498" t="s">
        <v>599</v>
      </c>
      <c r="P161" s="477">
        <v>44173</v>
      </c>
      <c r="Q161" s="470"/>
      <c r="R161" s="471" t="s">
        <v>602</v>
      </c>
      <c r="Z161" s="473"/>
      <c r="AA161" s="473"/>
      <c r="AB161" s="473"/>
      <c r="AC161" s="473"/>
      <c r="AD161" s="473"/>
      <c r="AE161" s="473"/>
      <c r="AF161" s="473"/>
      <c r="AG161" s="473"/>
      <c r="AH161" s="473"/>
    </row>
    <row r="162" spans="1:34" s="472" customFormat="1" ht="14.25">
      <c r="A162" s="520">
        <v>10</v>
      </c>
      <c r="B162" s="521">
        <v>44173</v>
      </c>
      <c r="C162" s="522"/>
      <c r="D162" s="523" t="s">
        <v>3702</v>
      </c>
      <c r="E162" s="524" t="s">
        <v>600</v>
      </c>
      <c r="F162" s="525">
        <v>49</v>
      </c>
      <c r="G162" s="525">
        <v>19</v>
      </c>
      <c r="H162" s="525">
        <v>19</v>
      </c>
      <c r="I162" s="526">
        <v>100</v>
      </c>
      <c r="J162" s="515" t="s">
        <v>3714</v>
      </c>
      <c r="K162" s="526">
        <f t="shared" si="194"/>
        <v>-30</v>
      </c>
      <c r="L162" s="531">
        <v>100</v>
      </c>
      <c r="M162" s="526">
        <f t="shared" si="195"/>
        <v>-2350</v>
      </c>
      <c r="N162" s="526">
        <v>75</v>
      </c>
      <c r="O162" s="518" t="s">
        <v>663</v>
      </c>
      <c r="P162" s="519">
        <v>44174</v>
      </c>
      <c r="Q162" s="470"/>
      <c r="R162" s="471" t="s">
        <v>602</v>
      </c>
      <c r="Z162" s="473"/>
      <c r="AA162" s="473"/>
      <c r="AB162" s="473"/>
      <c r="AC162" s="473"/>
      <c r="AD162" s="473"/>
      <c r="AE162" s="473"/>
      <c r="AF162" s="473"/>
      <c r="AG162" s="473"/>
      <c r="AH162" s="473"/>
    </row>
    <row r="163" spans="1:34" s="472" customFormat="1" ht="14.25">
      <c r="A163" s="499">
        <v>11</v>
      </c>
      <c r="B163" s="490">
        <v>44175</v>
      </c>
      <c r="C163" s="447"/>
      <c r="D163" s="500" t="s">
        <v>3724</v>
      </c>
      <c r="E163" s="501" t="s">
        <v>600</v>
      </c>
      <c r="F163" s="493">
        <v>37.5</v>
      </c>
      <c r="G163" s="493"/>
      <c r="H163" s="493">
        <v>87.5</v>
      </c>
      <c r="I163" s="496">
        <v>90</v>
      </c>
      <c r="J163" s="496" t="s">
        <v>3725</v>
      </c>
      <c r="K163" s="496">
        <f t="shared" ref="K163:K164" si="196">H163-F163</f>
        <v>50</v>
      </c>
      <c r="L163" s="497">
        <v>100</v>
      </c>
      <c r="M163" s="496">
        <f t="shared" ref="M163" si="197">(K163*N163)-100</f>
        <v>1150</v>
      </c>
      <c r="N163" s="496">
        <v>25</v>
      </c>
      <c r="O163" s="498" t="s">
        <v>599</v>
      </c>
      <c r="P163" s="513">
        <v>44175</v>
      </c>
      <c r="Q163" s="470"/>
      <c r="R163" s="471" t="s">
        <v>3186</v>
      </c>
      <c r="Z163" s="473"/>
      <c r="AA163" s="473"/>
      <c r="AB163" s="473"/>
      <c r="AC163" s="473"/>
      <c r="AD163" s="473"/>
      <c r="AE163" s="473"/>
      <c r="AF163" s="473"/>
      <c r="AG163" s="473"/>
      <c r="AH163" s="473"/>
    </row>
    <row r="164" spans="1:34" s="472" customFormat="1" ht="14.25">
      <c r="A164" s="708">
        <v>12</v>
      </c>
      <c r="B164" s="715">
        <v>44175</v>
      </c>
      <c r="C164" s="522"/>
      <c r="D164" s="523" t="s">
        <v>3726</v>
      </c>
      <c r="E164" s="524" t="s">
        <v>600</v>
      </c>
      <c r="F164" s="525">
        <v>117.5</v>
      </c>
      <c r="G164" s="525"/>
      <c r="H164" s="525">
        <v>0</v>
      </c>
      <c r="I164" s="526"/>
      <c r="J164" s="719" t="s">
        <v>3765</v>
      </c>
      <c r="K164" s="526">
        <f t="shared" si="196"/>
        <v>-117.5</v>
      </c>
      <c r="L164" s="531">
        <v>100</v>
      </c>
      <c r="M164" s="719">
        <v>-4875</v>
      </c>
      <c r="N164" s="719">
        <v>75</v>
      </c>
      <c r="O164" s="722" t="s">
        <v>663</v>
      </c>
      <c r="P164" s="717">
        <v>44182</v>
      </c>
      <c r="Q164" s="470"/>
      <c r="R164" s="471" t="s">
        <v>602</v>
      </c>
      <c r="Z164" s="473"/>
      <c r="AA164" s="473"/>
      <c r="AB164" s="473"/>
      <c r="AC164" s="473"/>
      <c r="AD164" s="473"/>
      <c r="AE164" s="473"/>
      <c r="AF164" s="473"/>
      <c r="AG164" s="473"/>
      <c r="AH164" s="473"/>
    </row>
    <row r="165" spans="1:34" s="472" customFormat="1" ht="14.25">
      <c r="A165" s="709"/>
      <c r="B165" s="716"/>
      <c r="C165" s="522"/>
      <c r="D165" s="523" t="s">
        <v>3727</v>
      </c>
      <c r="E165" s="524" t="s">
        <v>3627</v>
      </c>
      <c r="F165" s="525">
        <v>52.5</v>
      </c>
      <c r="G165" s="525"/>
      <c r="H165" s="525">
        <v>0</v>
      </c>
      <c r="I165" s="526"/>
      <c r="J165" s="720"/>
      <c r="K165" s="526">
        <f>F165-H24</f>
        <v>52.5</v>
      </c>
      <c r="L165" s="531">
        <v>100</v>
      </c>
      <c r="M165" s="721"/>
      <c r="N165" s="721"/>
      <c r="O165" s="723"/>
      <c r="P165" s="718"/>
      <c r="Q165" s="470"/>
      <c r="R165" s="471"/>
      <c r="Z165" s="473"/>
      <c r="AA165" s="473"/>
      <c r="AB165" s="473"/>
      <c r="AC165" s="473"/>
      <c r="AD165" s="473"/>
      <c r="AE165" s="473"/>
      <c r="AF165" s="473"/>
      <c r="AG165" s="473"/>
      <c r="AH165" s="473"/>
    </row>
    <row r="166" spans="1:34" s="472" customFormat="1" ht="14.25">
      <c r="A166" s="499">
        <v>13</v>
      </c>
      <c r="B166" s="490">
        <v>44179</v>
      </c>
      <c r="C166" s="447"/>
      <c r="D166" s="500" t="s">
        <v>3726</v>
      </c>
      <c r="E166" s="501" t="s">
        <v>600</v>
      </c>
      <c r="F166" s="493">
        <v>58.5</v>
      </c>
      <c r="G166" s="493">
        <v>38</v>
      </c>
      <c r="H166" s="493">
        <v>71</v>
      </c>
      <c r="I166" s="496">
        <v>100</v>
      </c>
      <c r="J166" s="496" t="s">
        <v>3711</v>
      </c>
      <c r="K166" s="496">
        <f t="shared" ref="K166" si="198">H166-F166</f>
        <v>12.5</v>
      </c>
      <c r="L166" s="497">
        <v>100</v>
      </c>
      <c r="M166" s="496">
        <f t="shared" ref="M166" si="199">(K166*N166)-100</f>
        <v>837.5</v>
      </c>
      <c r="N166" s="496">
        <v>75</v>
      </c>
      <c r="O166" s="498" t="s">
        <v>599</v>
      </c>
      <c r="P166" s="513">
        <v>44179</v>
      </c>
      <c r="Q166" s="470"/>
      <c r="R166" s="471" t="s">
        <v>602</v>
      </c>
      <c r="Z166" s="473"/>
      <c r="AA166" s="473"/>
      <c r="AB166" s="473"/>
      <c r="AC166" s="473"/>
      <c r="AD166" s="473"/>
      <c r="AE166" s="473"/>
      <c r="AF166" s="473"/>
      <c r="AG166" s="473"/>
      <c r="AH166" s="473"/>
    </row>
    <row r="167" spans="1:34" s="472" customFormat="1" ht="14.25">
      <c r="A167" s="701">
        <v>14</v>
      </c>
      <c r="B167" s="703">
        <v>44179</v>
      </c>
      <c r="C167" s="504"/>
      <c r="D167" s="500" t="s">
        <v>3735</v>
      </c>
      <c r="E167" s="501" t="s">
        <v>600</v>
      </c>
      <c r="F167" s="493">
        <v>16</v>
      </c>
      <c r="G167" s="493"/>
      <c r="H167" s="493">
        <v>12</v>
      </c>
      <c r="I167" s="496"/>
      <c r="J167" s="705" t="s">
        <v>3666</v>
      </c>
      <c r="K167" s="496">
        <f>H167-F167</f>
        <v>-4</v>
      </c>
      <c r="L167" s="497">
        <v>100</v>
      </c>
      <c r="M167" s="705">
        <v>2300</v>
      </c>
      <c r="N167" s="705">
        <v>1250</v>
      </c>
      <c r="O167" s="713" t="s">
        <v>599</v>
      </c>
      <c r="P167" s="710">
        <v>44193</v>
      </c>
      <c r="Q167" s="470"/>
      <c r="R167" s="471" t="s">
        <v>602</v>
      </c>
      <c r="Z167" s="473"/>
      <c r="AA167" s="473"/>
      <c r="AB167" s="473"/>
      <c r="AC167" s="473"/>
      <c r="AD167" s="473"/>
      <c r="AE167" s="473"/>
      <c r="AF167" s="473"/>
      <c r="AG167" s="473"/>
      <c r="AH167" s="473"/>
    </row>
    <row r="168" spans="1:34" s="472" customFormat="1" ht="14.25">
      <c r="A168" s="702"/>
      <c r="B168" s="704"/>
      <c r="C168" s="504"/>
      <c r="D168" s="500" t="s">
        <v>3734</v>
      </c>
      <c r="E168" s="501" t="s">
        <v>3627</v>
      </c>
      <c r="F168" s="493">
        <v>12</v>
      </c>
      <c r="G168" s="493"/>
      <c r="H168" s="493">
        <v>6</v>
      </c>
      <c r="I168" s="496"/>
      <c r="J168" s="706"/>
      <c r="K168" s="496">
        <f>F168-H168</f>
        <v>6</v>
      </c>
      <c r="L168" s="497">
        <v>100</v>
      </c>
      <c r="M168" s="712"/>
      <c r="N168" s="712"/>
      <c r="O168" s="714"/>
      <c r="P168" s="711"/>
      <c r="Q168" s="470"/>
      <c r="R168" s="471"/>
      <c r="Z168" s="473"/>
      <c r="AA168" s="473"/>
      <c r="AB168" s="473"/>
      <c r="AC168" s="473"/>
      <c r="AD168" s="473"/>
      <c r="AE168" s="473"/>
      <c r="AF168" s="473"/>
      <c r="AG168" s="473"/>
      <c r="AH168" s="473"/>
    </row>
    <row r="169" spans="1:34" s="472" customFormat="1" ht="14.25">
      <c r="A169" s="499">
        <v>15</v>
      </c>
      <c r="B169" s="490">
        <v>44179</v>
      </c>
      <c r="C169" s="447"/>
      <c r="D169" s="500" t="s">
        <v>3726</v>
      </c>
      <c r="E169" s="501" t="s">
        <v>600</v>
      </c>
      <c r="F169" s="493">
        <v>51</v>
      </c>
      <c r="G169" s="493">
        <v>18</v>
      </c>
      <c r="H169" s="493">
        <v>69</v>
      </c>
      <c r="I169" s="496">
        <v>100</v>
      </c>
      <c r="J169" s="496" t="s">
        <v>3742</v>
      </c>
      <c r="K169" s="496">
        <f t="shared" ref="K169" si="200">H169-F169</f>
        <v>18</v>
      </c>
      <c r="L169" s="497">
        <v>100</v>
      </c>
      <c r="M169" s="496">
        <f t="shared" ref="M169" si="201">(K169*N169)-100</f>
        <v>1250</v>
      </c>
      <c r="N169" s="496">
        <v>75</v>
      </c>
      <c r="O169" s="498" t="s">
        <v>599</v>
      </c>
      <c r="P169" s="477">
        <v>44180</v>
      </c>
      <c r="Q169" s="470"/>
      <c r="R169" s="471" t="s">
        <v>602</v>
      </c>
      <c r="Z169" s="473"/>
      <c r="AA169" s="473"/>
      <c r="AB169" s="473"/>
      <c r="AC169" s="473"/>
      <c r="AD169" s="473"/>
      <c r="AE169" s="473"/>
      <c r="AF169" s="473"/>
      <c r="AG169" s="473"/>
      <c r="AH169" s="473"/>
    </row>
    <row r="170" spans="1:34" s="40" customFormat="1" ht="14.25">
      <c r="A170" s="499">
        <v>16</v>
      </c>
      <c r="B170" s="490">
        <v>44181</v>
      </c>
      <c r="C170" s="447"/>
      <c r="D170" s="500" t="s">
        <v>3751</v>
      </c>
      <c r="E170" s="501" t="s">
        <v>600</v>
      </c>
      <c r="F170" s="493">
        <v>41.5</v>
      </c>
      <c r="G170" s="493"/>
      <c r="H170" s="493">
        <v>56</v>
      </c>
      <c r="I170" s="496">
        <v>90</v>
      </c>
      <c r="J170" s="496" t="s">
        <v>3668</v>
      </c>
      <c r="K170" s="496">
        <f t="shared" ref="K170:K172" si="202">H170-F170</f>
        <v>14.5</v>
      </c>
      <c r="L170" s="497">
        <v>100</v>
      </c>
      <c r="M170" s="496">
        <f t="shared" ref="M170:M172" si="203">(K170*N170)-100</f>
        <v>987.5</v>
      </c>
      <c r="N170" s="496">
        <v>75</v>
      </c>
      <c r="O170" s="498" t="s">
        <v>599</v>
      </c>
      <c r="P170" s="513">
        <v>44181</v>
      </c>
      <c r="Q170" s="387"/>
      <c r="R170" s="471" t="s">
        <v>602</v>
      </c>
      <c r="Z170" s="393"/>
      <c r="AA170" s="393"/>
      <c r="AB170" s="393"/>
      <c r="AC170" s="393"/>
      <c r="AD170" s="393"/>
      <c r="AE170" s="393"/>
      <c r="AF170" s="393"/>
      <c r="AG170" s="393"/>
      <c r="AH170" s="393"/>
    </row>
    <row r="171" spans="1:34" s="40" customFormat="1" ht="14.25">
      <c r="A171" s="499">
        <v>17</v>
      </c>
      <c r="B171" s="490">
        <v>44181</v>
      </c>
      <c r="C171" s="447"/>
      <c r="D171" s="500" t="s">
        <v>3752</v>
      </c>
      <c r="E171" s="501" t="s">
        <v>600</v>
      </c>
      <c r="F171" s="493">
        <v>79</v>
      </c>
      <c r="G171" s="493"/>
      <c r="H171" s="493">
        <v>135</v>
      </c>
      <c r="I171" s="496">
        <v>200</v>
      </c>
      <c r="J171" s="496" t="s">
        <v>3755</v>
      </c>
      <c r="K171" s="496">
        <f t="shared" si="202"/>
        <v>56</v>
      </c>
      <c r="L171" s="497">
        <v>100</v>
      </c>
      <c r="M171" s="496">
        <f t="shared" si="203"/>
        <v>1300</v>
      </c>
      <c r="N171" s="496">
        <v>25</v>
      </c>
      <c r="O171" s="498" t="s">
        <v>599</v>
      </c>
      <c r="P171" s="513">
        <v>44181</v>
      </c>
      <c r="Q171" s="387"/>
      <c r="R171" s="471" t="s">
        <v>602</v>
      </c>
      <c r="Z171" s="393"/>
      <c r="AA171" s="393"/>
      <c r="AB171" s="393"/>
      <c r="AC171" s="393"/>
      <c r="AD171" s="393"/>
      <c r="AE171" s="393"/>
      <c r="AF171" s="393"/>
      <c r="AG171" s="393"/>
      <c r="AH171" s="393"/>
    </row>
    <row r="172" spans="1:34" s="40" customFormat="1" ht="14.25">
      <c r="A172" s="588">
        <v>18</v>
      </c>
      <c r="B172" s="589">
        <v>44181</v>
      </c>
      <c r="C172" s="522"/>
      <c r="D172" s="523" t="s">
        <v>3751</v>
      </c>
      <c r="E172" s="524" t="s">
        <v>600</v>
      </c>
      <c r="F172" s="525">
        <v>31</v>
      </c>
      <c r="G172" s="525"/>
      <c r="H172" s="525">
        <v>0</v>
      </c>
      <c r="I172" s="526">
        <v>80</v>
      </c>
      <c r="J172" s="584" t="s">
        <v>3766</v>
      </c>
      <c r="K172" s="526">
        <f t="shared" si="202"/>
        <v>-31</v>
      </c>
      <c r="L172" s="531">
        <v>100</v>
      </c>
      <c r="M172" s="526">
        <f t="shared" si="203"/>
        <v>-2425</v>
      </c>
      <c r="N172" s="526">
        <v>75</v>
      </c>
      <c r="O172" s="518" t="s">
        <v>663</v>
      </c>
      <c r="P172" s="519">
        <v>44182</v>
      </c>
      <c r="Q172" s="387"/>
      <c r="R172" s="471" t="s">
        <v>3186</v>
      </c>
      <c r="Z172" s="393"/>
      <c r="AA172" s="393"/>
      <c r="AB172" s="393"/>
      <c r="AC172" s="393"/>
      <c r="AD172" s="393"/>
      <c r="AE172" s="393"/>
      <c r="AF172" s="393"/>
      <c r="AG172" s="393"/>
      <c r="AH172" s="393"/>
    </row>
    <row r="173" spans="1:34" s="40" customFormat="1" ht="14.25">
      <c r="A173" s="588">
        <v>19</v>
      </c>
      <c r="B173" s="589">
        <v>44181</v>
      </c>
      <c r="C173" s="522"/>
      <c r="D173" s="523" t="s">
        <v>3753</v>
      </c>
      <c r="E173" s="524" t="s">
        <v>600</v>
      </c>
      <c r="F173" s="525">
        <v>88</v>
      </c>
      <c r="G173" s="525"/>
      <c r="H173" s="525">
        <v>0</v>
      </c>
      <c r="I173" s="526" t="s">
        <v>3754</v>
      </c>
      <c r="J173" s="584" t="s">
        <v>3767</v>
      </c>
      <c r="K173" s="526">
        <f t="shared" ref="K173:K175" si="204">H173-F173</f>
        <v>-88</v>
      </c>
      <c r="L173" s="531">
        <v>100</v>
      </c>
      <c r="M173" s="526">
        <f t="shared" ref="M173:M175" si="205">(K173*N173)-100</f>
        <v>-2300</v>
      </c>
      <c r="N173" s="526">
        <v>25</v>
      </c>
      <c r="O173" s="518" t="s">
        <v>663</v>
      </c>
      <c r="P173" s="519">
        <v>44182</v>
      </c>
      <c r="Q173" s="387"/>
      <c r="R173" s="471" t="s">
        <v>602</v>
      </c>
      <c r="Z173" s="393"/>
      <c r="AA173" s="393"/>
      <c r="AB173" s="393"/>
      <c r="AC173" s="393"/>
      <c r="AD173" s="393"/>
      <c r="AE173" s="393"/>
      <c r="AF173" s="393"/>
      <c r="AG173" s="393"/>
      <c r="AH173" s="393"/>
    </row>
    <row r="174" spans="1:34" s="40" customFormat="1" ht="14.25">
      <c r="A174" s="499">
        <v>20</v>
      </c>
      <c r="B174" s="490">
        <v>44187</v>
      </c>
      <c r="C174" s="447"/>
      <c r="D174" s="500" t="s">
        <v>3794</v>
      </c>
      <c r="E174" s="501" t="s">
        <v>600</v>
      </c>
      <c r="F174" s="493">
        <v>71</v>
      </c>
      <c r="G174" s="493">
        <v>25</v>
      </c>
      <c r="H174" s="493">
        <v>88</v>
      </c>
      <c r="I174" s="496">
        <v>150</v>
      </c>
      <c r="J174" s="496" t="s">
        <v>3662</v>
      </c>
      <c r="K174" s="496">
        <f t="shared" si="204"/>
        <v>17</v>
      </c>
      <c r="L174" s="497">
        <v>100</v>
      </c>
      <c r="M174" s="496">
        <f t="shared" si="205"/>
        <v>1175</v>
      </c>
      <c r="N174" s="496">
        <v>75</v>
      </c>
      <c r="O174" s="498" t="s">
        <v>599</v>
      </c>
      <c r="P174" s="513">
        <v>44187</v>
      </c>
      <c r="Q174" s="387"/>
      <c r="R174" s="343" t="s">
        <v>3186</v>
      </c>
      <c r="Z174" s="393"/>
      <c r="AA174" s="393"/>
      <c r="AB174" s="393"/>
      <c r="AC174" s="393"/>
      <c r="AD174" s="393"/>
      <c r="AE174" s="393"/>
      <c r="AF174" s="393"/>
      <c r="AG174" s="393"/>
      <c r="AH174" s="393"/>
    </row>
    <row r="175" spans="1:34" s="40" customFormat="1" ht="14.25">
      <c r="A175" s="651">
        <v>21</v>
      </c>
      <c r="B175" s="535">
        <v>44187</v>
      </c>
      <c r="C175" s="522"/>
      <c r="D175" s="523" t="s">
        <v>3794</v>
      </c>
      <c r="E175" s="524" t="s">
        <v>600</v>
      </c>
      <c r="F175" s="525">
        <v>64</v>
      </c>
      <c r="G175" s="525">
        <v>20</v>
      </c>
      <c r="H175" s="525">
        <v>20</v>
      </c>
      <c r="I175" s="526">
        <v>150</v>
      </c>
      <c r="J175" s="526" t="s">
        <v>3804</v>
      </c>
      <c r="K175" s="526">
        <f t="shared" si="204"/>
        <v>-44</v>
      </c>
      <c r="L175" s="531">
        <v>100</v>
      </c>
      <c r="M175" s="526">
        <f t="shared" si="205"/>
        <v>-3400</v>
      </c>
      <c r="N175" s="526">
        <v>75</v>
      </c>
      <c r="O175" s="518" t="s">
        <v>663</v>
      </c>
      <c r="P175" s="519">
        <v>44188</v>
      </c>
      <c r="Q175" s="387"/>
      <c r="R175" s="343" t="s">
        <v>3186</v>
      </c>
      <c r="Z175" s="393"/>
      <c r="AA175" s="393"/>
      <c r="AB175" s="393"/>
      <c r="AC175" s="393"/>
      <c r="AD175" s="393"/>
      <c r="AE175" s="393"/>
      <c r="AF175" s="393"/>
      <c r="AG175" s="393"/>
      <c r="AH175" s="393"/>
    </row>
    <row r="176" spans="1:34" s="40" customFormat="1" ht="14.25">
      <c r="A176" s="499">
        <v>22</v>
      </c>
      <c r="B176" s="490">
        <v>44189</v>
      </c>
      <c r="C176" s="447"/>
      <c r="D176" s="500" t="s">
        <v>3810</v>
      </c>
      <c r="E176" s="501" t="s">
        <v>600</v>
      </c>
      <c r="F176" s="493">
        <v>20</v>
      </c>
      <c r="G176" s="493"/>
      <c r="H176" s="493">
        <v>32</v>
      </c>
      <c r="I176" s="496">
        <v>50</v>
      </c>
      <c r="J176" s="496" t="s">
        <v>3814</v>
      </c>
      <c r="K176" s="496">
        <f t="shared" ref="K176" si="206">H176-F176</f>
        <v>12</v>
      </c>
      <c r="L176" s="497">
        <v>100</v>
      </c>
      <c r="M176" s="496">
        <f t="shared" ref="M176" si="207">(K176*N176)-100</f>
        <v>800</v>
      </c>
      <c r="N176" s="496">
        <v>75</v>
      </c>
      <c r="O176" s="498" t="s">
        <v>599</v>
      </c>
      <c r="P176" s="513">
        <v>44189</v>
      </c>
      <c r="Q176" s="387"/>
      <c r="R176" s="343" t="s">
        <v>3186</v>
      </c>
      <c r="Z176" s="393"/>
      <c r="AA176" s="393"/>
      <c r="AB176" s="393"/>
      <c r="AC176" s="393"/>
      <c r="AD176" s="393"/>
      <c r="AE176" s="393"/>
      <c r="AF176" s="393"/>
      <c r="AG176" s="393"/>
      <c r="AH176" s="393"/>
    </row>
    <row r="177" spans="1:34" s="40" customFormat="1" ht="14.25">
      <c r="A177" s="499">
        <v>23</v>
      </c>
      <c r="B177" s="490">
        <v>44189</v>
      </c>
      <c r="C177" s="447"/>
      <c r="D177" s="500" t="s">
        <v>3811</v>
      </c>
      <c r="E177" s="501" t="s">
        <v>600</v>
      </c>
      <c r="F177" s="493">
        <v>55</v>
      </c>
      <c r="G177" s="493">
        <v>15</v>
      </c>
      <c r="H177" s="493">
        <v>73</v>
      </c>
      <c r="I177" s="496">
        <v>100</v>
      </c>
      <c r="J177" s="496" t="s">
        <v>3742</v>
      </c>
      <c r="K177" s="496">
        <f t="shared" ref="K177:K178" si="208">H177-F177</f>
        <v>18</v>
      </c>
      <c r="L177" s="497">
        <v>100</v>
      </c>
      <c r="M177" s="496">
        <f t="shared" ref="M177:M178" si="209">(K177*N177)-100</f>
        <v>1250</v>
      </c>
      <c r="N177" s="496">
        <v>75</v>
      </c>
      <c r="O177" s="498" t="s">
        <v>599</v>
      </c>
      <c r="P177" s="513">
        <v>44189</v>
      </c>
      <c r="Q177" s="387"/>
      <c r="R177" s="343" t="s">
        <v>602</v>
      </c>
      <c r="Z177" s="393"/>
      <c r="AA177" s="393"/>
      <c r="AB177" s="393"/>
      <c r="AC177" s="393"/>
      <c r="AD177" s="393"/>
      <c r="AE177" s="393"/>
      <c r="AF177" s="393"/>
      <c r="AG177" s="393"/>
      <c r="AH177" s="393"/>
    </row>
    <row r="178" spans="1:34" s="40" customFormat="1" ht="14.25">
      <c r="A178" s="660">
        <v>24</v>
      </c>
      <c r="B178" s="535">
        <v>44189</v>
      </c>
      <c r="C178" s="522"/>
      <c r="D178" s="523" t="s">
        <v>3811</v>
      </c>
      <c r="E178" s="524" t="s">
        <v>600</v>
      </c>
      <c r="F178" s="525">
        <v>55.5</v>
      </c>
      <c r="G178" s="525">
        <v>15</v>
      </c>
      <c r="H178" s="525">
        <v>15</v>
      </c>
      <c r="I178" s="526">
        <v>100</v>
      </c>
      <c r="J178" s="526" t="s">
        <v>3827</v>
      </c>
      <c r="K178" s="526">
        <f t="shared" si="208"/>
        <v>-40.5</v>
      </c>
      <c r="L178" s="531">
        <v>100</v>
      </c>
      <c r="M178" s="526">
        <f t="shared" si="209"/>
        <v>-3137.5</v>
      </c>
      <c r="N178" s="526">
        <v>75</v>
      </c>
      <c r="O178" s="518" t="s">
        <v>663</v>
      </c>
      <c r="P178" s="519">
        <v>44193</v>
      </c>
      <c r="Q178" s="387"/>
      <c r="R178" s="343" t="s">
        <v>602</v>
      </c>
      <c r="Z178" s="393"/>
      <c r="AA178" s="393"/>
      <c r="AB178" s="393"/>
      <c r="AC178" s="393"/>
      <c r="AD178" s="393"/>
      <c r="AE178" s="393"/>
      <c r="AF178" s="393"/>
      <c r="AG178" s="393"/>
      <c r="AH178" s="393"/>
    </row>
    <row r="179" spans="1:34" s="40" customFormat="1" ht="14.25">
      <c r="A179" s="651">
        <v>25</v>
      </c>
      <c r="B179" s="535">
        <v>44189</v>
      </c>
      <c r="C179" s="522"/>
      <c r="D179" s="523" t="s">
        <v>3812</v>
      </c>
      <c r="E179" s="524" t="s">
        <v>600</v>
      </c>
      <c r="F179" s="525">
        <v>92.5</v>
      </c>
      <c r="G179" s="525"/>
      <c r="H179" s="525">
        <v>0</v>
      </c>
      <c r="I179" s="526">
        <v>250</v>
      </c>
      <c r="J179" s="526" t="s">
        <v>3813</v>
      </c>
      <c r="K179" s="526">
        <f t="shared" ref="K179:K181" si="210">H179-F179</f>
        <v>-92.5</v>
      </c>
      <c r="L179" s="531">
        <v>100</v>
      </c>
      <c r="M179" s="526">
        <f t="shared" ref="M179:M181" si="211">(K179*N179)-100</f>
        <v>-2412.5</v>
      </c>
      <c r="N179" s="526">
        <v>25</v>
      </c>
      <c r="O179" s="518" t="s">
        <v>663</v>
      </c>
      <c r="P179" s="575">
        <v>44189</v>
      </c>
      <c r="Q179" s="387"/>
      <c r="R179" s="343" t="s">
        <v>3186</v>
      </c>
      <c r="Z179" s="393"/>
      <c r="AA179" s="393"/>
      <c r="AB179" s="393"/>
      <c r="AC179" s="393"/>
      <c r="AD179" s="393"/>
      <c r="AE179" s="393"/>
      <c r="AF179" s="393"/>
      <c r="AG179" s="393"/>
      <c r="AH179" s="393"/>
    </row>
    <row r="180" spans="1:34" s="40" customFormat="1" ht="14.25">
      <c r="A180" s="674">
        <v>26</v>
      </c>
      <c r="B180" s="535">
        <v>44193</v>
      </c>
      <c r="C180" s="522"/>
      <c r="D180" s="523" t="s">
        <v>3826</v>
      </c>
      <c r="E180" s="524" t="s">
        <v>600</v>
      </c>
      <c r="F180" s="525">
        <v>21</v>
      </c>
      <c r="G180" s="525">
        <v>8</v>
      </c>
      <c r="H180" s="525">
        <v>8</v>
      </c>
      <c r="I180" s="526">
        <v>40</v>
      </c>
      <c r="J180" s="526" t="s">
        <v>3851</v>
      </c>
      <c r="K180" s="526">
        <f t="shared" si="210"/>
        <v>-13</v>
      </c>
      <c r="L180" s="531">
        <v>100</v>
      </c>
      <c r="M180" s="526">
        <f t="shared" si="211"/>
        <v>-4000</v>
      </c>
      <c r="N180" s="526">
        <v>300</v>
      </c>
      <c r="O180" s="518" t="s">
        <v>663</v>
      </c>
      <c r="P180" s="519">
        <v>44195</v>
      </c>
      <c r="Q180" s="387"/>
      <c r="R180" s="343" t="s">
        <v>602</v>
      </c>
      <c r="Z180" s="393"/>
      <c r="AA180" s="393"/>
      <c r="AB180" s="393"/>
      <c r="AC180" s="393"/>
      <c r="AD180" s="393"/>
      <c r="AE180" s="393"/>
      <c r="AF180" s="393"/>
      <c r="AG180" s="393"/>
      <c r="AH180" s="393"/>
    </row>
    <row r="181" spans="1:34" s="40" customFormat="1" ht="14.25">
      <c r="A181" s="684">
        <v>27</v>
      </c>
      <c r="B181" s="535">
        <v>44196</v>
      </c>
      <c r="C181" s="522"/>
      <c r="D181" s="523" t="s">
        <v>3883</v>
      </c>
      <c r="E181" s="524" t="s">
        <v>600</v>
      </c>
      <c r="F181" s="525">
        <v>31</v>
      </c>
      <c r="G181" s="525"/>
      <c r="H181" s="525">
        <v>0</v>
      </c>
      <c r="I181" s="526">
        <v>70</v>
      </c>
      <c r="J181" s="526" t="s">
        <v>3766</v>
      </c>
      <c r="K181" s="526">
        <f t="shared" si="210"/>
        <v>-31</v>
      </c>
      <c r="L181" s="531">
        <v>100</v>
      </c>
      <c r="M181" s="526">
        <f t="shared" si="211"/>
        <v>-2425</v>
      </c>
      <c r="N181" s="526">
        <v>75</v>
      </c>
      <c r="O181" s="518" t="s">
        <v>663</v>
      </c>
      <c r="P181" s="575">
        <v>44196</v>
      </c>
      <c r="Q181" s="387"/>
      <c r="R181" s="343" t="s">
        <v>3186</v>
      </c>
      <c r="Z181" s="393"/>
      <c r="AA181" s="393"/>
      <c r="AB181" s="393"/>
      <c r="AC181" s="393"/>
      <c r="AD181" s="393"/>
      <c r="AE181" s="393"/>
      <c r="AF181" s="393"/>
      <c r="AG181" s="393"/>
      <c r="AH181" s="393"/>
    </row>
    <row r="182" spans="1:34" s="40" customFormat="1" ht="14.25">
      <c r="A182" s="424"/>
      <c r="B182" s="413"/>
      <c r="C182" s="413"/>
      <c r="D182" s="414"/>
      <c r="E182" s="415"/>
      <c r="F182" s="415"/>
      <c r="G182" s="409"/>
      <c r="H182" s="409"/>
      <c r="I182" s="409"/>
      <c r="J182" s="376"/>
      <c r="K182" s="376"/>
      <c r="L182" s="432"/>
      <c r="M182" s="376"/>
      <c r="N182" s="376"/>
      <c r="O182" s="404"/>
      <c r="P182" s="437"/>
      <c r="Q182" s="387"/>
      <c r="R182" s="343"/>
      <c r="Z182" s="393"/>
      <c r="AA182" s="393"/>
      <c r="AB182" s="393"/>
      <c r="AC182" s="393"/>
      <c r="AD182" s="393"/>
      <c r="AE182" s="393"/>
      <c r="AF182" s="393"/>
      <c r="AG182" s="393"/>
      <c r="AH182" s="393"/>
    </row>
    <row r="183" spans="1:34" s="40" customFormat="1" ht="14.25">
      <c r="A183" s="36"/>
      <c r="B183" s="425"/>
      <c r="C183" s="425"/>
      <c r="D183" s="426"/>
      <c r="E183" s="427"/>
      <c r="F183" s="427"/>
      <c r="G183" s="428"/>
      <c r="H183" s="428"/>
      <c r="I183" s="427"/>
      <c r="J183" s="423"/>
      <c r="K183" s="423"/>
      <c r="L183" s="423"/>
      <c r="M183" s="423"/>
      <c r="N183" s="423"/>
      <c r="O183" s="423"/>
      <c r="P183" s="423"/>
      <c r="Q183" s="387"/>
      <c r="R183" s="343"/>
      <c r="Z183" s="393"/>
      <c r="AA183" s="393"/>
      <c r="AB183" s="393"/>
      <c r="AC183" s="393"/>
      <c r="AD183" s="393"/>
      <c r="AE183" s="393"/>
      <c r="AF183" s="393"/>
      <c r="AG183" s="393"/>
      <c r="AH183" s="393"/>
    </row>
    <row r="184" spans="1:34" s="40" customFormat="1" ht="14.25">
      <c r="A184" s="36"/>
      <c r="B184" s="425"/>
      <c r="C184" s="425"/>
      <c r="D184" s="426"/>
      <c r="E184" s="427"/>
      <c r="F184" s="427"/>
      <c r="G184" s="428"/>
      <c r="H184" s="428"/>
      <c r="I184" s="427"/>
      <c r="J184" s="423"/>
      <c r="K184" s="423"/>
      <c r="L184" s="423"/>
      <c r="M184" s="423"/>
      <c r="N184" s="423"/>
      <c r="O184" s="423"/>
      <c r="P184" s="423"/>
      <c r="Q184" s="387"/>
      <c r="R184" s="343"/>
      <c r="Z184" s="393"/>
      <c r="AA184" s="393"/>
      <c r="AB184" s="393"/>
      <c r="AC184" s="393"/>
      <c r="AD184" s="393"/>
      <c r="AE184" s="393"/>
      <c r="AF184" s="393"/>
      <c r="AG184" s="393"/>
      <c r="AH184" s="393"/>
    </row>
    <row r="185" spans="1:34" s="40" customFormat="1" ht="14.25">
      <c r="A185" s="36"/>
      <c r="B185" s="425"/>
      <c r="C185" s="425"/>
      <c r="D185" s="426"/>
      <c r="E185" s="427"/>
      <c r="F185" s="427"/>
      <c r="G185" s="428"/>
      <c r="H185" s="428"/>
      <c r="I185" s="427"/>
      <c r="J185" s="423"/>
      <c r="K185" s="423"/>
      <c r="L185" s="423"/>
      <c r="M185" s="423"/>
      <c r="N185" s="423"/>
      <c r="O185" s="429"/>
      <c r="P185" s="423"/>
      <c r="Q185" s="387"/>
      <c r="R185" s="343"/>
      <c r="Z185" s="393"/>
      <c r="AA185" s="393"/>
      <c r="AB185" s="393"/>
      <c r="AC185" s="393"/>
      <c r="AD185" s="393"/>
      <c r="AE185" s="393"/>
      <c r="AF185" s="393"/>
      <c r="AG185" s="393"/>
      <c r="AH185" s="393"/>
    </row>
    <row r="186" spans="1:34" s="40" customFormat="1" ht="14.25">
      <c r="A186" s="377"/>
      <c r="B186" s="378"/>
      <c r="C186" s="378"/>
      <c r="D186" s="379"/>
      <c r="E186" s="377"/>
      <c r="F186" s="394"/>
      <c r="G186" s="377"/>
      <c r="H186" s="377"/>
      <c r="I186" s="377"/>
      <c r="J186" s="378"/>
      <c r="K186" s="395"/>
      <c r="L186" s="377"/>
      <c r="M186" s="377"/>
      <c r="N186" s="377"/>
      <c r="O186" s="396"/>
      <c r="P186" s="387"/>
      <c r="Q186" s="387"/>
      <c r="R186" s="343"/>
      <c r="Z186" s="393"/>
      <c r="AA186" s="393"/>
      <c r="AB186" s="393"/>
      <c r="AC186" s="393"/>
      <c r="AD186" s="393"/>
      <c r="AE186" s="393"/>
      <c r="AF186" s="393"/>
      <c r="AG186" s="393"/>
      <c r="AH186" s="393"/>
    </row>
    <row r="187" spans="1:34" ht="15">
      <c r="A187" s="99" t="s">
        <v>618</v>
      </c>
      <c r="B187" s="100"/>
      <c r="C187" s="100"/>
      <c r="D187" s="101"/>
      <c r="E187" s="34"/>
      <c r="F187" s="32"/>
      <c r="G187" s="32"/>
      <c r="H187" s="73"/>
      <c r="I187" s="119"/>
      <c r="J187" s="120"/>
      <c r="K187" s="17"/>
      <c r="L187" s="17"/>
      <c r="M187" s="17"/>
      <c r="N187" s="11"/>
      <c r="O187" s="53"/>
      <c r="Q187" s="95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34" ht="38.25">
      <c r="A188" s="20" t="s">
        <v>16</v>
      </c>
      <c r="B188" s="21" t="s">
        <v>575</v>
      </c>
      <c r="C188" s="21"/>
      <c r="D188" s="22" t="s">
        <v>588</v>
      </c>
      <c r="E188" s="21" t="s">
        <v>589</v>
      </c>
      <c r="F188" s="21" t="s">
        <v>590</v>
      </c>
      <c r="G188" s="21" t="s">
        <v>591</v>
      </c>
      <c r="H188" s="21" t="s">
        <v>592</v>
      </c>
      <c r="I188" s="21" t="s">
        <v>593</v>
      </c>
      <c r="J188" s="20" t="s">
        <v>594</v>
      </c>
      <c r="K188" s="62" t="s">
        <v>610</v>
      </c>
      <c r="L188" s="420" t="s">
        <v>3630</v>
      </c>
      <c r="M188" s="63" t="s">
        <v>3629</v>
      </c>
      <c r="N188" s="21" t="s">
        <v>597</v>
      </c>
      <c r="O188" s="78" t="s">
        <v>598</v>
      </c>
      <c r="P188" s="97"/>
      <c r="Q188" s="11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34" s="393" customFormat="1" ht="14.25">
      <c r="A189" s="507">
        <v>1</v>
      </c>
      <c r="B189" s="508">
        <v>44173</v>
      </c>
      <c r="C189" s="601"/>
      <c r="D189" s="602" t="s">
        <v>3704</v>
      </c>
      <c r="E189" s="511" t="s">
        <v>600</v>
      </c>
      <c r="F189" s="493">
        <v>1570</v>
      </c>
      <c r="G189" s="603">
        <v>1415</v>
      </c>
      <c r="H189" s="493">
        <v>1740</v>
      </c>
      <c r="I189" s="512">
        <v>1900</v>
      </c>
      <c r="J189" s="654" t="s">
        <v>3818</v>
      </c>
      <c r="K189" s="654">
        <f t="shared" ref="K189" si="212">H189-F189</f>
        <v>170</v>
      </c>
      <c r="L189" s="475">
        <f t="shared" ref="L189" si="213">(F189*-0.8)/100</f>
        <v>-12.56</v>
      </c>
      <c r="M189" s="476">
        <f t="shared" ref="M189" si="214">(K189+L189)/F189</f>
        <v>0.10028025477707006</v>
      </c>
      <c r="N189" s="495" t="s">
        <v>599</v>
      </c>
      <c r="O189" s="477">
        <v>44189</v>
      </c>
      <c r="P189" s="98"/>
      <c r="Q189" s="444"/>
      <c r="R189" s="552" t="s">
        <v>602</v>
      </c>
      <c r="S189" s="438"/>
      <c r="T189" s="438"/>
      <c r="U189" s="438"/>
      <c r="V189" s="438"/>
      <c r="W189" s="438"/>
      <c r="X189" s="438"/>
      <c r="Y189" s="438"/>
      <c r="Z189" s="438"/>
    </row>
    <row r="190" spans="1:34" s="393" customFormat="1" ht="14.25">
      <c r="A190" s="507">
        <v>2</v>
      </c>
      <c r="B190" s="508">
        <v>44173</v>
      </c>
      <c r="C190" s="601"/>
      <c r="D190" s="602" t="s">
        <v>440</v>
      </c>
      <c r="E190" s="511" t="s">
        <v>600</v>
      </c>
      <c r="F190" s="493">
        <v>301</v>
      </c>
      <c r="G190" s="603">
        <v>265</v>
      </c>
      <c r="H190" s="493">
        <v>329</v>
      </c>
      <c r="I190" s="512" t="s">
        <v>3705</v>
      </c>
      <c r="J190" s="598" t="s">
        <v>3746</v>
      </c>
      <c r="K190" s="598">
        <f t="shared" ref="K190" si="215">H190-F190</f>
        <v>28</v>
      </c>
      <c r="L190" s="475">
        <f t="shared" ref="L190" si="216">(F190*-0.8)/100</f>
        <v>-2.4079999999999999</v>
      </c>
      <c r="M190" s="476">
        <f t="shared" ref="M190" si="217">(K190+L190)/F190</f>
        <v>8.502325581395348E-2</v>
      </c>
      <c r="N190" s="495" t="s">
        <v>599</v>
      </c>
      <c r="O190" s="477">
        <v>44183</v>
      </c>
      <c r="P190" s="98"/>
      <c r="Q190" s="444"/>
      <c r="R190" s="552" t="s">
        <v>602</v>
      </c>
      <c r="S190" s="438"/>
      <c r="T190" s="438"/>
      <c r="U190" s="438"/>
      <c r="V190" s="438"/>
      <c r="W190" s="438"/>
      <c r="X190" s="438"/>
      <c r="Y190" s="438"/>
      <c r="Z190" s="438"/>
    </row>
    <row r="191" spans="1:34" s="8" customFormat="1">
      <c r="A191" s="388"/>
      <c r="B191" s="389"/>
      <c r="C191" s="390"/>
      <c r="D191" s="391"/>
      <c r="E191" s="424"/>
      <c r="F191" s="424"/>
      <c r="G191" s="550"/>
      <c r="H191" s="550"/>
      <c r="I191" s="424"/>
      <c r="J191" s="551"/>
      <c r="K191" s="546"/>
      <c r="L191" s="547"/>
      <c r="M191" s="548"/>
      <c r="N191" s="549"/>
      <c r="O191" s="392"/>
      <c r="P191" s="123"/>
      <c r="Q191"/>
      <c r="R191" s="94"/>
      <c r="T191" s="57"/>
      <c r="U191" s="57"/>
      <c r="V191" s="57"/>
      <c r="W191" s="57"/>
      <c r="X191" s="57"/>
      <c r="Y191" s="57"/>
      <c r="Z191" s="57"/>
    </row>
    <row r="192" spans="1:34">
      <c r="A192" s="23" t="s">
        <v>603</v>
      </c>
      <c r="B192" s="23"/>
      <c r="C192" s="23"/>
      <c r="D192" s="23"/>
      <c r="E192" s="5"/>
      <c r="F192" s="30" t="s">
        <v>605</v>
      </c>
      <c r="G192" s="82"/>
      <c r="H192" s="82"/>
      <c r="I192" s="38"/>
      <c r="J192" s="85"/>
      <c r="K192" s="83"/>
      <c r="L192" s="84"/>
      <c r="M192" s="85"/>
      <c r="N192" s="86"/>
      <c r="O192" s="124"/>
      <c r="P192" s="11"/>
      <c r="Q192" s="16"/>
      <c r="R192" s="96"/>
      <c r="S192" s="16"/>
      <c r="T192" s="16"/>
      <c r="U192" s="16"/>
      <c r="V192" s="16"/>
      <c r="W192" s="16"/>
      <c r="X192" s="16"/>
      <c r="Y192" s="16"/>
    </row>
    <row r="193" spans="1:29">
      <c r="A193" s="29" t="s">
        <v>604</v>
      </c>
      <c r="B193" s="23"/>
      <c r="C193" s="23"/>
      <c r="D193" s="23"/>
      <c r="E193" s="32"/>
      <c r="F193" s="30" t="s">
        <v>607</v>
      </c>
      <c r="G193" s="12"/>
      <c r="H193" s="12"/>
      <c r="I193" s="12"/>
      <c r="J193" s="53"/>
      <c r="K193" s="12"/>
      <c r="L193" s="12"/>
      <c r="M193" s="12"/>
      <c r="N193" s="11"/>
      <c r="O193" s="53"/>
      <c r="Q193" s="7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9">
      <c r="A194" s="29"/>
      <c r="B194" s="23"/>
      <c r="C194" s="23"/>
      <c r="D194" s="23"/>
      <c r="E194" s="32"/>
      <c r="F194" s="30"/>
      <c r="G194" s="12"/>
      <c r="H194" s="12"/>
      <c r="I194" s="12"/>
      <c r="J194" s="53"/>
      <c r="K194" s="12"/>
      <c r="L194" s="12"/>
      <c r="M194" s="12"/>
      <c r="N194" s="11"/>
      <c r="O194" s="53"/>
      <c r="Q194" s="7"/>
      <c r="R194" s="82"/>
      <c r="S194" s="16"/>
      <c r="T194" s="16"/>
      <c r="U194" s="16"/>
      <c r="V194" s="16"/>
      <c r="W194" s="16"/>
      <c r="X194" s="16"/>
      <c r="Y194" s="16"/>
      <c r="Z194" s="16"/>
    </row>
    <row r="195" spans="1:29" ht="15">
      <c r="A195" s="11"/>
      <c r="B195" s="33" t="s">
        <v>3635</v>
      </c>
      <c r="C195" s="33"/>
      <c r="D195" s="33"/>
      <c r="E195" s="33"/>
      <c r="F195" s="34"/>
      <c r="G195" s="32"/>
      <c r="H195" s="32"/>
      <c r="I195" s="73"/>
      <c r="J195" s="74"/>
      <c r="K195" s="75"/>
      <c r="L195" s="419"/>
      <c r="M195" s="12"/>
      <c r="N195" s="11"/>
      <c r="O195" s="53"/>
      <c r="Q195" s="7"/>
      <c r="R195" s="82"/>
      <c r="S195" s="16"/>
      <c r="T195" s="16"/>
      <c r="U195" s="16"/>
      <c r="V195" s="16"/>
      <c r="W195" s="16"/>
      <c r="X195" s="16"/>
      <c r="Y195" s="16"/>
      <c r="Z195" s="16"/>
    </row>
    <row r="196" spans="1:29" ht="38.25">
      <c r="A196" s="20" t="s">
        <v>16</v>
      </c>
      <c r="B196" s="21" t="s">
        <v>575</v>
      </c>
      <c r="C196" s="21"/>
      <c r="D196" s="22" t="s">
        <v>588</v>
      </c>
      <c r="E196" s="21" t="s">
        <v>589</v>
      </c>
      <c r="F196" s="21" t="s">
        <v>590</v>
      </c>
      <c r="G196" s="21" t="s">
        <v>609</v>
      </c>
      <c r="H196" s="21" t="s">
        <v>592</v>
      </c>
      <c r="I196" s="21" t="s">
        <v>593</v>
      </c>
      <c r="J196" s="76" t="s">
        <v>594</v>
      </c>
      <c r="K196" s="62" t="s">
        <v>610</v>
      </c>
      <c r="L196" s="77" t="s">
        <v>611</v>
      </c>
      <c r="M196" s="21" t="s">
        <v>612</v>
      </c>
      <c r="N196" s="420" t="s">
        <v>3630</v>
      </c>
      <c r="O196" s="63" t="s">
        <v>3629</v>
      </c>
      <c r="P196" s="21" t="s">
        <v>597</v>
      </c>
      <c r="Q196" s="78" t="s">
        <v>598</v>
      </c>
      <c r="R196" s="82"/>
      <c r="S196" s="16"/>
      <c r="T196" s="16"/>
      <c r="U196" s="16"/>
      <c r="V196" s="16"/>
      <c r="W196" s="16"/>
      <c r="X196" s="16"/>
      <c r="Y196" s="16"/>
      <c r="Z196" s="16"/>
    </row>
    <row r="197" spans="1:29" ht="14.25">
      <c r="A197" s="382"/>
      <c r="B197" s="397"/>
      <c r="C197" s="401"/>
      <c r="D197" s="411"/>
      <c r="E197" s="402"/>
      <c r="F197" s="431"/>
      <c r="G197" s="409"/>
      <c r="H197" s="402"/>
      <c r="I197" s="399"/>
      <c r="J197" s="442"/>
      <c r="K197" s="442"/>
      <c r="L197" s="443"/>
      <c r="M197" s="441"/>
      <c r="N197" s="443"/>
      <c r="O197" s="430"/>
      <c r="P197" s="403"/>
      <c r="Q197" s="421"/>
      <c r="R197" s="439"/>
      <c r="S197" s="429"/>
      <c r="T197" s="16"/>
      <c r="U197" s="438"/>
      <c r="V197" s="438"/>
      <c r="W197" s="438"/>
      <c r="X197" s="438"/>
      <c r="Y197" s="438"/>
      <c r="Z197" s="438"/>
      <c r="AA197" s="393"/>
      <c r="AB197" s="393"/>
      <c r="AC197" s="393"/>
    </row>
    <row r="198" spans="1:29" ht="14.25">
      <c r="A198" s="382"/>
      <c r="B198" s="397"/>
      <c r="C198" s="401"/>
      <c r="D198" s="411"/>
      <c r="E198" s="402"/>
      <c r="F198" s="431"/>
      <c r="G198" s="409"/>
      <c r="H198" s="402"/>
      <c r="I198" s="399"/>
      <c r="J198" s="442"/>
      <c r="K198" s="442"/>
      <c r="L198" s="443"/>
      <c r="M198" s="441"/>
      <c r="N198" s="443"/>
      <c r="O198" s="430"/>
      <c r="P198" s="403"/>
      <c r="Q198" s="421"/>
      <c r="R198" s="439"/>
      <c r="S198" s="429"/>
      <c r="T198" s="16"/>
      <c r="U198" s="438"/>
      <c r="V198" s="438"/>
      <c r="W198" s="438"/>
      <c r="X198" s="438"/>
      <c r="Y198" s="438"/>
      <c r="Z198" s="438"/>
      <c r="AA198" s="393"/>
      <c r="AB198" s="393"/>
      <c r="AC198" s="393"/>
    </row>
    <row r="199" spans="1:29" s="393" customFormat="1" ht="14.25">
      <c r="A199" s="382"/>
      <c r="B199" s="397"/>
      <c r="C199" s="401"/>
      <c r="D199" s="411"/>
      <c r="E199" s="402"/>
      <c r="F199" s="431"/>
      <c r="G199" s="409"/>
      <c r="H199" s="402"/>
      <c r="I199" s="399"/>
      <c r="J199" s="442"/>
      <c r="K199" s="442"/>
      <c r="L199" s="443"/>
      <c r="M199" s="441"/>
      <c r="N199" s="443"/>
      <c r="O199" s="430"/>
      <c r="P199" s="403"/>
      <c r="Q199" s="421"/>
      <c r="R199" s="436"/>
      <c r="S199" s="438"/>
      <c r="T199" s="438"/>
      <c r="U199" s="438"/>
      <c r="V199" s="438"/>
      <c r="W199" s="438"/>
      <c r="X199" s="438"/>
      <c r="Y199" s="438"/>
      <c r="Z199" s="438"/>
    </row>
    <row r="200" spans="1:29" s="393" customFormat="1" ht="14.25">
      <c r="A200" s="382"/>
      <c r="B200" s="397"/>
      <c r="C200" s="401"/>
      <c r="D200" s="411"/>
      <c r="E200" s="402"/>
      <c r="F200" s="442"/>
      <c r="G200" s="415"/>
      <c r="H200" s="402"/>
      <c r="I200" s="399"/>
      <c r="J200" s="442"/>
      <c r="K200" s="442"/>
      <c r="L200" s="443"/>
      <c r="M200" s="441"/>
      <c r="N200" s="443"/>
      <c r="O200" s="430"/>
      <c r="P200" s="403"/>
      <c r="Q200" s="421"/>
      <c r="R200" s="436"/>
      <c r="S200" s="438"/>
      <c r="T200" s="438"/>
      <c r="U200" s="438"/>
      <c r="V200" s="438"/>
      <c r="W200" s="438"/>
      <c r="X200" s="438"/>
      <c r="Y200" s="438"/>
      <c r="Z200" s="438"/>
    </row>
    <row r="201" spans="1:29" s="393" customFormat="1" ht="14.25">
      <c r="A201" s="382"/>
      <c r="B201" s="397"/>
      <c r="C201" s="401"/>
      <c r="D201" s="411"/>
      <c r="E201" s="402"/>
      <c r="F201" s="442"/>
      <c r="G201" s="415"/>
      <c r="H201" s="402"/>
      <c r="I201" s="399"/>
      <c r="J201" s="442"/>
      <c r="K201" s="442"/>
      <c r="L201" s="443"/>
      <c r="M201" s="441"/>
      <c r="N201" s="443"/>
      <c r="O201" s="430"/>
      <c r="P201" s="403"/>
      <c r="Q201" s="421"/>
      <c r="R201" s="436"/>
      <c r="S201" s="438"/>
      <c r="T201" s="438"/>
      <c r="U201" s="438"/>
      <c r="V201" s="438"/>
      <c r="W201" s="438"/>
      <c r="X201" s="438"/>
      <c r="Y201" s="438"/>
      <c r="Z201" s="438"/>
    </row>
    <row r="202" spans="1:29" s="393" customFormat="1" ht="14.25">
      <c r="A202" s="382"/>
      <c r="B202" s="397"/>
      <c r="C202" s="401"/>
      <c r="D202" s="411"/>
      <c r="E202" s="402"/>
      <c r="F202" s="431"/>
      <c r="G202" s="409"/>
      <c r="H202" s="402"/>
      <c r="I202" s="399"/>
      <c r="J202" s="442"/>
      <c r="K202" s="433"/>
      <c r="L202" s="443"/>
      <c r="M202" s="441"/>
      <c r="N202" s="443"/>
      <c r="O202" s="430"/>
      <c r="P202" s="435"/>
      <c r="Q202" s="421"/>
      <c r="R202" s="436"/>
      <c r="S202" s="438"/>
      <c r="T202" s="438"/>
      <c r="U202" s="438"/>
      <c r="V202" s="438"/>
      <c r="W202" s="438"/>
      <c r="X202" s="438"/>
      <c r="Y202" s="438"/>
      <c r="Z202" s="438"/>
    </row>
    <row r="203" spans="1:29" s="393" customFormat="1" ht="14.25">
      <c r="A203" s="382"/>
      <c r="B203" s="397"/>
      <c r="C203" s="401"/>
      <c r="D203" s="411"/>
      <c r="E203" s="402"/>
      <c r="F203" s="431"/>
      <c r="G203" s="409"/>
      <c r="H203" s="402"/>
      <c r="I203" s="399"/>
      <c r="J203" s="433"/>
      <c r="K203" s="433"/>
      <c r="L203" s="433"/>
      <c r="M203" s="433"/>
      <c r="N203" s="434"/>
      <c r="O203" s="445"/>
      <c r="P203" s="435"/>
      <c r="Q203" s="421"/>
      <c r="R203" s="436"/>
      <c r="S203" s="438"/>
      <c r="T203" s="438"/>
      <c r="U203" s="438"/>
      <c r="V203" s="438"/>
      <c r="W203" s="438"/>
      <c r="X203" s="438"/>
      <c r="Y203" s="438"/>
      <c r="Z203" s="438"/>
    </row>
    <row r="204" spans="1:29" s="393" customFormat="1" ht="14.25">
      <c r="A204" s="382"/>
      <c r="B204" s="397"/>
      <c r="C204" s="401"/>
      <c r="D204" s="411"/>
      <c r="E204" s="402"/>
      <c r="F204" s="442"/>
      <c r="G204" s="415"/>
      <c r="H204" s="402"/>
      <c r="I204" s="399"/>
      <c r="J204" s="442"/>
      <c r="K204" s="442"/>
      <c r="L204" s="443"/>
      <c r="M204" s="441"/>
      <c r="N204" s="443"/>
      <c r="O204" s="430"/>
      <c r="P204" s="403"/>
      <c r="Q204" s="421"/>
      <c r="R204" s="439"/>
      <c r="S204" s="429"/>
      <c r="T204" s="438"/>
      <c r="U204" s="438"/>
      <c r="V204" s="438"/>
      <c r="W204" s="438"/>
      <c r="X204" s="438"/>
      <c r="Y204" s="438"/>
      <c r="Z204" s="438"/>
    </row>
    <row r="205" spans="1:29" s="393" customFormat="1" ht="14.25">
      <c r="A205" s="382"/>
      <c r="B205" s="397"/>
      <c r="C205" s="401"/>
      <c r="D205" s="411"/>
      <c r="E205" s="402"/>
      <c r="F205" s="431"/>
      <c r="G205" s="409"/>
      <c r="H205" s="402"/>
      <c r="I205" s="399"/>
      <c r="J205" s="376"/>
      <c r="K205" s="376"/>
      <c r="L205" s="376"/>
      <c r="M205" s="376"/>
      <c r="N205" s="432"/>
      <c r="O205" s="430"/>
      <c r="P205" s="404"/>
      <c r="Q205" s="421"/>
      <c r="R205" s="439"/>
      <c r="S205" s="429"/>
      <c r="T205" s="438"/>
      <c r="U205" s="438"/>
      <c r="V205" s="438"/>
      <c r="W205" s="438"/>
      <c r="X205" s="438"/>
      <c r="Y205" s="438"/>
      <c r="Z205" s="438"/>
    </row>
    <row r="206" spans="1:29">
      <c r="A206" s="29"/>
      <c r="B206" s="23"/>
      <c r="C206" s="23"/>
      <c r="D206" s="23"/>
      <c r="E206" s="32"/>
      <c r="F206" s="30"/>
      <c r="G206" s="12"/>
      <c r="H206" s="12"/>
      <c r="I206" s="12"/>
      <c r="J206" s="53"/>
      <c r="K206" s="12"/>
      <c r="L206" s="12"/>
      <c r="M206" s="12"/>
      <c r="N206" s="11"/>
      <c r="O206" s="53"/>
      <c r="P206" s="7"/>
      <c r="Q206" s="11"/>
      <c r="R206" s="141"/>
      <c r="S206" s="16"/>
      <c r="T206" s="16"/>
      <c r="U206" s="16"/>
      <c r="V206" s="16"/>
      <c r="W206" s="16"/>
      <c r="X206" s="16"/>
      <c r="Y206" s="16"/>
      <c r="Z206" s="16"/>
    </row>
    <row r="207" spans="1:29">
      <c r="A207" s="29"/>
      <c r="B207" s="23"/>
      <c r="C207" s="23"/>
      <c r="D207" s="23"/>
      <c r="E207" s="32"/>
      <c r="F207" s="30"/>
      <c r="G207" s="41"/>
      <c r="H207" s="42"/>
      <c r="I207" s="82"/>
      <c r="J207" s="17"/>
      <c r="K207" s="83"/>
      <c r="L207" s="84"/>
      <c r="M207" s="85"/>
      <c r="N207" s="86"/>
      <c r="O207" s="87"/>
      <c r="P207" s="11"/>
      <c r="Q207" s="16"/>
      <c r="R207" s="141"/>
      <c r="S207" s="16"/>
      <c r="T207" s="16"/>
      <c r="U207" s="16"/>
      <c r="V207" s="16"/>
      <c r="W207" s="16"/>
      <c r="X207" s="16"/>
      <c r="Y207" s="16"/>
      <c r="Z207" s="16"/>
    </row>
    <row r="208" spans="1:29">
      <c r="A208" s="37"/>
      <c r="B208" s="45"/>
      <c r="C208" s="102"/>
      <c r="D208" s="6"/>
      <c r="E208" s="38"/>
      <c r="F208" s="82"/>
      <c r="G208" s="41"/>
      <c r="H208" s="42"/>
      <c r="I208" s="82"/>
      <c r="J208" s="17"/>
      <c r="K208" s="83"/>
      <c r="L208" s="84"/>
      <c r="M208" s="85"/>
      <c r="N208" s="86"/>
      <c r="O208" s="87"/>
      <c r="P208" s="11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 ht="15">
      <c r="A209" s="5"/>
      <c r="B209" s="103" t="s">
        <v>619</v>
      </c>
      <c r="C209" s="103"/>
      <c r="D209" s="103"/>
      <c r="E209" s="103"/>
      <c r="F209" s="17"/>
      <c r="G209" s="17"/>
      <c r="H209" s="104"/>
      <c r="I209" s="17"/>
      <c r="J209" s="74"/>
      <c r="K209" s="75"/>
      <c r="L209" s="17"/>
      <c r="M209" s="17"/>
      <c r="N209" s="16"/>
      <c r="O209" s="98"/>
      <c r="P209" s="11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 ht="38.25">
      <c r="A210" s="20" t="s">
        <v>16</v>
      </c>
      <c r="B210" s="21" t="s">
        <v>575</v>
      </c>
      <c r="C210" s="21"/>
      <c r="D210" s="22" t="s">
        <v>588</v>
      </c>
      <c r="E210" s="21" t="s">
        <v>589</v>
      </c>
      <c r="F210" s="21" t="s">
        <v>590</v>
      </c>
      <c r="G210" s="21" t="s">
        <v>620</v>
      </c>
      <c r="H210" s="21" t="s">
        <v>621</v>
      </c>
      <c r="I210" s="21" t="s">
        <v>593</v>
      </c>
      <c r="J210" s="61" t="s">
        <v>594</v>
      </c>
      <c r="K210" s="21" t="s">
        <v>595</v>
      </c>
      <c r="L210" s="21" t="s">
        <v>596</v>
      </c>
      <c r="M210" s="21" t="s">
        <v>597</v>
      </c>
      <c r="N210" s="22" t="s">
        <v>598</v>
      </c>
      <c r="O210" s="98"/>
      <c r="P210" s="11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1</v>
      </c>
      <c r="B211" s="105">
        <v>41579</v>
      </c>
      <c r="C211" s="105"/>
      <c r="D211" s="106" t="s">
        <v>622</v>
      </c>
      <c r="E211" s="107" t="s">
        <v>623</v>
      </c>
      <c r="F211" s="108">
        <v>82</v>
      </c>
      <c r="G211" s="107" t="s">
        <v>624</v>
      </c>
      <c r="H211" s="107">
        <v>100</v>
      </c>
      <c r="I211" s="125">
        <v>100</v>
      </c>
      <c r="J211" s="126" t="s">
        <v>625</v>
      </c>
      <c r="K211" s="127">
        <f t="shared" ref="K211:K242" si="218">H211-F211</f>
        <v>18</v>
      </c>
      <c r="L211" s="128">
        <f t="shared" ref="L211:L242" si="219">K211/F211</f>
        <v>0.21951219512195122</v>
      </c>
      <c r="M211" s="129" t="s">
        <v>599</v>
      </c>
      <c r="N211" s="130">
        <v>42657</v>
      </c>
      <c r="O211" s="53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2</v>
      </c>
      <c r="B212" s="105">
        <v>41794</v>
      </c>
      <c r="C212" s="105"/>
      <c r="D212" s="106" t="s">
        <v>626</v>
      </c>
      <c r="E212" s="107" t="s">
        <v>600</v>
      </c>
      <c r="F212" s="108">
        <v>257</v>
      </c>
      <c r="G212" s="107" t="s">
        <v>624</v>
      </c>
      <c r="H212" s="107">
        <v>300</v>
      </c>
      <c r="I212" s="125">
        <v>300</v>
      </c>
      <c r="J212" s="126" t="s">
        <v>625</v>
      </c>
      <c r="K212" s="127">
        <f t="shared" si="218"/>
        <v>43</v>
      </c>
      <c r="L212" s="128">
        <f t="shared" si="219"/>
        <v>0.16731517509727625</v>
      </c>
      <c r="M212" s="129" t="s">
        <v>599</v>
      </c>
      <c r="N212" s="130">
        <v>41822</v>
      </c>
      <c r="O212" s="53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3</v>
      </c>
      <c r="B213" s="105">
        <v>41828</v>
      </c>
      <c r="C213" s="105"/>
      <c r="D213" s="106" t="s">
        <v>627</v>
      </c>
      <c r="E213" s="107" t="s">
        <v>600</v>
      </c>
      <c r="F213" s="108">
        <v>393</v>
      </c>
      <c r="G213" s="107" t="s">
        <v>624</v>
      </c>
      <c r="H213" s="107">
        <v>468</v>
      </c>
      <c r="I213" s="125">
        <v>468</v>
      </c>
      <c r="J213" s="126" t="s">
        <v>625</v>
      </c>
      <c r="K213" s="127">
        <f t="shared" si="218"/>
        <v>75</v>
      </c>
      <c r="L213" s="128">
        <f t="shared" si="219"/>
        <v>0.19083969465648856</v>
      </c>
      <c r="M213" s="129" t="s">
        <v>599</v>
      </c>
      <c r="N213" s="130">
        <v>41863</v>
      </c>
      <c r="O213" s="53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4</v>
      </c>
      <c r="B214" s="105">
        <v>41857</v>
      </c>
      <c r="C214" s="105"/>
      <c r="D214" s="106" t="s">
        <v>628</v>
      </c>
      <c r="E214" s="107" t="s">
        <v>600</v>
      </c>
      <c r="F214" s="108">
        <v>205</v>
      </c>
      <c r="G214" s="107" t="s">
        <v>624</v>
      </c>
      <c r="H214" s="107">
        <v>275</v>
      </c>
      <c r="I214" s="125">
        <v>250</v>
      </c>
      <c r="J214" s="126" t="s">
        <v>625</v>
      </c>
      <c r="K214" s="127">
        <f t="shared" si="218"/>
        <v>70</v>
      </c>
      <c r="L214" s="128">
        <f t="shared" si="219"/>
        <v>0.34146341463414637</v>
      </c>
      <c r="M214" s="129" t="s">
        <v>599</v>
      </c>
      <c r="N214" s="130">
        <v>41962</v>
      </c>
      <c r="O214" s="53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5</v>
      </c>
      <c r="B215" s="105">
        <v>41886</v>
      </c>
      <c r="C215" s="105"/>
      <c r="D215" s="106" t="s">
        <v>629</v>
      </c>
      <c r="E215" s="107" t="s">
        <v>600</v>
      </c>
      <c r="F215" s="108">
        <v>162</v>
      </c>
      <c r="G215" s="107" t="s">
        <v>624</v>
      </c>
      <c r="H215" s="107">
        <v>190</v>
      </c>
      <c r="I215" s="125">
        <v>190</v>
      </c>
      <c r="J215" s="126" t="s">
        <v>625</v>
      </c>
      <c r="K215" s="127">
        <f t="shared" si="218"/>
        <v>28</v>
      </c>
      <c r="L215" s="128">
        <f t="shared" si="219"/>
        <v>0.1728395061728395</v>
      </c>
      <c r="M215" s="129" t="s">
        <v>599</v>
      </c>
      <c r="N215" s="130">
        <v>42006</v>
      </c>
      <c r="O215" s="53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6</v>
      </c>
      <c r="B216" s="105">
        <v>41886</v>
      </c>
      <c r="C216" s="105"/>
      <c r="D216" s="106" t="s">
        <v>630</v>
      </c>
      <c r="E216" s="107" t="s">
        <v>600</v>
      </c>
      <c r="F216" s="108">
        <v>75</v>
      </c>
      <c r="G216" s="107" t="s">
        <v>624</v>
      </c>
      <c r="H216" s="107">
        <v>91.5</v>
      </c>
      <c r="I216" s="125" t="s">
        <v>631</v>
      </c>
      <c r="J216" s="126" t="s">
        <v>632</v>
      </c>
      <c r="K216" s="127">
        <f t="shared" si="218"/>
        <v>16.5</v>
      </c>
      <c r="L216" s="128">
        <f t="shared" si="219"/>
        <v>0.22</v>
      </c>
      <c r="M216" s="129" t="s">
        <v>599</v>
      </c>
      <c r="N216" s="130">
        <v>41954</v>
      </c>
      <c r="O216" s="53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7</v>
      </c>
      <c r="B217" s="105">
        <v>41913</v>
      </c>
      <c r="C217" s="105"/>
      <c r="D217" s="106" t="s">
        <v>633</v>
      </c>
      <c r="E217" s="107" t="s">
        <v>600</v>
      </c>
      <c r="F217" s="108">
        <v>850</v>
      </c>
      <c r="G217" s="107" t="s">
        <v>624</v>
      </c>
      <c r="H217" s="107">
        <v>982.5</v>
      </c>
      <c r="I217" s="125">
        <v>1050</v>
      </c>
      <c r="J217" s="126" t="s">
        <v>634</v>
      </c>
      <c r="K217" s="127">
        <f t="shared" si="218"/>
        <v>132.5</v>
      </c>
      <c r="L217" s="128">
        <f t="shared" si="219"/>
        <v>0.15588235294117647</v>
      </c>
      <c r="M217" s="129" t="s">
        <v>599</v>
      </c>
      <c r="N217" s="130">
        <v>42039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8</v>
      </c>
      <c r="B218" s="105">
        <v>41913</v>
      </c>
      <c r="C218" s="105"/>
      <c r="D218" s="106" t="s">
        <v>635</v>
      </c>
      <c r="E218" s="107" t="s">
        <v>600</v>
      </c>
      <c r="F218" s="108">
        <v>475</v>
      </c>
      <c r="G218" s="107" t="s">
        <v>624</v>
      </c>
      <c r="H218" s="107">
        <v>515</v>
      </c>
      <c r="I218" s="125">
        <v>600</v>
      </c>
      <c r="J218" s="126" t="s">
        <v>636</v>
      </c>
      <c r="K218" s="127">
        <f t="shared" si="218"/>
        <v>40</v>
      </c>
      <c r="L218" s="128">
        <f t="shared" si="219"/>
        <v>8.4210526315789472E-2</v>
      </c>
      <c r="M218" s="129" t="s">
        <v>599</v>
      </c>
      <c r="N218" s="130">
        <v>41939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9</v>
      </c>
      <c r="B219" s="105">
        <v>41913</v>
      </c>
      <c r="C219" s="105"/>
      <c r="D219" s="106" t="s">
        <v>637</v>
      </c>
      <c r="E219" s="107" t="s">
        <v>600</v>
      </c>
      <c r="F219" s="108">
        <v>86</v>
      </c>
      <c r="G219" s="107" t="s">
        <v>624</v>
      </c>
      <c r="H219" s="107">
        <v>99</v>
      </c>
      <c r="I219" s="125">
        <v>140</v>
      </c>
      <c r="J219" s="126" t="s">
        <v>638</v>
      </c>
      <c r="K219" s="127">
        <f t="shared" si="218"/>
        <v>13</v>
      </c>
      <c r="L219" s="128">
        <f t="shared" si="219"/>
        <v>0.15116279069767441</v>
      </c>
      <c r="M219" s="129" t="s">
        <v>599</v>
      </c>
      <c r="N219" s="130">
        <v>41939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10</v>
      </c>
      <c r="B220" s="105">
        <v>41926</v>
      </c>
      <c r="C220" s="105"/>
      <c r="D220" s="106" t="s">
        <v>639</v>
      </c>
      <c r="E220" s="107" t="s">
        <v>600</v>
      </c>
      <c r="F220" s="108">
        <v>496.6</v>
      </c>
      <c r="G220" s="107" t="s">
        <v>624</v>
      </c>
      <c r="H220" s="107">
        <v>621</v>
      </c>
      <c r="I220" s="125">
        <v>580</v>
      </c>
      <c r="J220" s="126" t="s">
        <v>625</v>
      </c>
      <c r="K220" s="127">
        <f t="shared" si="218"/>
        <v>124.39999999999998</v>
      </c>
      <c r="L220" s="128">
        <f t="shared" si="219"/>
        <v>0.25050342327829234</v>
      </c>
      <c r="M220" s="129" t="s">
        <v>599</v>
      </c>
      <c r="N220" s="130">
        <v>42605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11</v>
      </c>
      <c r="B221" s="105">
        <v>41926</v>
      </c>
      <c r="C221" s="105"/>
      <c r="D221" s="106" t="s">
        <v>640</v>
      </c>
      <c r="E221" s="107" t="s">
        <v>600</v>
      </c>
      <c r="F221" s="108">
        <v>2481.9</v>
      </c>
      <c r="G221" s="107" t="s">
        <v>624</v>
      </c>
      <c r="H221" s="107">
        <v>2840</v>
      </c>
      <c r="I221" s="125">
        <v>2870</v>
      </c>
      <c r="J221" s="126" t="s">
        <v>641</v>
      </c>
      <c r="K221" s="127">
        <f t="shared" si="218"/>
        <v>358.09999999999991</v>
      </c>
      <c r="L221" s="128">
        <f t="shared" si="219"/>
        <v>0.14428462065353154</v>
      </c>
      <c r="M221" s="129" t="s">
        <v>599</v>
      </c>
      <c r="N221" s="130">
        <v>42017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12</v>
      </c>
      <c r="B222" s="105">
        <v>41928</v>
      </c>
      <c r="C222" s="105"/>
      <c r="D222" s="106" t="s">
        <v>642</v>
      </c>
      <c r="E222" s="107" t="s">
        <v>600</v>
      </c>
      <c r="F222" s="108">
        <v>84.5</v>
      </c>
      <c r="G222" s="107" t="s">
        <v>624</v>
      </c>
      <c r="H222" s="107">
        <v>93</v>
      </c>
      <c r="I222" s="125">
        <v>110</v>
      </c>
      <c r="J222" s="126" t="s">
        <v>643</v>
      </c>
      <c r="K222" s="127">
        <f t="shared" si="218"/>
        <v>8.5</v>
      </c>
      <c r="L222" s="128">
        <f t="shared" si="219"/>
        <v>0.10059171597633136</v>
      </c>
      <c r="M222" s="129" t="s">
        <v>599</v>
      </c>
      <c r="N222" s="130">
        <v>41939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13</v>
      </c>
      <c r="B223" s="105">
        <v>41928</v>
      </c>
      <c r="C223" s="105"/>
      <c r="D223" s="106" t="s">
        <v>644</v>
      </c>
      <c r="E223" s="107" t="s">
        <v>600</v>
      </c>
      <c r="F223" s="108">
        <v>401</v>
      </c>
      <c r="G223" s="107" t="s">
        <v>624</v>
      </c>
      <c r="H223" s="107">
        <v>428</v>
      </c>
      <c r="I223" s="125">
        <v>450</v>
      </c>
      <c r="J223" s="126" t="s">
        <v>645</v>
      </c>
      <c r="K223" s="127">
        <f t="shared" si="218"/>
        <v>27</v>
      </c>
      <c r="L223" s="128">
        <f t="shared" si="219"/>
        <v>6.7331670822942641E-2</v>
      </c>
      <c r="M223" s="129" t="s">
        <v>599</v>
      </c>
      <c r="N223" s="130">
        <v>42020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14</v>
      </c>
      <c r="B224" s="105">
        <v>41928</v>
      </c>
      <c r="C224" s="105"/>
      <c r="D224" s="106" t="s">
        <v>646</v>
      </c>
      <c r="E224" s="107" t="s">
        <v>600</v>
      </c>
      <c r="F224" s="108">
        <v>101</v>
      </c>
      <c r="G224" s="107" t="s">
        <v>624</v>
      </c>
      <c r="H224" s="107">
        <v>112</v>
      </c>
      <c r="I224" s="125">
        <v>120</v>
      </c>
      <c r="J224" s="126" t="s">
        <v>647</v>
      </c>
      <c r="K224" s="127">
        <f t="shared" si="218"/>
        <v>11</v>
      </c>
      <c r="L224" s="128">
        <f t="shared" si="219"/>
        <v>0.10891089108910891</v>
      </c>
      <c r="M224" s="129" t="s">
        <v>599</v>
      </c>
      <c r="N224" s="130">
        <v>41939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15</v>
      </c>
      <c r="B225" s="105">
        <v>41954</v>
      </c>
      <c r="C225" s="105"/>
      <c r="D225" s="106" t="s">
        <v>648</v>
      </c>
      <c r="E225" s="107" t="s">
        <v>600</v>
      </c>
      <c r="F225" s="108">
        <v>59</v>
      </c>
      <c r="G225" s="107" t="s">
        <v>624</v>
      </c>
      <c r="H225" s="107">
        <v>76</v>
      </c>
      <c r="I225" s="125">
        <v>76</v>
      </c>
      <c r="J225" s="126" t="s">
        <v>625</v>
      </c>
      <c r="K225" s="127">
        <f t="shared" si="218"/>
        <v>17</v>
      </c>
      <c r="L225" s="128">
        <f t="shared" si="219"/>
        <v>0.28813559322033899</v>
      </c>
      <c r="M225" s="129" t="s">
        <v>599</v>
      </c>
      <c r="N225" s="130">
        <v>43032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16</v>
      </c>
      <c r="B226" s="105">
        <v>41954</v>
      </c>
      <c r="C226" s="105"/>
      <c r="D226" s="106" t="s">
        <v>637</v>
      </c>
      <c r="E226" s="107" t="s">
        <v>600</v>
      </c>
      <c r="F226" s="108">
        <v>99</v>
      </c>
      <c r="G226" s="107" t="s">
        <v>624</v>
      </c>
      <c r="H226" s="107">
        <v>120</v>
      </c>
      <c r="I226" s="125">
        <v>120</v>
      </c>
      <c r="J226" s="126" t="s">
        <v>649</v>
      </c>
      <c r="K226" s="127">
        <f t="shared" si="218"/>
        <v>21</v>
      </c>
      <c r="L226" s="128">
        <f t="shared" si="219"/>
        <v>0.21212121212121213</v>
      </c>
      <c r="M226" s="129" t="s">
        <v>599</v>
      </c>
      <c r="N226" s="130">
        <v>41960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17</v>
      </c>
      <c r="B227" s="105">
        <v>41956</v>
      </c>
      <c r="C227" s="105"/>
      <c r="D227" s="106" t="s">
        <v>650</v>
      </c>
      <c r="E227" s="107" t="s">
        <v>600</v>
      </c>
      <c r="F227" s="108">
        <v>22</v>
      </c>
      <c r="G227" s="107" t="s">
        <v>624</v>
      </c>
      <c r="H227" s="107">
        <v>33.549999999999997</v>
      </c>
      <c r="I227" s="125">
        <v>32</v>
      </c>
      <c r="J227" s="126" t="s">
        <v>651</v>
      </c>
      <c r="K227" s="127">
        <f t="shared" si="218"/>
        <v>11.549999999999997</v>
      </c>
      <c r="L227" s="128">
        <f t="shared" si="219"/>
        <v>0.52499999999999991</v>
      </c>
      <c r="M227" s="129" t="s">
        <v>599</v>
      </c>
      <c r="N227" s="130">
        <v>42188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18</v>
      </c>
      <c r="B228" s="105">
        <v>41976</v>
      </c>
      <c r="C228" s="105"/>
      <c r="D228" s="106" t="s">
        <v>652</v>
      </c>
      <c r="E228" s="107" t="s">
        <v>600</v>
      </c>
      <c r="F228" s="108">
        <v>440</v>
      </c>
      <c r="G228" s="107" t="s">
        <v>624</v>
      </c>
      <c r="H228" s="107">
        <v>520</v>
      </c>
      <c r="I228" s="125">
        <v>520</v>
      </c>
      <c r="J228" s="126" t="s">
        <v>653</v>
      </c>
      <c r="K228" s="127">
        <f t="shared" si="218"/>
        <v>80</v>
      </c>
      <c r="L228" s="128">
        <f t="shared" si="219"/>
        <v>0.18181818181818182</v>
      </c>
      <c r="M228" s="129" t="s">
        <v>599</v>
      </c>
      <c r="N228" s="130">
        <v>42208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19</v>
      </c>
      <c r="B229" s="105">
        <v>41976</v>
      </c>
      <c r="C229" s="105"/>
      <c r="D229" s="106" t="s">
        <v>654</v>
      </c>
      <c r="E229" s="107" t="s">
        <v>600</v>
      </c>
      <c r="F229" s="108">
        <v>360</v>
      </c>
      <c r="G229" s="107" t="s">
        <v>624</v>
      </c>
      <c r="H229" s="107">
        <v>427</v>
      </c>
      <c r="I229" s="125">
        <v>425</v>
      </c>
      <c r="J229" s="126" t="s">
        <v>655</v>
      </c>
      <c r="K229" s="127">
        <f t="shared" si="218"/>
        <v>67</v>
      </c>
      <c r="L229" s="128">
        <f t="shared" si="219"/>
        <v>0.18611111111111112</v>
      </c>
      <c r="M229" s="129" t="s">
        <v>599</v>
      </c>
      <c r="N229" s="130">
        <v>42058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20</v>
      </c>
      <c r="B230" s="105">
        <v>42012</v>
      </c>
      <c r="C230" s="105"/>
      <c r="D230" s="106" t="s">
        <v>656</v>
      </c>
      <c r="E230" s="107" t="s">
        <v>600</v>
      </c>
      <c r="F230" s="108">
        <v>360</v>
      </c>
      <c r="G230" s="107" t="s">
        <v>624</v>
      </c>
      <c r="H230" s="107">
        <v>455</v>
      </c>
      <c r="I230" s="125">
        <v>420</v>
      </c>
      <c r="J230" s="126" t="s">
        <v>657</v>
      </c>
      <c r="K230" s="127">
        <f t="shared" si="218"/>
        <v>95</v>
      </c>
      <c r="L230" s="128">
        <f t="shared" si="219"/>
        <v>0.2638888888888889</v>
      </c>
      <c r="M230" s="129" t="s">
        <v>599</v>
      </c>
      <c r="N230" s="130">
        <v>42024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21</v>
      </c>
      <c r="B231" s="105">
        <v>42012</v>
      </c>
      <c r="C231" s="105"/>
      <c r="D231" s="106" t="s">
        <v>658</v>
      </c>
      <c r="E231" s="107" t="s">
        <v>600</v>
      </c>
      <c r="F231" s="108">
        <v>130</v>
      </c>
      <c r="G231" s="107"/>
      <c r="H231" s="107">
        <v>175.5</v>
      </c>
      <c r="I231" s="125">
        <v>165</v>
      </c>
      <c r="J231" s="126" t="s">
        <v>659</v>
      </c>
      <c r="K231" s="127">
        <f t="shared" si="218"/>
        <v>45.5</v>
      </c>
      <c r="L231" s="128">
        <f t="shared" si="219"/>
        <v>0.35</v>
      </c>
      <c r="M231" s="129" t="s">
        <v>599</v>
      </c>
      <c r="N231" s="130">
        <v>43088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22</v>
      </c>
      <c r="B232" s="105">
        <v>42040</v>
      </c>
      <c r="C232" s="105"/>
      <c r="D232" s="106" t="s">
        <v>390</v>
      </c>
      <c r="E232" s="107" t="s">
        <v>623</v>
      </c>
      <c r="F232" s="108">
        <v>98</v>
      </c>
      <c r="G232" s="107"/>
      <c r="H232" s="107">
        <v>120</v>
      </c>
      <c r="I232" s="125">
        <v>120</v>
      </c>
      <c r="J232" s="126" t="s">
        <v>625</v>
      </c>
      <c r="K232" s="127">
        <f t="shared" si="218"/>
        <v>22</v>
      </c>
      <c r="L232" s="128">
        <f t="shared" si="219"/>
        <v>0.22448979591836735</v>
      </c>
      <c r="M232" s="129" t="s">
        <v>599</v>
      </c>
      <c r="N232" s="130">
        <v>42753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23</v>
      </c>
      <c r="B233" s="105">
        <v>42040</v>
      </c>
      <c r="C233" s="105"/>
      <c r="D233" s="106" t="s">
        <v>660</v>
      </c>
      <c r="E233" s="107" t="s">
        <v>623</v>
      </c>
      <c r="F233" s="108">
        <v>196</v>
      </c>
      <c r="G233" s="107"/>
      <c r="H233" s="107">
        <v>262</v>
      </c>
      <c r="I233" s="125">
        <v>255</v>
      </c>
      <c r="J233" s="126" t="s">
        <v>625</v>
      </c>
      <c r="K233" s="127">
        <f t="shared" si="218"/>
        <v>66</v>
      </c>
      <c r="L233" s="128">
        <f t="shared" si="219"/>
        <v>0.33673469387755101</v>
      </c>
      <c r="M233" s="129" t="s">
        <v>599</v>
      </c>
      <c r="N233" s="130">
        <v>42599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24</v>
      </c>
      <c r="B234" s="109">
        <v>42067</v>
      </c>
      <c r="C234" s="109"/>
      <c r="D234" s="110" t="s">
        <v>389</v>
      </c>
      <c r="E234" s="111" t="s">
        <v>623</v>
      </c>
      <c r="F234" s="112">
        <v>235</v>
      </c>
      <c r="G234" s="112"/>
      <c r="H234" s="113">
        <v>77</v>
      </c>
      <c r="I234" s="131" t="s">
        <v>661</v>
      </c>
      <c r="J234" s="132" t="s">
        <v>662</v>
      </c>
      <c r="K234" s="133">
        <f t="shared" si="218"/>
        <v>-158</v>
      </c>
      <c r="L234" s="134">
        <f t="shared" si="219"/>
        <v>-0.67234042553191486</v>
      </c>
      <c r="M234" s="135" t="s">
        <v>663</v>
      </c>
      <c r="N234" s="136">
        <v>43522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25</v>
      </c>
      <c r="B235" s="105">
        <v>42067</v>
      </c>
      <c r="C235" s="105"/>
      <c r="D235" s="106" t="s">
        <v>481</v>
      </c>
      <c r="E235" s="107" t="s">
        <v>623</v>
      </c>
      <c r="F235" s="108">
        <v>185</v>
      </c>
      <c r="G235" s="107"/>
      <c r="H235" s="107">
        <v>224</v>
      </c>
      <c r="I235" s="125" t="s">
        <v>664</v>
      </c>
      <c r="J235" s="126" t="s">
        <v>625</v>
      </c>
      <c r="K235" s="127">
        <f t="shared" si="218"/>
        <v>39</v>
      </c>
      <c r="L235" s="128">
        <f t="shared" si="219"/>
        <v>0.21081081081081082</v>
      </c>
      <c r="M235" s="129" t="s">
        <v>599</v>
      </c>
      <c r="N235" s="130">
        <v>42647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63">
        <v>26</v>
      </c>
      <c r="B236" s="114">
        <v>42090</v>
      </c>
      <c r="C236" s="114"/>
      <c r="D236" s="115" t="s">
        <v>665</v>
      </c>
      <c r="E236" s="116" t="s">
        <v>623</v>
      </c>
      <c r="F236" s="117">
        <v>49.5</v>
      </c>
      <c r="G236" s="118"/>
      <c r="H236" s="118">
        <v>15.85</v>
      </c>
      <c r="I236" s="118">
        <v>67</v>
      </c>
      <c r="J236" s="137" t="s">
        <v>666</v>
      </c>
      <c r="K236" s="118">
        <f t="shared" si="218"/>
        <v>-33.65</v>
      </c>
      <c r="L236" s="138">
        <f t="shared" si="219"/>
        <v>-0.67979797979797973</v>
      </c>
      <c r="M236" s="135" t="s">
        <v>663</v>
      </c>
      <c r="N236" s="139">
        <v>43627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27</v>
      </c>
      <c r="B237" s="105">
        <v>42093</v>
      </c>
      <c r="C237" s="105"/>
      <c r="D237" s="106" t="s">
        <v>667</v>
      </c>
      <c r="E237" s="107" t="s">
        <v>623</v>
      </c>
      <c r="F237" s="108">
        <v>183.5</v>
      </c>
      <c r="G237" s="107"/>
      <c r="H237" s="107">
        <v>219</v>
      </c>
      <c r="I237" s="125">
        <v>218</v>
      </c>
      <c r="J237" s="126" t="s">
        <v>668</v>
      </c>
      <c r="K237" s="127">
        <f t="shared" si="218"/>
        <v>35.5</v>
      </c>
      <c r="L237" s="128">
        <f t="shared" si="219"/>
        <v>0.19346049046321526</v>
      </c>
      <c r="M237" s="129" t="s">
        <v>599</v>
      </c>
      <c r="N237" s="130">
        <v>42103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28</v>
      </c>
      <c r="B238" s="105">
        <v>42114</v>
      </c>
      <c r="C238" s="105"/>
      <c r="D238" s="106" t="s">
        <v>669</v>
      </c>
      <c r="E238" s="107" t="s">
        <v>623</v>
      </c>
      <c r="F238" s="108">
        <f>(227+237)/2</f>
        <v>232</v>
      </c>
      <c r="G238" s="107"/>
      <c r="H238" s="107">
        <v>298</v>
      </c>
      <c r="I238" s="125">
        <v>298</v>
      </c>
      <c r="J238" s="126" t="s">
        <v>625</v>
      </c>
      <c r="K238" s="127">
        <f t="shared" si="218"/>
        <v>66</v>
      </c>
      <c r="L238" s="128">
        <f t="shared" si="219"/>
        <v>0.28448275862068967</v>
      </c>
      <c r="M238" s="129" t="s">
        <v>599</v>
      </c>
      <c r="N238" s="130">
        <v>42823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29</v>
      </c>
      <c r="B239" s="105">
        <v>42128</v>
      </c>
      <c r="C239" s="105"/>
      <c r="D239" s="106" t="s">
        <v>670</v>
      </c>
      <c r="E239" s="107" t="s">
        <v>600</v>
      </c>
      <c r="F239" s="108">
        <v>385</v>
      </c>
      <c r="G239" s="107"/>
      <c r="H239" s="107">
        <f>212.5+331</f>
        <v>543.5</v>
      </c>
      <c r="I239" s="125">
        <v>510</v>
      </c>
      <c r="J239" s="126" t="s">
        <v>671</v>
      </c>
      <c r="K239" s="127">
        <f t="shared" si="218"/>
        <v>158.5</v>
      </c>
      <c r="L239" s="128">
        <f t="shared" si="219"/>
        <v>0.41168831168831171</v>
      </c>
      <c r="M239" s="129" t="s">
        <v>599</v>
      </c>
      <c r="N239" s="130">
        <v>42235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30</v>
      </c>
      <c r="B240" s="105">
        <v>42128</v>
      </c>
      <c r="C240" s="105"/>
      <c r="D240" s="106" t="s">
        <v>672</v>
      </c>
      <c r="E240" s="107" t="s">
        <v>600</v>
      </c>
      <c r="F240" s="108">
        <v>115.5</v>
      </c>
      <c r="G240" s="107"/>
      <c r="H240" s="107">
        <v>146</v>
      </c>
      <c r="I240" s="125">
        <v>142</v>
      </c>
      <c r="J240" s="126" t="s">
        <v>673</v>
      </c>
      <c r="K240" s="127">
        <f t="shared" si="218"/>
        <v>30.5</v>
      </c>
      <c r="L240" s="128">
        <f t="shared" si="219"/>
        <v>0.26406926406926406</v>
      </c>
      <c r="M240" s="129" t="s">
        <v>599</v>
      </c>
      <c r="N240" s="130">
        <v>42202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31</v>
      </c>
      <c r="B241" s="105">
        <v>42151</v>
      </c>
      <c r="C241" s="105"/>
      <c r="D241" s="106" t="s">
        <v>674</v>
      </c>
      <c r="E241" s="107" t="s">
        <v>600</v>
      </c>
      <c r="F241" s="108">
        <v>237.5</v>
      </c>
      <c r="G241" s="107"/>
      <c r="H241" s="107">
        <v>279.5</v>
      </c>
      <c r="I241" s="125">
        <v>278</v>
      </c>
      <c r="J241" s="126" t="s">
        <v>625</v>
      </c>
      <c r="K241" s="127">
        <f t="shared" si="218"/>
        <v>42</v>
      </c>
      <c r="L241" s="128">
        <f t="shared" si="219"/>
        <v>0.17684210526315788</v>
      </c>
      <c r="M241" s="129" t="s">
        <v>599</v>
      </c>
      <c r="N241" s="130">
        <v>42222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32</v>
      </c>
      <c r="B242" s="105">
        <v>42174</v>
      </c>
      <c r="C242" s="105"/>
      <c r="D242" s="106" t="s">
        <v>644</v>
      </c>
      <c r="E242" s="107" t="s">
        <v>623</v>
      </c>
      <c r="F242" s="108">
        <v>340</v>
      </c>
      <c r="G242" s="107"/>
      <c r="H242" s="107">
        <v>448</v>
      </c>
      <c r="I242" s="125">
        <v>448</v>
      </c>
      <c r="J242" s="126" t="s">
        <v>625</v>
      </c>
      <c r="K242" s="127">
        <f t="shared" si="218"/>
        <v>108</v>
      </c>
      <c r="L242" s="128">
        <f t="shared" si="219"/>
        <v>0.31764705882352939</v>
      </c>
      <c r="M242" s="129" t="s">
        <v>599</v>
      </c>
      <c r="N242" s="130">
        <v>43018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33</v>
      </c>
      <c r="B243" s="105">
        <v>42191</v>
      </c>
      <c r="C243" s="105"/>
      <c r="D243" s="106" t="s">
        <v>675</v>
      </c>
      <c r="E243" s="107" t="s">
        <v>623</v>
      </c>
      <c r="F243" s="108">
        <v>390</v>
      </c>
      <c r="G243" s="107"/>
      <c r="H243" s="107">
        <v>460</v>
      </c>
      <c r="I243" s="125">
        <v>460</v>
      </c>
      <c r="J243" s="126" t="s">
        <v>625</v>
      </c>
      <c r="K243" s="127">
        <f t="shared" ref="K243:K263" si="220">H243-F243</f>
        <v>70</v>
      </c>
      <c r="L243" s="128">
        <f t="shared" ref="L243:L263" si="221">K243/F243</f>
        <v>0.17948717948717949</v>
      </c>
      <c r="M243" s="129" t="s">
        <v>599</v>
      </c>
      <c r="N243" s="130">
        <v>42478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34</v>
      </c>
      <c r="B244" s="109">
        <v>42195</v>
      </c>
      <c r="C244" s="109"/>
      <c r="D244" s="110" t="s">
        <v>676</v>
      </c>
      <c r="E244" s="111" t="s">
        <v>623</v>
      </c>
      <c r="F244" s="112">
        <v>122.5</v>
      </c>
      <c r="G244" s="112"/>
      <c r="H244" s="113">
        <v>61</v>
      </c>
      <c r="I244" s="131">
        <v>172</v>
      </c>
      <c r="J244" s="132" t="s">
        <v>677</v>
      </c>
      <c r="K244" s="133">
        <f t="shared" si="220"/>
        <v>-61.5</v>
      </c>
      <c r="L244" s="134">
        <f t="shared" si="221"/>
        <v>-0.50204081632653064</v>
      </c>
      <c r="M244" s="135" t="s">
        <v>663</v>
      </c>
      <c r="N244" s="136">
        <v>43333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35</v>
      </c>
      <c r="B245" s="105">
        <v>42219</v>
      </c>
      <c r="C245" s="105"/>
      <c r="D245" s="106" t="s">
        <v>678</v>
      </c>
      <c r="E245" s="107" t="s">
        <v>623</v>
      </c>
      <c r="F245" s="108">
        <v>297.5</v>
      </c>
      <c r="G245" s="107"/>
      <c r="H245" s="107">
        <v>350</v>
      </c>
      <c r="I245" s="125">
        <v>360</v>
      </c>
      <c r="J245" s="126" t="s">
        <v>679</v>
      </c>
      <c r="K245" s="127">
        <f t="shared" si="220"/>
        <v>52.5</v>
      </c>
      <c r="L245" s="128">
        <f t="shared" si="221"/>
        <v>0.17647058823529413</v>
      </c>
      <c r="M245" s="129" t="s">
        <v>599</v>
      </c>
      <c r="N245" s="130">
        <v>42232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36</v>
      </c>
      <c r="B246" s="105">
        <v>42219</v>
      </c>
      <c r="C246" s="105"/>
      <c r="D246" s="106" t="s">
        <v>680</v>
      </c>
      <c r="E246" s="107" t="s">
        <v>623</v>
      </c>
      <c r="F246" s="108">
        <v>115.5</v>
      </c>
      <c r="G246" s="107"/>
      <c r="H246" s="107">
        <v>149</v>
      </c>
      <c r="I246" s="125">
        <v>140</v>
      </c>
      <c r="J246" s="140" t="s">
        <v>681</v>
      </c>
      <c r="K246" s="127">
        <f t="shared" si="220"/>
        <v>33.5</v>
      </c>
      <c r="L246" s="128">
        <f t="shared" si="221"/>
        <v>0.29004329004329005</v>
      </c>
      <c r="M246" s="129" t="s">
        <v>599</v>
      </c>
      <c r="N246" s="130">
        <v>42740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37</v>
      </c>
      <c r="B247" s="105">
        <v>42251</v>
      </c>
      <c r="C247" s="105"/>
      <c r="D247" s="106" t="s">
        <v>674</v>
      </c>
      <c r="E247" s="107" t="s">
        <v>623</v>
      </c>
      <c r="F247" s="108">
        <v>226</v>
      </c>
      <c r="G247" s="107"/>
      <c r="H247" s="107">
        <v>292</v>
      </c>
      <c r="I247" s="125">
        <v>292</v>
      </c>
      <c r="J247" s="126" t="s">
        <v>682</v>
      </c>
      <c r="K247" s="127">
        <f t="shared" si="220"/>
        <v>66</v>
      </c>
      <c r="L247" s="128">
        <f t="shared" si="221"/>
        <v>0.29203539823008851</v>
      </c>
      <c r="M247" s="129" t="s">
        <v>599</v>
      </c>
      <c r="N247" s="130">
        <v>42286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38</v>
      </c>
      <c r="B248" s="105">
        <v>42254</v>
      </c>
      <c r="C248" s="105"/>
      <c r="D248" s="106" t="s">
        <v>669</v>
      </c>
      <c r="E248" s="107" t="s">
        <v>623</v>
      </c>
      <c r="F248" s="108">
        <v>232.5</v>
      </c>
      <c r="G248" s="107"/>
      <c r="H248" s="107">
        <v>312.5</v>
      </c>
      <c r="I248" s="125">
        <v>310</v>
      </c>
      <c r="J248" s="126" t="s">
        <v>625</v>
      </c>
      <c r="K248" s="127">
        <f t="shared" si="220"/>
        <v>80</v>
      </c>
      <c r="L248" s="128">
        <f t="shared" si="221"/>
        <v>0.34408602150537637</v>
      </c>
      <c r="M248" s="129" t="s">
        <v>599</v>
      </c>
      <c r="N248" s="130">
        <v>42823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39</v>
      </c>
      <c r="B249" s="105">
        <v>42268</v>
      </c>
      <c r="C249" s="105"/>
      <c r="D249" s="106" t="s">
        <v>683</v>
      </c>
      <c r="E249" s="107" t="s">
        <v>623</v>
      </c>
      <c r="F249" s="108">
        <v>196.5</v>
      </c>
      <c r="G249" s="107"/>
      <c r="H249" s="107">
        <v>238</v>
      </c>
      <c r="I249" s="125">
        <v>238</v>
      </c>
      <c r="J249" s="126" t="s">
        <v>682</v>
      </c>
      <c r="K249" s="127">
        <f t="shared" si="220"/>
        <v>41.5</v>
      </c>
      <c r="L249" s="128">
        <f t="shared" si="221"/>
        <v>0.21119592875318066</v>
      </c>
      <c r="M249" s="129" t="s">
        <v>599</v>
      </c>
      <c r="N249" s="130">
        <v>42291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40</v>
      </c>
      <c r="B250" s="105">
        <v>42271</v>
      </c>
      <c r="C250" s="105"/>
      <c r="D250" s="106" t="s">
        <v>622</v>
      </c>
      <c r="E250" s="107" t="s">
        <v>623</v>
      </c>
      <c r="F250" s="108">
        <v>65</v>
      </c>
      <c r="G250" s="107"/>
      <c r="H250" s="107">
        <v>82</v>
      </c>
      <c r="I250" s="125">
        <v>82</v>
      </c>
      <c r="J250" s="126" t="s">
        <v>682</v>
      </c>
      <c r="K250" s="127">
        <f t="shared" si="220"/>
        <v>17</v>
      </c>
      <c r="L250" s="128">
        <f t="shared" si="221"/>
        <v>0.26153846153846155</v>
      </c>
      <c r="M250" s="129" t="s">
        <v>599</v>
      </c>
      <c r="N250" s="130">
        <v>42578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41</v>
      </c>
      <c r="B251" s="105">
        <v>42291</v>
      </c>
      <c r="C251" s="105"/>
      <c r="D251" s="106" t="s">
        <v>684</v>
      </c>
      <c r="E251" s="107" t="s">
        <v>623</v>
      </c>
      <c r="F251" s="108">
        <v>144</v>
      </c>
      <c r="G251" s="107"/>
      <c r="H251" s="107">
        <v>182.5</v>
      </c>
      <c r="I251" s="125">
        <v>181</v>
      </c>
      <c r="J251" s="126" t="s">
        <v>682</v>
      </c>
      <c r="K251" s="127">
        <f t="shared" si="220"/>
        <v>38.5</v>
      </c>
      <c r="L251" s="128">
        <f t="shared" si="221"/>
        <v>0.2673611111111111</v>
      </c>
      <c r="M251" s="129" t="s">
        <v>599</v>
      </c>
      <c r="N251" s="130">
        <v>42817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42</v>
      </c>
      <c r="B252" s="105">
        <v>42291</v>
      </c>
      <c r="C252" s="105"/>
      <c r="D252" s="106" t="s">
        <v>685</v>
      </c>
      <c r="E252" s="107" t="s">
        <v>623</v>
      </c>
      <c r="F252" s="108">
        <v>264</v>
      </c>
      <c r="G252" s="107"/>
      <c r="H252" s="107">
        <v>311</v>
      </c>
      <c r="I252" s="125">
        <v>311</v>
      </c>
      <c r="J252" s="126" t="s">
        <v>682</v>
      </c>
      <c r="K252" s="127">
        <f t="shared" si="220"/>
        <v>47</v>
      </c>
      <c r="L252" s="128">
        <f t="shared" si="221"/>
        <v>0.17803030303030304</v>
      </c>
      <c r="M252" s="129" t="s">
        <v>599</v>
      </c>
      <c r="N252" s="130">
        <v>42604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43</v>
      </c>
      <c r="B253" s="105">
        <v>42318</v>
      </c>
      <c r="C253" s="105"/>
      <c r="D253" s="106" t="s">
        <v>686</v>
      </c>
      <c r="E253" s="107" t="s">
        <v>600</v>
      </c>
      <c r="F253" s="108">
        <v>549.5</v>
      </c>
      <c r="G253" s="107"/>
      <c r="H253" s="107">
        <v>630</v>
      </c>
      <c r="I253" s="125">
        <v>630</v>
      </c>
      <c r="J253" s="126" t="s">
        <v>682</v>
      </c>
      <c r="K253" s="127">
        <f t="shared" si="220"/>
        <v>80.5</v>
      </c>
      <c r="L253" s="128">
        <f t="shared" si="221"/>
        <v>0.1464968152866242</v>
      </c>
      <c r="M253" s="129" t="s">
        <v>599</v>
      </c>
      <c r="N253" s="130">
        <v>42419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44</v>
      </c>
      <c r="B254" s="105">
        <v>42342</v>
      </c>
      <c r="C254" s="105"/>
      <c r="D254" s="106" t="s">
        <v>687</v>
      </c>
      <c r="E254" s="107" t="s">
        <v>623</v>
      </c>
      <c r="F254" s="108">
        <v>1027.5</v>
      </c>
      <c r="G254" s="107"/>
      <c r="H254" s="107">
        <v>1315</v>
      </c>
      <c r="I254" s="125">
        <v>1250</v>
      </c>
      <c r="J254" s="126" t="s">
        <v>682</v>
      </c>
      <c r="K254" s="127">
        <f t="shared" si="220"/>
        <v>287.5</v>
      </c>
      <c r="L254" s="128">
        <f t="shared" si="221"/>
        <v>0.27980535279805352</v>
      </c>
      <c r="M254" s="129" t="s">
        <v>599</v>
      </c>
      <c r="N254" s="130">
        <v>43244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45</v>
      </c>
      <c r="B255" s="105">
        <v>42367</v>
      </c>
      <c r="C255" s="105"/>
      <c r="D255" s="106" t="s">
        <v>688</v>
      </c>
      <c r="E255" s="107" t="s">
        <v>623</v>
      </c>
      <c r="F255" s="108">
        <v>465</v>
      </c>
      <c r="G255" s="107"/>
      <c r="H255" s="107">
        <v>540</v>
      </c>
      <c r="I255" s="125">
        <v>540</v>
      </c>
      <c r="J255" s="126" t="s">
        <v>682</v>
      </c>
      <c r="K255" s="127">
        <f t="shared" si="220"/>
        <v>75</v>
      </c>
      <c r="L255" s="128">
        <f t="shared" si="221"/>
        <v>0.16129032258064516</v>
      </c>
      <c r="M255" s="129" t="s">
        <v>599</v>
      </c>
      <c r="N255" s="130">
        <v>42530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46</v>
      </c>
      <c r="B256" s="105">
        <v>42380</v>
      </c>
      <c r="C256" s="105"/>
      <c r="D256" s="106" t="s">
        <v>390</v>
      </c>
      <c r="E256" s="107" t="s">
        <v>600</v>
      </c>
      <c r="F256" s="108">
        <v>81</v>
      </c>
      <c r="G256" s="107"/>
      <c r="H256" s="107">
        <v>110</v>
      </c>
      <c r="I256" s="125">
        <v>110</v>
      </c>
      <c r="J256" s="126" t="s">
        <v>682</v>
      </c>
      <c r="K256" s="127">
        <f t="shared" si="220"/>
        <v>29</v>
      </c>
      <c r="L256" s="128">
        <f t="shared" si="221"/>
        <v>0.35802469135802467</v>
      </c>
      <c r="M256" s="129" t="s">
        <v>599</v>
      </c>
      <c r="N256" s="130">
        <v>42745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47</v>
      </c>
      <c r="B257" s="105">
        <v>42382</v>
      </c>
      <c r="C257" s="105"/>
      <c r="D257" s="106" t="s">
        <v>689</v>
      </c>
      <c r="E257" s="107" t="s">
        <v>600</v>
      </c>
      <c r="F257" s="108">
        <v>417.5</v>
      </c>
      <c r="G257" s="107"/>
      <c r="H257" s="107">
        <v>547</v>
      </c>
      <c r="I257" s="125">
        <v>535</v>
      </c>
      <c r="J257" s="126" t="s">
        <v>682</v>
      </c>
      <c r="K257" s="127">
        <f t="shared" si="220"/>
        <v>129.5</v>
      </c>
      <c r="L257" s="128">
        <f t="shared" si="221"/>
        <v>0.31017964071856285</v>
      </c>
      <c r="M257" s="129" t="s">
        <v>599</v>
      </c>
      <c r="N257" s="130">
        <v>42578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48</v>
      </c>
      <c r="B258" s="105">
        <v>42408</v>
      </c>
      <c r="C258" s="105"/>
      <c r="D258" s="106" t="s">
        <v>690</v>
      </c>
      <c r="E258" s="107" t="s">
        <v>623</v>
      </c>
      <c r="F258" s="108">
        <v>650</v>
      </c>
      <c r="G258" s="107"/>
      <c r="H258" s="107">
        <v>800</v>
      </c>
      <c r="I258" s="125">
        <v>800</v>
      </c>
      <c r="J258" s="126" t="s">
        <v>682</v>
      </c>
      <c r="K258" s="127">
        <f t="shared" si="220"/>
        <v>150</v>
      </c>
      <c r="L258" s="128">
        <f t="shared" si="221"/>
        <v>0.23076923076923078</v>
      </c>
      <c r="M258" s="129" t="s">
        <v>599</v>
      </c>
      <c r="N258" s="130">
        <v>43154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49</v>
      </c>
      <c r="B259" s="105">
        <v>42433</v>
      </c>
      <c r="C259" s="105"/>
      <c r="D259" s="106" t="s">
        <v>197</v>
      </c>
      <c r="E259" s="107" t="s">
        <v>623</v>
      </c>
      <c r="F259" s="108">
        <v>437.5</v>
      </c>
      <c r="G259" s="107"/>
      <c r="H259" s="107">
        <v>504.5</v>
      </c>
      <c r="I259" s="125">
        <v>522</v>
      </c>
      <c r="J259" s="126" t="s">
        <v>691</v>
      </c>
      <c r="K259" s="127">
        <f t="shared" si="220"/>
        <v>67</v>
      </c>
      <c r="L259" s="128">
        <f t="shared" si="221"/>
        <v>0.15314285714285714</v>
      </c>
      <c r="M259" s="129" t="s">
        <v>599</v>
      </c>
      <c r="N259" s="130">
        <v>42480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50</v>
      </c>
      <c r="B260" s="105">
        <v>42438</v>
      </c>
      <c r="C260" s="105"/>
      <c r="D260" s="106" t="s">
        <v>692</v>
      </c>
      <c r="E260" s="107" t="s">
        <v>623</v>
      </c>
      <c r="F260" s="108">
        <v>189.5</v>
      </c>
      <c r="G260" s="107"/>
      <c r="H260" s="107">
        <v>218</v>
      </c>
      <c r="I260" s="125">
        <v>218</v>
      </c>
      <c r="J260" s="126" t="s">
        <v>682</v>
      </c>
      <c r="K260" s="127">
        <f t="shared" si="220"/>
        <v>28.5</v>
      </c>
      <c r="L260" s="128">
        <f t="shared" si="221"/>
        <v>0.15039577836411611</v>
      </c>
      <c r="M260" s="129" t="s">
        <v>599</v>
      </c>
      <c r="N260" s="130">
        <v>43034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3">
        <v>51</v>
      </c>
      <c r="B261" s="114">
        <v>42471</v>
      </c>
      <c r="C261" s="114"/>
      <c r="D261" s="115" t="s">
        <v>693</v>
      </c>
      <c r="E261" s="116" t="s">
        <v>623</v>
      </c>
      <c r="F261" s="117">
        <v>36.5</v>
      </c>
      <c r="G261" s="118"/>
      <c r="H261" s="118">
        <v>15.85</v>
      </c>
      <c r="I261" s="118">
        <v>60</v>
      </c>
      <c r="J261" s="137" t="s">
        <v>694</v>
      </c>
      <c r="K261" s="133">
        <f t="shared" si="220"/>
        <v>-20.65</v>
      </c>
      <c r="L261" s="167">
        <f t="shared" si="221"/>
        <v>-0.5657534246575342</v>
      </c>
      <c r="M261" s="135" t="s">
        <v>663</v>
      </c>
      <c r="N261" s="168">
        <v>43627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52</v>
      </c>
      <c r="B262" s="105">
        <v>42472</v>
      </c>
      <c r="C262" s="105"/>
      <c r="D262" s="106" t="s">
        <v>695</v>
      </c>
      <c r="E262" s="107" t="s">
        <v>623</v>
      </c>
      <c r="F262" s="108">
        <v>93</v>
      </c>
      <c r="G262" s="107"/>
      <c r="H262" s="107">
        <v>149</v>
      </c>
      <c r="I262" s="125">
        <v>140</v>
      </c>
      <c r="J262" s="140" t="s">
        <v>696</v>
      </c>
      <c r="K262" s="127">
        <f t="shared" si="220"/>
        <v>56</v>
      </c>
      <c r="L262" s="128">
        <f t="shared" si="221"/>
        <v>0.60215053763440862</v>
      </c>
      <c r="M262" s="129" t="s">
        <v>599</v>
      </c>
      <c r="N262" s="130">
        <v>42740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53</v>
      </c>
      <c r="B263" s="105">
        <v>42472</v>
      </c>
      <c r="C263" s="105"/>
      <c r="D263" s="106" t="s">
        <v>697</v>
      </c>
      <c r="E263" s="107" t="s">
        <v>623</v>
      </c>
      <c r="F263" s="108">
        <v>130</v>
      </c>
      <c r="G263" s="107"/>
      <c r="H263" s="107">
        <v>150</v>
      </c>
      <c r="I263" s="125" t="s">
        <v>698</v>
      </c>
      <c r="J263" s="126" t="s">
        <v>682</v>
      </c>
      <c r="K263" s="127">
        <f t="shared" si="220"/>
        <v>20</v>
      </c>
      <c r="L263" s="128">
        <f t="shared" si="221"/>
        <v>0.15384615384615385</v>
      </c>
      <c r="M263" s="129" t="s">
        <v>599</v>
      </c>
      <c r="N263" s="130">
        <v>42564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54</v>
      </c>
      <c r="B264" s="105">
        <v>42473</v>
      </c>
      <c r="C264" s="105"/>
      <c r="D264" s="106" t="s">
        <v>354</v>
      </c>
      <c r="E264" s="107" t="s">
        <v>623</v>
      </c>
      <c r="F264" s="108">
        <v>196</v>
      </c>
      <c r="G264" s="107"/>
      <c r="H264" s="107">
        <v>299</v>
      </c>
      <c r="I264" s="125">
        <v>299</v>
      </c>
      <c r="J264" s="126" t="s">
        <v>682</v>
      </c>
      <c r="K264" s="127">
        <v>103</v>
      </c>
      <c r="L264" s="128">
        <v>0.52551020408163296</v>
      </c>
      <c r="M264" s="129" t="s">
        <v>599</v>
      </c>
      <c r="N264" s="130">
        <v>42620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55</v>
      </c>
      <c r="B265" s="105">
        <v>42473</v>
      </c>
      <c r="C265" s="105"/>
      <c r="D265" s="106" t="s">
        <v>756</v>
      </c>
      <c r="E265" s="107" t="s">
        <v>623</v>
      </c>
      <c r="F265" s="108">
        <v>88</v>
      </c>
      <c r="G265" s="107"/>
      <c r="H265" s="107">
        <v>103</v>
      </c>
      <c r="I265" s="125">
        <v>103</v>
      </c>
      <c r="J265" s="126" t="s">
        <v>682</v>
      </c>
      <c r="K265" s="127">
        <v>15</v>
      </c>
      <c r="L265" s="128">
        <v>0.170454545454545</v>
      </c>
      <c r="M265" s="129" t="s">
        <v>599</v>
      </c>
      <c r="N265" s="130">
        <v>42530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56</v>
      </c>
      <c r="B266" s="105">
        <v>42492</v>
      </c>
      <c r="C266" s="105"/>
      <c r="D266" s="106" t="s">
        <v>699</v>
      </c>
      <c r="E266" s="107" t="s">
        <v>623</v>
      </c>
      <c r="F266" s="108">
        <v>127.5</v>
      </c>
      <c r="G266" s="107"/>
      <c r="H266" s="107">
        <v>148</v>
      </c>
      <c r="I266" s="125" t="s">
        <v>700</v>
      </c>
      <c r="J266" s="126" t="s">
        <v>682</v>
      </c>
      <c r="K266" s="127">
        <f>H266-F266</f>
        <v>20.5</v>
      </c>
      <c r="L266" s="128">
        <f>K266/F266</f>
        <v>0.16078431372549021</v>
      </c>
      <c r="M266" s="129" t="s">
        <v>599</v>
      </c>
      <c r="N266" s="130">
        <v>42564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57</v>
      </c>
      <c r="B267" s="105">
        <v>42493</v>
      </c>
      <c r="C267" s="105"/>
      <c r="D267" s="106" t="s">
        <v>701</v>
      </c>
      <c r="E267" s="107" t="s">
        <v>623</v>
      </c>
      <c r="F267" s="108">
        <v>675</v>
      </c>
      <c r="G267" s="107"/>
      <c r="H267" s="107">
        <v>815</v>
      </c>
      <c r="I267" s="125" t="s">
        <v>702</v>
      </c>
      <c r="J267" s="126" t="s">
        <v>682</v>
      </c>
      <c r="K267" s="127">
        <f>H267-F267</f>
        <v>140</v>
      </c>
      <c r="L267" s="128">
        <f>K267/F267</f>
        <v>0.2074074074074074</v>
      </c>
      <c r="M267" s="129" t="s">
        <v>599</v>
      </c>
      <c r="N267" s="130">
        <v>43154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58</v>
      </c>
      <c r="B268" s="109">
        <v>42522</v>
      </c>
      <c r="C268" s="109"/>
      <c r="D268" s="110" t="s">
        <v>757</v>
      </c>
      <c r="E268" s="111" t="s">
        <v>623</v>
      </c>
      <c r="F268" s="112">
        <v>500</v>
      </c>
      <c r="G268" s="112"/>
      <c r="H268" s="113">
        <v>232.5</v>
      </c>
      <c r="I268" s="131" t="s">
        <v>758</v>
      </c>
      <c r="J268" s="132" t="s">
        <v>759</v>
      </c>
      <c r="K268" s="133">
        <f>H268-F268</f>
        <v>-267.5</v>
      </c>
      <c r="L268" s="134">
        <f>K268/F268</f>
        <v>-0.53500000000000003</v>
      </c>
      <c r="M268" s="135" t="s">
        <v>663</v>
      </c>
      <c r="N268" s="136">
        <v>43735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59</v>
      </c>
      <c r="B269" s="105">
        <v>42527</v>
      </c>
      <c r="C269" s="105"/>
      <c r="D269" s="106" t="s">
        <v>703</v>
      </c>
      <c r="E269" s="107" t="s">
        <v>623</v>
      </c>
      <c r="F269" s="108">
        <v>110</v>
      </c>
      <c r="G269" s="107"/>
      <c r="H269" s="107">
        <v>126.5</v>
      </c>
      <c r="I269" s="125">
        <v>125</v>
      </c>
      <c r="J269" s="126" t="s">
        <v>632</v>
      </c>
      <c r="K269" s="127">
        <f>H269-F269</f>
        <v>16.5</v>
      </c>
      <c r="L269" s="128">
        <f>K269/F269</f>
        <v>0.15</v>
      </c>
      <c r="M269" s="129" t="s">
        <v>599</v>
      </c>
      <c r="N269" s="130">
        <v>42552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60</v>
      </c>
      <c r="B270" s="105">
        <v>42538</v>
      </c>
      <c r="C270" s="105"/>
      <c r="D270" s="106" t="s">
        <v>704</v>
      </c>
      <c r="E270" s="107" t="s">
        <v>623</v>
      </c>
      <c r="F270" s="108">
        <v>44</v>
      </c>
      <c r="G270" s="107"/>
      <c r="H270" s="107">
        <v>69.5</v>
      </c>
      <c r="I270" s="125">
        <v>69.5</v>
      </c>
      <c r="J270" s="126" t="s">
        <v>705</v>
      </c>
      <c r="K270" s="127">
        <f>H270-F270</f>
        <v>25.5</v>
      </c>
      <c r="L270" s="128">
        <f>K270/F270</f>
        <v>0.57954545454545459</v>
      </c>
      <c r="M270" s="129" t="s">
        <v>599</v>
      </c>
      <c r="N270" s="130">
        <v>42977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61</v>
      </c>
      <c r="B271" s="105">
        <v>42549</v>
      </c>
      <c r="C271" s="105"/>
      <c r="D271" s="147" t="s">
        <v>760</v>
      </c>
      <c r="E271" s="107" t="s">
        <v>623</v>
      </c>
      <c r="F271" s="108">
        <v>262.5</v>
      </c>
      <c r="G271" s="107"/>
      <c r="H271" s="107">
        <v>340</v>
      </c>
      <c r="I271" s="125">
        <v>333</v>
      </c>
      <c r="J271" s="126" t="s">
        <v>761</v>
      </c>
      <c r="K271" s="127">
        <v>77.5</v>
      </c>
      <c r="L271" s="128">
        <v>0.29523809523809502</v>
      </c>
      <c r="M271" s="129" t="s">
        <v>599</v>
      </c>
      <c r="N271" s="130">
        <v>43017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62</v>
      </c>
      <c r="B272" s="105">
        <v>42549</v>
      </c>
      <c r="C272" s="105"/>
      <c r="D272" s="147" t="s">
        <v>762</v>
      </c>
      <c r="E272" s="107" t="s">
        <v>623</v>
      </c>
      <c r="F272" s="108">
        <v>840</v>
      </c>
      <c r="G272" s="107"/>
      <c r="H272" s="107">
        <v>1230</v>
      </c>
      <c r="I272" s="125">
        <v>1230</v>
      </c>
      <c r="J272" s="126" t="s">
        <v>682</v>
      </c>
      <c r="K272" s="127">
        <v>390</v>
      </c>
      <c r="L272" s="128">
        <v>0.46428571428571402</v>
      </c>
      <c r="M272" s="129" t="s">
        <v>599</v>
      </c>
      <c r="N272" s="130">
        <v>42649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4">
        <v>63</v>
      </c>
      <c r="B273" s="142">
        <v>42556</v>
      </c>
      <c r="C273" s="142"/>
      <c r="D273" s="143" t="s">
        <v>706</v>
      </c>
      <c r="E273" s="144" t="s">
        <v>623</v>
      </c>
      <c r="F273" s="145">
        <v>395</v>
      </c>
      <c r="G273" s="146"/>
      <c r="H273" s="146">
        <f>(468.5+342.5)/2</f>
        <v>405.5</v>
      </c>
      <c r="I273" s="146">
        <v>510</v>
      </c>
      <c r="J273" s="169" t="s">
        <v>707</v>
      </c>
      <c r="K273" s="170">
        <f t="shared" ref="K273:K279" si="222">H273-F273</f>
        <v>10.5</v>
      </c>
      <c r="L273" s="171">
        <f t="shared" ref="L273:L279" si="223">K273/F273</f>
        <v>2.6582278481012658E-2</v>
      </c>
      <c r="M273" s="172" t="s">
        <v>708</v>
      </c>
      <c r="N273" s="173">
        <v>43606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64</v>
      </c>
      <c r="B274" s="109">
        <v>42584</v>
      </c>
      <c r="C274" s="109"/>
      <c r="D274" s="110" t="s">
        <v>709</v>
      </c>
      <c r="E274" s="111" t="s">
        <v>600</v>
      </c>
      <c r="F274" s="112">
        <f>169.5-12.8</f>
        <v>156.69999999999999</v>
      </c>
      <c r="G274" s="112"/>
      <c r="H274" s="113">
        <v>77</v>
      </c>
      <c r="I274" s="131" t="s">
        <v>710</v>
      </c>
      <c r="J274" s="383" t="s">
        <v>3401</v>
      </c>
      <c r="K274" s="133">
        <f t="shared" si="222"/>
        <v>-79.699999999999989</v>
      </c>
      <c r="L274" s="134">
        <f t="shared" si="223"/>
        <v>-0.50861518825781749</v>
      </c>
      <c r="M274" s="135" t="s">
        <v>663</v>
      </c>
      <c r="N274" s="136">
        <v>43522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65</v>
      </c>
      <c r="B275" s="109">
        <v>42586</v>
      </c>
      <c r="C275" s="109"/>
      <c r="D275" s="110" t="s">
        <v>711</v>
      </c>
      <c r="E275" s="111" t="s">
        <v>623</v>
      </c>
      <c r="F275" s="112">
        <v>400</v>
      </c>
      <c r="G275" s="112"/>
      <c r="H275" s="113">
        <v>305</v>
      </c>
      <c r="I275" s="131">
        <v>475</v>
      </c>
      <c r="J275" s="132" t="s">
        <v>712</v>
      </c>
      <c r="K275" s="133">
        <f t="shared" si="222"/>
        <v>-95</v>
      </c>
      <c r="L275" s="134">
        <f t="shared" si="223"/>
        <v>-0.23749999999999999</v>
      </c>
      <c r="M275" s="135" t="s">
        <v>663</v>
      </c>
      <c r="N275" s="136">
        <v>43606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66</v>
      </c>
      <c r="B276" s="105">
        <v>42593</v>
      </c>
      <c r="C276" s="105"/>
      <c r="D276" s="106" t="s">
        <v>713</v>
      </c>
      <c r="E276" s="107" t="s">
        <v>623</v>
      </c>
      <c r="F276" s="108">
        <v>86.5</v>
      </c>
      <c r="G276" s="107"/>
      <c r="H276" s="107">
        <v>130</v>
      </c>
      <c r="I276" s="125">
        <v>130</v>
      </c>
      <c r="J276" s="140" t="s">
        <v>714</v>
      </c>
      <c r="K276" s="127">
        <f t="shared" si="222"/>
        <v>43.5</v>
      </c>
      <c r="L276" s="128">
        <f t="shared" si="223"/>
        <v>0.50289017341040465</v>
      </c>
      <c r="M276" s="129" t="s">
        <v>599</v>
      </c>
      <c r="N276" s="130">
        <v>43091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3">
        <v>67</v>
      </c>
      <c r="B277" s="109">
        <v>42600</v>
      </c>
      <c r="C277" s="109"/>
      <c r="D277" s="110" t="s">
        <v>381</v>
      </c>
      <c r="E277" s="111" t="s">
        <v>623</v>
      </c>
      <c r="F277" s="112">
        <v>133.5</v>
      </c>
      <c r="G277" s="112"/>
      <c r="H277" s="113">
        <v>126.5</v>
      </c>
      <c r="I277" s="131">
        <v>178</v>
      </c>
      <c r="J277" s="132" t="s">
        <v>715</v>
      </c>
      <c r="K277" s="133">
        <f t="shared" si="222"/>
        <v>-7</v>
      </c>
      <c r="L277" s="134">
        <f t="shared" si="223"/>
        <v>-5.2434456928838954E-2</v>
      </c>
      <c r="M277" s="135" t="s">
        <v>663</v>
      </c>
      <c r="N277" s="136">
        <v>42615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68</v>
      </c>
      <c r="B278" s="105">
        <v>42613</v>
      </c>
      <c r="C278" s="105"/>
      <c r="D278" s="106" t="s">
        <v>716</v>
      </c>
      <c r="E278" s="107" t="s">
        <v>623</v>
      </c>
      <c r="F278" s="108">
        <v>560</v>
      </c>
      <c r="G278" s="107"/>
      <c r="H278" s="107">
        <v>725</v>
      </c>
      <c r="I278" s="125">
        <v>725</v>
      </c>
      <c r="J278" s="126" t="s">
        <v>625</v>
      </c>
      <c r="K278" s="127">
        <f t="shared" si="222"/>
        <v>165</v>
      </c>
      <c r="L278" s="128">
        <f t="shared" si="223"/>
        <v>0.29464285714285715</v>
      </c>
      <c r="M278" s="129" t="s">
        <v>599</v>
      </c>
      <c r="N278" s="130">
        <v>42456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69</v>
      </c>
      <c r="B279" s="105">
        <v>42614</v>
      </c>
      <c r="C279" s="105"/>
      <c r="D279" s="106" t="s">
        <v>717</v>
      </c>
      <c r="E279" s="107" t="s">
        <v>623</v>
      </c>
      <c r="F279" s="108">
        <v>160.5</v>
      </c>
      <c r="G279" s="107"/>
      <c r="H279" s="107">
        <v>210</v>
      </c>
      <c r="I279" s="125">
        <v>210</v>
      </c>
      <c r="J279" s="126" t="s">
        <v>625</v>
      </c>
      <c r="K279" s="127">
        <f t="shared" si="222"/>
        <v>49.5</v>
      </c>
      <c r="L279" s="128">
        <f t="shared" si="223"/>
        <v>0.30841121495327101</v>
      </c>
      <c r="M279" s="129" t="s">
        <v>599</v>
      </c>
      <c r="N279" s="130">
        <v>42871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70</v>
      </c>
      <c r="B280" s="105">
        <v>42646</v>
      </c>
      <c r="C280" s="105"/>
      <c r="D280" s="147" t="s">
        <v>405</v>
      </c>
      <c r="E280" s="107" t="s">
        <v>623</v>
      </c>
      <c r="F280" s="108">
        <v>430</v>
      </c>
      <c r="G280" s="107"/>
      <c r="H280" s="107">
        <v>596</v>
      </c>
      <c r="I280" s="125">
        <v>575</v>
      </c>
      <c r="J280" s="126" t="s">
        <v>763</v>
      </c>
      <c r="K280" s="127">
        <v>166</v>
      </c>
      <c r="L280" s="128">
        <v>0.38604651162790699</v>
      </c>
      <c r="M280" s="129" t="s">
        <v>599</v>
      </c>
      <c r="N280" s="130">
        <v>42769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71</v>
      </c>
      <c r="B281" s="105">
        <v>42657</v>
      </c>
      <c r="C281" s="105"/>
      <c r="D281" s="106" t="s">
        <v>718</v>
      </c>
      <c r="E281" s="107" t="s">
        <v>623</v>
      </c>
      <c r="F281" s="108">
        <v>280</v>
      </c>
      <c r="G281" s="107"/>
      <c r="H281" s="107">
        <v>345</v>
      </c>
      <c r="I281" s="125">
        <v>345</v>
      </c>
      <c r="J281" s="126" t="s">
        <v>625</v>
      </c>
      <c r="K281" s="127">
        <f t="shared" ref="K281:K286" si="224">H281-F281</f>
        <v>65</v>
      </c>
      <c r="L281" s="128">
        <f>K281/F281</f>
        <v>0.23214285714285715</v>
      </c>
      <c r="M281" s="129" t="s">
        <v>599</v>
      </c>
      <c r="N281" s="130">
        <v>42814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72</v>
      </c>
      <c r="B282" s="105">
        <v>42657</v>
      </c>
      <c r="C282" s="105"/>
      <c r="D282" s="106" t="s">
        <v>719</v>
      </c>
      <c r="E282" s="107" t="s">
        <v>623</v>
      </c>
      <c r="F282" s="108">
        <v>245</v>
      </c>
      <c r="G282" s="107"/>
      <c r="H282" s="107">
        <v>325.5</v>
      </c>
      <c r="I282" s="125">
        <v>330</v>
      </c>
      <c r="J282" s="126" t="s">
        <v>720</v>
      </c>
      <c r="K282" s="127">
        <f t="shared" si="224"/>
        <v>80.5</v>
      </c>
      <c r="L282" s="128">
        <f>K282/F282</f>
        <v>0.32857142857142857</v>
      </c>
      <c r="M282" s="129" t="s">
        <v>599</v>
      </c>
      <c r="N282" s="130">
        <v>42769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73</v>
      </c>
      <c r="B283" s="105">
        <v>42660</v>
      </c>
      <c r="C283" s="105"/>
      <c r="D283" s="106" t="s">
        <v>349</v>
      </c>
      <c r="E283" s="107" t="s">
        <v>623</v>
      </c>
      <c r="F283" s="108">
        <v>125</v>
      </c>
      <c r="G283" s="107"/>
      <c r="H283" s="107">
        <v>160</v>
      </c>
      <c r="I283" s="125">
        <v>160</v>
      </c>
      <c r="J283" s="126" t="s">
        <v>682</v>
      </c>
      <c r="K283" s="127">
        <f t="shared" si="224"/>
        <v>35</v>
      </c>
      <c r="L283" s="128">
        <v>0.28000000000000003</v>
      </c>
      <c r="M283" s="129" t="s">
        <v>599</v>
      </c>
      <c r="N283" s="130">
        <v>42803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74</v>
      </c>
      <c r="B284" s="105">
        <v>42660</v>
      </c>
      <c r="C284" s="105"/>
      <c r="D284" s="106" t="s">
        <v>483</v>
      </c>
      <c r="E284" s="107" t="s">
        <v>623</v>
      </c>
      <c r="F284" s="108">
        <v>114</v>
      </c>
      <c r="G284" s="107"/>
      <c r="H284" s="107">
        <v>145</v>
      </c>
      <c r="I284" s="125">
        <v>145</v>
      </c>
      <c r="J284" s="126" t="s">
        <v>682</v>
      </c>
      <c r="K284" s="127">
        <f t="shared" si="224"/>
        <v>31</v>
      </c>
      <c r="L284" s="128">
        <f>K284/F284</f>
        <v>0.27192982456140352</v>
      </c>
      <c r="M284" s="129" t="s">
        <v>599</v>
      </c>
      <c r="N284" s="130">
        <v>42859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2">
        <v>75</v>
      </c>
      <c r="B285" s="105">
        <v>42660</v>
      </c>
      <c r="C285" s="105"/>
      <c r="D285" s="106" t="s">
        <v>721</v>
      </c>
      <c r="E285" s="107" t="s">
        <v>623</v>
      </c>
      <c r="F285" s="108">
        <v>212</v>
      </c>
      <c r="G285" s="107"/>
      <c r="H285" s="107">
        <v>280</v>
      </c>
      <c r="I285" s="125">
        <v>276</v>
      </c>
      <c r="J285" s="126" t="s">
        <v>722</v>
      </c>
      <c r="K285" s="127">
        <f t="shared" si="224"/>
        <v>68</v>
      </c>
      <c r="L285" s="128">
        <f>K285/F285</f>
        <v>0.32075471698113206</v>
      </c>
      <c r="M285" s="129" t="s">
        <v>599</v>
      </c>
      <c r="N285" s="130">
        <v>42858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2">
        <v>76</v>
      </c>
      <c r="B286" s="105">
        <v>42678</v>
      </c>
      <c r="C286" s="105"/>
      <c r="D286" s="106" t="s">
        <v>151</v>
      </c>
      <c r="E286" s="107" t="s">
        <v>623</v>
      </c>
      <c r="F286" s="108">
        <v>155</v>
      </c>
      <c r="G286" s="107"/>
      <c r="H286" s="107">
        <v>210</v>
      </c>
      <c r="I286" s="125">
        <v>210</v>
      </c>
      <c r="J286" s="126" t="s">
        <v>723</v>
      </c>
      <c r="K286" s="127">
        <f t="shared" si="224"/>
        <v>55</v>
      </c>
      <c r="L286" s="128">
        <f>K286/F286</f>
        <v>0.35483870967741937</v>
      </c>
      <c r="M286" s="129" t="s">
        <v>599</v>
      </c>
      <c r="N286" s="130">
        <v>42944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3">
        <v>77</v>
      </c>
      <c r="B287" s="109">
        <v>42710</v>
      </c>
      <c r="C287" s="109"/>
      <c r="D287" s="110" t="s">
        <v>764</v>
      </c>
      <c r="E287" s="111" t="s">
        <v>623</v>
      </c>
      <c r="F287" s="112">
        <v>150.5</v>
      </c>
      <c r="G287" s="112"/>
      <c r="H287" s="113">
        <v>72.5</v>
      </c>
      <c r="I287" s="131">
        <v>174</v>
      </c>
      <c r="J287" s="132" t="s">
        <v>765</v>
      </c>
      <c r="K287" s="133">
        <v>-78</v>
      </c>
      <c r="L287" s="134">
        <v>-0.51827242524916906</v>
      </c>
      <c r="M287" s="135" t="s">
        <v>663</v>
      </c>
      <c r="N287" s="136">
        <v>43333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2">
        <v>78</v>
      </c>
      <c r="B288" s="105">
        <v>42712</v>
      </c>
      <c r="C288" s="105"/>
      <c r="D288" s="106" t="s">
        <v>125</v>
      </c>
      <c r="E288" s="107" t="s">
        <v>623</v>
      </c>
      <c r="F288" s="108">
        <v>380</v>
      </c>
      <c r="G288" s="107"/>
      <c r="H288" s="107">
        <v>478</v>
      </c>
      <c r="I288" s="125">
        <v>468</v>
      </c>
      <c r="J288" s="126" t="s">
        <v>682</v>
      </c>
      <c r="K288" s="127">
        <f>H288-F288</f>
        <v>98</v>
      </c>
      <c r="L288" s="128">
        <f>K288/F288</f>
        <v>0.25789473684210529</v>
      </c>
      <c r="M288" s="129" t="s">
        <v>599</v>
      </c>
      <c r="N288" s="130">
        <v>43025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2">
        <v>79</v>
      </c>
      <c r="B289" s="105">
        <v>42734</v>
      </c>
      <c r="C289" s="105"/>
      <c r="D289" s="106" t="s">
        <v>248</v>
      </c>
      <c r="E289" s="107" t="s">
        <v>623</v>
      </c>
      <c r="F289" s="108">
        <v>305</v>
      </c>
      <c r="G289" s="107"/>
      <c r="H289" s="107">
        <v>375</v>
      </c>
      <c r="I289" s="125">
        <v>375</v>
      </c>
      <c r="J289" s="126" t="s">
        <v>682</v>
      </c>
      <c r="K289" s="127">
        <f>H289-F289</f>
        <v>70</v>
      </c>
      <c r="L289" s="128">
        <f>K289/F289</f>
        <v>0.22950819672131148</v>
      </c>
      <c r="M289" s="129" t="s">
        <v>599</v>
      </c>
      <c r="N289" s="130">
        <v>42768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80</v>
      </c>
      <c r="B290" s="105">
        <v>42739</v>
      </c>
      <c r="C290" s="105"/>
      <c r="D290" s="106" t="s">
        <v>351</v>
      </c>
      <c r="E290" s="107" t="s">
        <v>623</v>
      </c>
      <c r="F290" s="108">
        <v>99.5</v>
      </c>
      <c r="G290" s="107"/>
      <c r="H290" s="107">
        <v>158</v>
      </c>
      <c r="I290" s="125">
        <v>158</v>
      </c>
      <c r="J290" s="126" t="s">
        <v>682</v>
      </c>
      <c r="K290" s="127">
        <f>H290-F290</f>
        <v>58.5</v>
      </c>
      <c r="L290" s="128">
        <f>K290/F290</f>
        <v>0.5879396984924623</v>
      </c>
      <c r="M290" s="129" t="s">
        <v>599</v>
      </c>
      <c r="N290" s="130">
        <v>42898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2">
        <v>81</v>
      </c>
      <c r="B291" s="105">
        <v>42739</v>
      </c>
      <c r="C291" s="105"/>
      <c r="D291" s="106" t="s">
        <v>351</v>
      </c>
      <c r="E291" s="107" t="s">
        <v>623</v>
      </c>
      <c r="F291" s="108">
        <v>99.5</v>
      </c>
      <c r="G291" s="107"/>
      <c r="H291" s="107">
        <v>158</v>
      </c>
      <c r="I291" s="125">
        <v>158</v>
      </c>
      <c r="J291" s="126" t="s">
        <v>682</v>
      </c>
      <c r="K291" s="127">
        <v>58.5</v>
      </c>
      <c r="L291" s="128">
        <v>0.58793969849246197</v>
      </c>
      <c r="M291" s="129" t="s">
        <v>599</v>
      </c>
      <c r="N291" s="130">
        <v>42898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2">
        <v>82</v>
      </c>
      <c r="B292" s="105">
        <v>42786</v>
      </c>
      <c r="C292" s="105"/>
      <c r="D292" s="106" t="s">
        <v>169</v>
      </c>
      <c r="E292" s="107" t="s">
        <v>623</v>
      </c>
      <c r="F292" s="108">
        <v>140.5</v>
      </c>
      <c r="G292" s="107"/>
      <c r="H292" s="107">
        <v>220</v>
      </c>
      <c r="I292" s="125">
        <v>220</v>
      </c>
      <c r="J292" s="126" t="s">
        <v>682</v>
      </c>
      <c r="K292" s="127">
        <f>H292-F292</f>
        <v>79.5</v>
      </c>
      <c r="L292" s="128">
        <f>K292/F292</f>
        <v>0.5658362989323843</v>
      </c>
      <c r="M292" s="129" t="s">
        <v>599</v>
      </c>
      <c r="N292" s="130">
        <v>42864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2">
        <v>83</v>
      </c>
      <c r="B293" s="105">
        <v>42786</v>
      </c>
      <c r="C293" s="105"/>
      <c r="D293" s="106" t="s">
        <v>766</v>
      </c>
      <c r="E293" s="107" t="s">
        <v>623</v>
      </c>
      <c r="F293" s="108">
        <v>202.5</v>
      </c>
      <c r="G293" s="107"/>
      <c r="H293" s="107">
        <v>234</v>
      </c>
      <c r="I293" s="125">
        <v>234</v>
      </c>
      <c r="J293" s="126" t="s">
        <v>682</v>
      </c>
      <c r="K293" s="127">
        <v>31.5</v>
      </c>
      <c r="L293" s="128">
        <v>0.155555555555556</v>
      </c>
      <c r="M293" s="129" t="s">
        <v>599</v>
      </c>
      <c r="N293" s="130">
        <v>42836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2">
        <v>84</v>
      </c>
      <c r="B294" s="105">
        <v>42818</v>
      </c>
      <c r="C294" s="105"/>
      <c r="D294" s="106" t="s">
        <v>557</v>
      </c>
      <c r="E294" s="107" t="s">
        <v>623</v>
      </c>
      <c r="F294" s="108">
        <v>300.5</v>
      </c>
      <c r="G294" s="107"/>
      <c r="H294" s="107">
        <v>417.5</v>
      </c>
      <c r="I294" s="125">
        <v>420</v>
      </c>
      <c r="J294" s="126" t="s">
        <v>724</v>
      </c>
      <c r="K294" s="127">
        <f>H294-F294</f>
        <v>117</v>
      </c>
      <c r="L294" s="128">
        <f>K294/F294</f>
        <v>0.38935108153078202</v>
      </c>
      <c r="M294" s="129" t="s">
        <v>599</v>
      </c>
      <c r="N294" s="130">
        <v>43070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2">
        <v>85</v>
      </c>
      <c r="B295" s="105">
        <v>42818</v>
      </c>
      <c r="C295" s="105"/>
      <c r="D295" s="106" t="s">
        <v>762</v>
      </c>
      <c r="E295" s="107" t="s">
        <v>623</v>
      </c>
      <c r="F295" s="108">
        <v>850</v>
      </c>
      <c r="G295" s="107"/>
      <c r="H295" s="107">
        <v>1042.5</v>
      </c>
      <c r="I295" s="125">
        <v>1023</v>
      </c>
      <c r="J295" s="126" t="s">
        <v>767</v>
      </c>
      <c r="K295" s="127">
        <v>192.5</v>
      </c>
      <c r="L295" s="128">
        <v>0.22647058823529401</v>
      </c>
      <c r="M295" s="129" t="s">
        <v>599</v>
      </c>
      <c r="N295" s="130">
        <v>42830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2">
        <v>86</v>
      </c>
      <c r="B296" s="105">
        <v>42830</v>
      </c>
      <c r="C296" s="105"/>
      <c r="D296" s="106" t="s">
        <v>501</v>
      </c>
      <c r="E296" s="107" t="s">
        <v>623</v>
      </c>
      <c r="F296" s="108">
        <v>785</v>
      </c>
      <c r="G296" s="107"/>
      <c r="H296" s="107">
        <v>930</v>
      </c>
      <c r="I296" s="125">
        <v>920</v>
      </c>
      <c r="J296" s="126" t="s">
        <v>725</v>
      </c>
      <c r="K296" s="127">
        <f>H296-F296</f>
        <v>145</v>
      </c>
      <c r="L296" s="128">
        <f>K296/F296</f>
        <v>0.18471337579617833</v>
      </c>
      <c r="M296" s="129" t="s">
        <v>599</v>
      </c>
      <c r="N296" s="130">
        <v>42976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3">
        <v>87</v>
      </c>
      <c r="B297" s="109">
        <v>42831</v>
      </c>
      <c r="C297" s="109"/>
      <c r="D297" s="110" t="s">
        <v>768</v>
      </c>
      <c r="E297" s="111" t="s">
        <v>623</v>
      </c>
      <c r="F297" s="112">
        <v>40</v>
      </c>
      <c r="G297" s="112"/>
      <c r="H297" s="113">
        <v>13.1</v>
      </c>
      <c r="I297" s="131">
        <v>60</v>
      </c>
      <c r="J297" s="137" t="s">
        <v>769</v>
      </c>
      <c r="K297" s="133">
        <v>-26.9</v>
      </c>
      <c r="L297" s="134">
        <v>-0.67249999999999999</v>
      </c>
      <c r="M297" s="135" t="s">
        <v>663</v>
      </c>
      <c r="N297" s="136">
        <v>43138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2">
        <v>88</v>
      </c>
      <c r="B298" s="105">
        <v>42837</v>
      </c>
      <c r="C298" s="105"/>
      <c r="D298" s="106" t="s">
        <v>88</v>
      </c>
      <c r="E298" s="107" t="s">
        <v>623</v>
      </c>
      <c r="F298" s="108">
        <v>289.5</v>
      </c>
      <c r="G298" s="107"/>
      <c r="H298" s="107">
        <v>354</v>
      </c>
      <c r="I298" s="125">
        <v>360</v>
      </c>
      <c r="J298" s="126" t="s">
        <v>726</v>
      </c>
      <c r="K298" s="127">
        <f t="shared" ref="K298:K306" si="225">H298-F298</f>
        <v>64.5</v>
      </c>
      <c r="L298" s="128">
        <f t="shared" ref="L298:L306" si="226">K298/F298</f>
        <v>0.22279792746113988</v>
      </c>
      <c r="M298" s="129" t="s">
        <v>599</v>
      </c>
      <c r="N298" s="130">
        <v>43040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2">
        <v>89</v>
      </c>
      <c r="B299" s="105">
        <v>42845</v>
      </c>
      <c r="C299" s="105"/>
      <c r="D299" s="106" t="s">
        <v>438</v>
      </c>
      <c r="E299" s="107" t="s">
        <v>623</v>
      </c>
      <c r="F299" s="108">
        <v>700</v>
      </c>
      <c r="G299" s="107"/>
      <c r="H299" s="107">
        <v>840</v>
      </c>
      <c r="I299" s="125">
        <v>840</v>
      </c>
      <c r="J299" s="126" t="s">
        <v>727</v>
      </c>
      <c r="K299" s="127">
        <f t="shared" si="225"/>
        <v>140</v>
      </c>
      <c r="L299" s="128">
        <f t="shared" si="226"/>
        <v>0.2</v>
      </c>
      <c r="M299" s="129" t="s">
        <v>599</v>
      </c>
      <c r="N299" s="130">
        <v>42893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2">
        <v>90</v>
      </c>
      <c r="B300" s="105">
        <v>42887</v>
      </c>
      <c r="C300" s="105"/>
      <c r="D300" s="147" t="s">
        <v>363</v>
      </c>
      <c r="E300" s="107" t="s">
        <v>623</v>
      </c>
      <c r="F300" s="108">
        <v>130</v>
      </c>
      <c r="G300" s="107"/>
      <c r="H300" s="107">
        <v>144.25</v>
      </c>
      <c r="I300" s="125">
        <v>170</v>
      </c>
      <c r="J300" s="126" t="s">
        <v>728</v>
      </c>
      <c r="K300" s="127">
        <f t="shared" si="225"/>
        <v>14.25</v>
      </c>
      <c r="L300" s="128">
        <f t="shared" si="226"/>
        <v>0.10961538461538461</v>
      </c>
      <c r="M300" s="129" t="s">
        <v>599</v>
      </c>
      <c r="N300" s="130">
        <v>43675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2">
        <v>91</v>
      </c>
      <c r="B301" s="105">
        <v>42901</v>
      </c>
      <c r="C301" s="105"/>
      <c r="D301" s="147" t="s">
        <v>729</v>
      </c>
      <c r="E301" s="107" t="s">
        <v>623</v>
      </c>
      <c r="F301" s="108">
        <v>214.5</v>
      </c>
      <c r="G301" s="107"/>
      <c r="H301" s="107">
        <v>262</v>
      </c>
      <c r="I301" s="125">
        <v>262</v>
      </c>
      <c r="J301" s="126" t="s">
        <v>730</v>
      </c>
      <c r="K301" s="127">
        <f t="shared" si="225"/>
        <v>47.5</v>
      </c>
      <c r="L301" s="128">
        <f t="shared" si="226"/>
        <v>0.22144522144522144</v>
      </c>
      <c r="M301" s="129" t="s">
        <v>599</v>
      </c>
      <c r="N301" s="130">
        <v>42977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4">
        <v>92</v>
      </c>
      <c r="B302" s="153">
        <v>42933</v>
      </c>
      <c r="C302" s="153"/>
      <c r="D302" s="154" t="s">
        <v>731</v>
      </c>
      <c r="E302" s="155" t="s">
        <v>623</v>
      </c>
      <c r="F302" s="156">
        <v>370</v>
      </c>
      <c r="G302" s="155"/>
      <c r="H302" s="155">
        <v>447.5</v>
      </c>
      <c r="I302" s="177">
        <v>450</v>
      </c>
      <c r="J302" s="230" t="s">
        <v>682</v>
      </c>
      <c r="K302" s="127">
        <f t="shared" si="225"/>
        <v>77.5</v>
      </c>
      <c r="L302" s="179">
        <f t="shared" si="226"/>
        <v>0.20945945945945946</v>
      </c>
      <c r="M302" s="180" t="s">
        <v>599</v>
      </c>
      <c r="N302" s="181">
        <v>43035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4">
        <v>93</v>
      </c>
      <c r="B303" s="153">
        <v>42943</v>
      </c>
      <c r="C303" s="153"/>
      <c r="D303" s="154" t="s">
        <v>167</v>
      </c>
      <c r="E303" s="155" t="s">
        <v>623</v>
      </c>
      <c r="F303" s="156">
        <v>657.5</v>
      </c>
      <c r="G303" s="155"/>
      <c r="H303" s="155">
        <v>825</v>
      </c>
      <c r="I303" s="177">
        <v>820</v>
      </c>
      <c r="J303" s="230" t="s">
        <v>682</v>
      </c>
      <c r="K303" s="127">
        <f t="shared" si="225"/>
        <v>167.5</v>
      </c>
      <c r="L303" s="179">
        <f t="shared" si="226"/>
        <v>0.25475285171102663</v>
      </c>
      <c r="M303" s="180" t="s">
        <v>599</v>
      </c>
      <c r="N303" s="181">
        <v>43090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2">
        <v>94</v>
      </c>
      <c r="B304" s="105">
        <v>42964</v>
      </c>
      <c r="C304" s="105"/>
      <c r="D304" s="106" t="s">
        <v>368</v>
      </c>
      <c r="E304" s="107" t="s">
        <v>623</v>
      </c>
      <c r="F304" s="108">
        <v>605</v>
      </c>
      <c r="G304" s="107"/>
      <c r="H304" s="107">
        <v>750</v>
      </c>
      <c r="I304" s="125">
        <v>750</v>
      </c>
      <c r="J304" s="126" t="s">
        <v>725</v>
      </c>
      <c r="K304" s="127">
        <f t="shared" si="225"/>
        <v>145</v>
      </c>
      <c r="L304" s="128">
        <f t="shared" si="226"/>
        <v>0.23966942148760331</v>
      </c>
      <c r="M304" s="129" t="s">
        <v>599</v>
      </c>
      <c r="N304" s="130">
        <v>43027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65">
        <v>95</v>
      </c>
      <c r="B305" s="148">
        <v>42979</v>
      </c>
      <c r="C305" s="148"/>
      <c r="D305" s="149" t="s">
        <v>509</v>
      </c>
      <c r="E305" s="150" t="s">
        <v>623</v>
      </c>
      <c r="F305" s="151">
        <v>255</v>
      </c>
      <c r="G305" s="152"/>
      <c r="H305" s="152">
        <v>217.25</v>
      </c>
      <c r="I305" s="152">
        <v>320</v>
      </c>
      <c r="J305" s="174" t="s">
        <v>732</v>
      </c>
      <c r="K305" s="133">
        <f t="shared" si="225"/>
        <v>-37.75</v>
      </c>
      <c r="L305" s="175">
        <f t="shared" si="226"/>
        <v>-0.14803921568627451</v>
      </c>
      <c r="M305" s="135" t="s">
        <v>663</v>
      </c>
      <c r="N305" s="176">
        <v>43661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2">
        <v>96</v>
      </c>
      <c r="B306" s="105">
        <v>42997</v>
      </c>
      <c r="C306" s="105"/>
      <c r="D306" s="106" t="s">
        <v>733</v>
      </c>
      <c r="E306" s="107" t="s">
        <v>623</v>
      </c>
      <c r="F306" s="108">
        <v>215</v>
      </c>
      <c r="G306" s="107"/>
      <c r="H306" s="107">
        <v>258</v>
      </c>
      <c r="I306" s="125">
        <v>258</v>
      </c>
      <c r="J306" s="126" t="s">
        <v>682</v>
      </c>
      <c r="K306" s="127">
        <f t="shared" si="225"/>
        <v>43</v>
      </c>
      <c r="L306" s="128">
        <f t="shared" si="226"/>
        <v>0.2</v>
      </c>
      <c r="M306" s="129" t="s">
        <v>599</v>
      </c>
      <c r="N306" s="130">
        <v>43040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2">
        <v>97</v>
      </c>
      <c r="B307" s="105">
        <v>42997</v>
      </c>
      <c r="C307" s="105"/>
      <c r="D307" s="106" t="s">
        <v>733</v>
      </c>
      <c r="E307" s="107" t="s">
        <v>623</v>
      </c>
      <c r="F307" s="108">
        <v>215</v>
      </c>
      <c r="G307" s="107"/>
      <c r="H307" s="107">
        <v>258</v>
      </c>
      <c r="I307" s="125">
        <v>258</v>
      </c>
      <c r="J307" s="230" t="s">
        <v>682</v>
      </c>
      <c r="K307" s="127">
        <v>43</v>
      </c>
      <c r="L307" s="128">
        <v>0.2</v>
      </c>
      <c r="M307" s="129" t="s">
        <v>599</v>
      </c>
      <c r="N307" s="130">
        <v>43040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5">
        <v>98</v>
      </c>
      <c r="B308" s="206">
        <v>42998</v>
      </c>
      <c r="C308" s="206"/>
      <c r="D308" s="374" t="s">
        <v>2979</v>
      </c>
      <c r="E308" s="207" t="s">
        <v>623</v>
      </c>
      <c r="F308" s="208">
        <v>75</v>
      </c>
      <c r="G308" s="207"/>
      <c r="H308" s="207">
        <v>90</v>
      </c>
      <c r="I308" s="231">
        <v>90</v>
      </c>
      <c r="J308" s="126" t="s">
        <v>734</v>
      </c>
      <c r="K308" s="127">
        <f t="shared" ref="K308:K313" si="227">H308-F308</f>
        <v>15</v>
      </c>
      <c r="L308" s="128">
        <f t="shared" ref="L308:L313" si="228">K308/F308</f>
        <v>0.2</v>
      </c>
      <c r="M308" s="129" t="s">
        <v>599</v>
      </c>
      <c r="N308" s="130">
        <v>43019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4">
        <v>99</v>
      </c>
      <c r="B309" s="153">
        <v>43011</v>
      </c>
      <c r="C309" s="153"/>
      <c r="D309" s="154" t="s">
        <v>735</v>
      </c>
      <c r="E309" s="155" t="s">
        <v>623</v>
      </c>
      <c r="F309" s="156">
        <v>315</v>
      </c>
      <c r="G309" s="155"/>
      <c r="H309" s="155">
        <v>392</v>
      </c>
      <c r="I309" s="177">
        <v>384</v>
      </c>
      <c r="J309" s="230" t="s">
        <v>736</v>
      </c>
      <c r="K309" s="127">
        <f t="shared" si="227"/>
        <v>77</v>
      </c>
      <c r="L309" s="179">
        <f t="shared" si="228"/>
        <v>0.24444444444444444</v>
      </c>
      <c r="M309" s="180" t="s">
        <v>599</v>
      </c>
      <c r="N309" s="181">
        <v>43017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4">
        <v>100</v>
      </c>
      <c r="B310" s="153">
        <v>43013</v>
      </c>
      <c r="C310" s="153"/>
      <c r="D310" s="154" t="s">
        <v>737</v>
      </c>
      <c r="E310" s="155" t="s">
        <v>623</v>
      </c>
      <c r="F310" s="156">
        <v>145</v>
      </c>
      <c r="G310" s="155"/>
      <c r="H310" s="155">
        <v>179</v>
      </c>
      <c r="I310" s="177">
        <v>180</v>
      </c>
      <c r="J310" s="230" t="s">
        <v>613</v>
      </c>
      <c r="K310" s="127">
        <f t="shared" si="227"/>
        <v>34</v>
      </c>
      <c r="L310" s="179">
        <f t="shared" si="228"/>
        <v>0.23448275862068965</v>
      </c>
      <c r="M310" s="180" t="s">
        <v>599</v>
      </c>
      <c r="N310" s="181">
        <v>43025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4">
        <v>101</v>
      </c>
      <c r="B311" s="153">
        <v>43014</v>
      </c>
      <c r="C311" s="153"/>
      <c r="D311" s="154" t="s">
        <v>339</v>
      </c>
      <c r="E311" s="155" t="s">
        <v>623</v>
      </c>
      <c r="F311" s="156">
        <v>256</v>
      </c>
      <c r="G311" s="155"/>
      <c r="H311" s="155">
        <v>323</v>
      </c>
      <c r="I311" s="177">
        <v>320</v>
      </c>
      <c r="J311" s="230" t="s">
        <v>682</v>
      </c>
      <c r="K311" s="127">
        <f t="shared" si="227"/>
        <v>67</v>
      </c>
      <c r="L311" s="179">
        <f t="shared" si="228"/>
        <v>0.26171875</v>
      </c>
      <c r="M311" s="180" t="s">
        <v>599</v>
      </c>
      <c r="N311" s="181">
        <v>43067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4">
        <v>102</v>
      </c>
      <c r="B312" s="153">
        <v>43017</v>
      </c>
      <c r="C312" s="153"/>
      <c r="D312" s="154" t="s">
        <v>360</v>
      </c>
      <c r="E312" s="155" t="s">
        <v>623</v>
      </c>
      <c r="F312" s="156">
        <v>137.5</v>
      </c>
      <c r="G312" s="155"/>
      <c r="H312" s="155">
        <v>184</v>
      </c>
      <c r="I312" s="177">
        <v>183</v>
      </c>
      <c r="J312" s="178" t="s">
        <v>738</v>
      </c>
      <c r="K312" s="127">
        <f t="shared" si="227"/>
        <v>46.5</v>
      </c>
      <c r="L312" s="179">
        <f t="shared" si="228"/>
        <v>0.33818181818181819</v>
      </c>
      <c r="M312" s="180" t="s">
        <v>599</v>
      </c>
      <c r="N312" s="181">
        <v>43108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4">
        <v>103</v>
      </c>
      <c r="B313" s="153">
        <v>43018</v>
      </c>
      <c r="C313" s="153"/>
      <c r="D313" s="154" t="s">
        <v>739</v>
      </c>
      <c r="E313" s="155" t="s">
        <v>623</v>
      </c>
      <c r="F313" s="156">
        <v>125.5</v>
      </c>
      <c r="G313" s="155"/>
      <c r="H313" s="155">
        <v>158</v>
      </c>
      <c r="I313" s="177">
        <v>155</v>
      </c>
      <c r="J313" s="178" t="s">
        <v>740</v>
      </c>
      <c r="K313" s="127">
        <f t="shared" si="227"/>
        <v>32.5</v>
      </c>
      <c r="L313" s="179">
        <f t="shared" si="228"/>
        <v>0.25896414342629481</v>
      </c>
      <c r="M313" s="180" t="s">
        <v>599</v>
      </c>
      <c r="N313" s="181">
        <v>43067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4">
        <v>104</v>
      </c>
      <c r="B314" s="153">
        <v>43018</v>
      </c>
      <c r="C314" s="153"/>
      <c r="D314" s="154" t="s">
        <v>770</v>
      </c>
      <c r="E314" s="155" t="s">
        <v>623</v>
      </c>
      <c r="F314" s="156">
        <v>895</v>
      </c>
      <c r="G314" s="155"/>
      <c r="H314" s="155">
        <v>1122.5</v>
      </c>
      <c r="I314" s="177">
        <v>1078</v>
      </c>
      <c r="J314" s="178" t="s">
        <v>771</v>
      </c>
      <c r="K314" s="127">
        <v>227.5</v>
      </c>
      <c r="L314" s="179">
        <v>0.25418994413407803</v>
      </c>
      <c r="M314" s="180" t="s">
        <v>599</v>
      </c>
      <c r="N314" s="181">
        <v>43117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4">
        <v>105</v>
      </c>
      <c r="B315" s="153">
        <v>43020</v>
      </c>
      <c r="C315" s="153"/>
      <c r="D315" s="154" t="s">
        <v>347</v>
      </c>
      <c r="E315" s="155" t="s">
        <v>623</v>
      </c>
      <c r="F315" s="156">
        <v>525</v>
      </c>
      <c r="G315" s="155"/>
      <c r="H315" s="155">
        <v>629</v>
      </c>
      <c r="I315" s="177">
        <v>629</v>
      </c>
      <c r="J315" s="230" t="s">
        <v>682</v>
      </c>
      <c r="K315" s="127">
        <v>104</v>
      </c>
      <c r="L315" s="179">
        <v>0.19809523809523799</v>
      </c>
      <c r="M315" s="180" t="s">
        <v>599</v>
      </c>
      <c r="N315" s="181">
        <v>43119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4">
        <v>106</v>
      </c>
      <c r="B316" s="153">
        <v>43046</v>
      </c>
      <c r="C316" s="153"/>
      <c r="D316" s="154" t="s">
        <v>393</v>
      </c>
      <c r="E316" s="155" t="s">
        <v>623</v>
      </c>
      <c r="F316" s="156">
        <v>740</v>
      </c>
      <c r="G316" s="155"/>
      <c r="H316" s="155">
        <v>892.5</v>
      </c>
      <c r="I316" s="177">
        <v>900</v>
      </c>
      <c r="J316" s="178" t="s">
        <v>741</v>
      </c>
      <c r="K316" s="127">
        <f>H316-F316</f>
        <v>152.5</v>
      </c>
      <c r="L316" s="179">
        <f>K316/F316</f>
        <v>0.20608108108108109</v>
      </c>
      <c r="M316" s="180" t="s">
        <v>599</v>
      </c>
      <c r="N316" s="181">
        <v>43052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2">
        <v>107</v>
      </c>
      <c r="B317" s="105">
        <v>43073</v>
      </c>
      <c r="C317" s="105"/>
      <c r="D317" s="106" t="s">
        <v>742</v>
      </c>
      <c r="E317" s="107" t="s">
        <v>623</v>
      </c>
      <c r="F317" s="108">
        <v>118.5</v>
      </c>
      <c r="G317" s="107"/>
      <c r="H317" s="107">
        <v>143.5</v>
      </c>
      <c r="I317" s="125">
        <v>145</v>
      </c>
      <c r="J317" s="140" t="s">
        <v>743</v>
      </c>
      <c r="K317" s="127">
        <f>H317-F317</f>
        <v>25</v>
      </c>
      <c r="L317" s="128">
        <f>K317/F317</f>
        <v>0.2109704641350211</v>
      </c>
      <c r="M317" s="129" t="s">
        <v>599</v>
      </c>
      <c r="N317" s="130">
        <v>43097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3">
        <v>108</v>
      </c>
      <c r="B318" s="109">
        <v>43090</v>
      </c>
      <c r="C318" s="109"/>
      <c r="D318" s="157" t="s">
        <v>443</v>
      </c>
      <c r="E318" s="111" t="s">
        <v>623</v>
      </c>
      <c r="F318" s="112">
        <v>715</v>
      </c>
      <c r="G318" s="112"/>
      <c r="H318" s="113">
        <v>500</v>
      </c>
      <c r="I318" s="131">
        <v>872</v>
      </c>
      <c r="J318" s="137" t="s">
        <v>744</v>
      </c>
      <c r="K318" s="133">
        <f>H318-F318</f>
        <v>-215</v>
      </c>
      <c r="L318" s="134">
        <f>K318/F318</f>
        <v>-0.30069930069930068</v>
      </c>
      <c r="M318" s="135" t="s">
        <v>663</v>
      </c>
      <c r="N318" s="136">
        <v>43670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2">
        <v>109</v>
      </c>
      <c r="B319" s="105">
        <v>43098</v>
      </c>
      <c r="C319" s="105"/>
      <c r="D319" s="106" t="s">
        <v>735</v>
      </c>
      <c r="E319" s="107" t="s">
        <v>623</v>
      </c>
      <c r="F319" s="108">
        <v>435</v>
      </c>
      <c r="G319" s="107"/>
      <c r="H319" s="107">
        <v>542.5</v>
      </c>
      <c r="I319" s="125">
        <v>539</v>
      </c>
      <c r="J319" s="140" t="s">
        <v>682</v>
      </c>
      <c r="K319" s="127">
        <v>107.5</v>
      </c>
      <c r="L319" s="128">
        <v>0.247126436781609</v>
      </c>
      <c r="M319" s="129" t="s">
        <v>599</v>
      </c>
      <c r="N319" s="130">
        <v>43206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2">
        <v>110</v>
      </c>
      <c r="B320" s="105">
        <v>43098</v>
      </c>
      <c r="C320" s="105"/>
      <c r="D320" s="106" t="s">
        <v>571</v>
      </c>
      <c r="E320" s="107" t="s">
        <v>623</v>
      </c>
      <c r="F320" s="108">
        <v>885</v>
      </c>
      <c r="G320" s="107"/>
      <c r="H320" s="107">
        <v>1090</v>
      </c>
      <c r="I320" s="125">
        <v>1084</v>
      </c>
      <c r="J320" s="140" t="s">
        <v>682</v>
      </c>
      <c r="K320" s="127">
        <v>205</v>
      </c>
      <c r="L320" s="128">
        <v>0.23163841807909599</v>
      </c>
      <c r="M320" s="129" t="s">
        <v>599</v>
      </c>
      <c r="N320" s="130">
        <v>43213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366">
        <v>111</v>
      </c>
      <c r="B321" s="347">
        <v>43192</v>
      </c>
      <c r="C321" s="347"/>
      <c r="D321" s="115" t="s">
        <v>752</v>
      </c>
      <c r="E321" s="350" t="s">
        <v>623</v>
      </c>
      <c r="F321" s="353">
        <v>478.5</v>
      </c>
      <c r="G321" s="350"/>
      <c r="H321" s="350">
        <v>442</v>
      </c>
      <c r="I321" s="356">
        <v>613</v>
      </c>
      <c r="J321" s="383" t="s">
        <v>3403</v>
      </c>
      <c r="K321" s="133">
        <f>H321-F321</f>
        <v>-36.5</v>
      </c>
      <c r="L321" s="134">
        <f>K321/F321</f>
        <v>-7.6280041797283177E-2</v>
      </c>
      <c r="M321" s="135" t="s">
        <v>663</v>
      </c>
      <c r="N321" s="136">
        <v>43762</v>
      </c>
      <c r="O321" s="5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3">
        <v>112</v>
      </c>
      <c r="B322" s="109">
        <v>43194</v>
      </c>
      <c r="C322" s="109"/>
      <c r="D322" s="373" t="s">
        <v>2978</v>
      </c>
      <c r="E322" s="111" t="s">
        <v>623</v>
      </c>
      <c r="F322" s="112">
        <f>141.5-7.3</f>
        <v>134.19999999999999</v>
      </c>
      <c r="G322" s="112"/>
      <c r="H322" s="113">
        <v>77</v>
      </c>
      <c r="I322" s="131">
        <v>180</v>
      </c>
      <c r="J322" s="383" t="s">
        <v>3402</v>
      </c>
      <c r="K322" s="133">
        <f>H322-F322</f>
        <v>-57.199999999999989</v>
      </c>
      <c r="L322" s="134">
        <f>K322/F322</f>
        <v>-0.42622950819672129</v>
      </c>
      <c r="M322" s="135" t="s">
        <v>663</v>
      </c>
      <c r="N322" s="136">
        <v>43522</v>
      </c>
      <c r="O322" s="5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3">
        <v>113</v>
      </c>
      <c r="B323" s="109">
        <v>43209</v>
      </c>
      <c r="C323" s="109"/>
      <c r="D323" s="110" t="s">
        <v>745</v>
      </c>
      <c r="E323" s="111" t="s">
        <v>623</v>
      </c>
      <c r="F323" s="112">
        <v>430</v>
      </c>
      <c r="G323" s="112"/>
      <c r="H323" s="113">
        <v>220</v>
      </c>
      <c r="I323" s="131">
        <v>537</v>
      </c>
      <c r="J323" s="137" t="s">
        <v>746</v>
      </c>
      <c r="K323" s="133">
        <f>H323-F323</f>
        <v>-210</v>
      </c>
      <c r="L323" s="134">
        <f>K323/F323</f>
        <v>-0.48837209302325579</v>
      </c>
      <c r="M323" s="135" t="s">
        <v>663</v>
      </c>
      <c r="N323" s="136">
        <v>43252</v>
      </c>
      <c r="O323" s="5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67">
        <v>114</v>
      </c>
      <c r="B324" s="158">
        <v>43220</v>
      </c>
      <c r="C324" s="158"/>
      <c r="D324" s="159" t="s">
        <v>394</v>
      </c>
      <c r="E324" s="160" t="s">
        <v>623</v>
      </c>
      <c r="F324" s="162">
        <v>153.5</v>
      </c>
      <c r="G324" s="162"/>
      <c r="H324" s="162">
        <v>196</v>
      </c>
      <c r="I324" s="162">
        <v>196</v>
      </c>
      <c r="J324" s="358" t="s">
        <v>3494</v>
      </c>
      <c r="K324" s="182">
        <f>H324-F324</f>
        <v>42.5</v>
      </c>
      <c r="L324" s="183">
        <f>K324/F324</f>
        <v>0.27687296416938112</v>
      </c>
      <c r="M324" s="161" t="s">
        <v>599</v>
      </c>
      <c r="N324" s="184">
        <v>43605</v>
      </c>
      <c r="O324" s="5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3">
        <v>115</v>
      </c>
      <c r="B325" s="109">
        <v>43306</v>
      </c>
      <c r="C325" s="109"/>
      <c r="D325" s="110" t="s">
        <v>768</v>
      </c>
      <c r="E325" s="111" t="s">
        <v>623</v>
      </c>
      <c r="F325" s="112">
        <v>27.5</v>
      </c>
      <c r="G325" s="112"/>
      <c r="H325" s="113">
        <v>13.1</v>
      </c>
      <c r="I325" s="131">
        <v>60</v>
      </c>
      <c r="J325" s="137" t="s">
        <v>772</v>
      </c>
      <c r="K325" s="133">
        <v>-14.4</v>
      </c>
      <c r="L325" s="134">
        <v>-0.52363636363636401</v>
      </c>
      <c r="M325" s="135" t="s">
        <v>663</v>
      </c>
      <c r="N325" s="136">
        <v>43138</v>
      </c>
      <c r="O325" s="5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66">
        <v>116</v>
      </c>
      <c r="B326" s="347">
        <v>43318</v>
      </c>
      <c r="C326" s="347"/>
      <c r="D326" s="115" t="s">
        <v>747</v>
      </c>
      <c r="E326" s="350" t="s">
        <v>623</v>
      </c>
      <c r="F326" s="350">
        <v>148.5</v>
      </c>
      <c r="G326" s="350"/>
      <c r="H326" s="350">
        <v>102</v>
      </c>
      <c r="I326" s="356">
        <v>182</v>
      </c>
      <c r="J326" s="137" t="s">
        <v>3493</v>
      </c>
      <c r="K326" s="133">
        <f>H326-F326</f>
        <v>-46.5</v>
      </c>
      <c r="L326" s="134">
        <f>K326/F326</f>
        <v>-0.31313131313131315</v>
      </c>
      <c r="M326" s="135" t="s">
        <v>663</v>
      </c>
      <c r="N326" s="136">
        <v>43661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2">
        <v>117</v>
      </c>
      <c r="B327" s="105">
        <v>43335</v>
      </c>
      <c r="C327" s="105"/>
      <c r="D327" s="106" t="s">
        <v>773</v>
      </c>
      <c r="E327" s="107" t="s">
        <v>623</v>
      </c>
      <c r="F327" s="155">
        <v>285</v>
      </c>
      <c r="G327" s="107"/>
      <c r="H327" s="107">
        <v>355</v>
      </c>
      <c r="I327" s="125">
        <v>364</v>
      </c>
      <c r="J327" s="140" t="s">
        <v>774</v>
      </c>
      <c r="K327" s="127">
        <v>70</v>
      </c>
      <c r="L327" s="128">
        <v>0.24561403508771901</v>
      </c>
      <c r="M327" s="129" t="s">
        <v>599</v>
      </c>
      <c r="N327" s="130">
        <v>43455</v>
      </c>
      <c r="O327" s="5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2">
        <v>118</v>
      </c>
      <c r="B328" s="105">
        <v>43341</v>
      </c>
      <c r="C328" s="105"/>
      <c r="D328" s="106" t="s">
        <v>384</v>
      </c>
      <c r="E328" s="107" t="s">
        <v>623</v>
      </c>
      <c r="F328" s="155">
        <v>525</v>
      </c>
      <c r="G328" s="107"/>
      <c r="H328" s="107">
        <v>585</v>
      </c>
      <c r="I328" s="125">
        <v>635</v>
      </c>
      <c r="J328" s="140" t="s">
        <v>748</v>
      </c>
      <c r="K328" s="127">
        <f t="shared" ref="K328:K340" si="229">H328-F328</f>
        <v>60</v>
      </c>
      <c r="L328" s="128">
        <f t="shared" ref="L328:L340" si="230">K328/F328</f>
        <v>0.11428571428571428</v>
      </c>
      <c r="M328" s="129" t="s">
        <v>599</v>
      </c>
      <c r="N328" s="130">
        <v>43662</v>
      </c>
      <c r="O328" s="5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02">
        <v>119</v>
      </c>
      <c r="B329" s="105">
        <v>43395</v>
      </c>
      <c r="C329" s="105"/>
      <c r="D329" s="106" t="s">
        <v>368</v>
      </c>
      <c r="E329" s="107" t="s">
        <v>623</v>
      </c>
      <c r="F329" s="155">
        <v>475</v>
      </c>
      <c r="G329" s="107"/>
      <c r="H329" s="107">
        <v>574</v>
      </c>
      <c r="I329" s="125">
        <v>570</v>
      </c>
      <c r="J329" s="140" t="s">
        <v>682</v>
      </c>
      <c r="K329" s="127">
        <f t="shared" si="229"/>
        <v>99</v>
      </c>
      <c r="L329" s="128">
        <f t="shared" si="230"/>
        <v>0.20842105263157895</v>
      </c>
      <c r="M329" s="129" t="s">
        <v>599</v>
      </c>
      <c r="N329" s="130">
        <v>43403</v>
      </c>
      <c r="O329" s="5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4">
        <v>120</v>
      </c>
      <c r="B330" s="153">
        <v>43397</v>
      </c>
      <c r="C330" s="153"/>
      <c r="D330" s="400" t="s">
        <v>391</v>
      </c>
      <c r="E330" s="155" t="s">
        <v>623</v>
      </c>
      <c r="F330" s="155">
        <v>707.5</v>
      </c>
      <c r="G330" s="155"/>
      <c r="H330" s="155">
        <v>872</v>
      </c>
      <c r="I330" s="177">
        <v>872</v>
      </c>
      <c r="J330" s="178" t="s">
        <v>682</v>
      </c>
      <c r="K330" s="127">
        <f t="shared" si="229"/>
        <v>164.5</v>
      </c>
      <c r="L330" s="179">
        <f t="shared" si="230"/>
        <v>0.23250883392226149</v>
      </c>
      <c r="M330" s="180" t="s">
        <v>599</v>
      </c>
      <c r="N330" s="181">
        <v>43482</v>
      </c>
      <c r="O330" s="5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4">
        <v>121</v>
      </c>
      <c r="B331" s="153">
        <v>43398</v>
      </c>
      <c r="C331" s="153"/>
      <c r="D331" s="400" t="s">
        <v>348</v>
      </c>
      <c r="E331" s="155" t="s">
        <v>623</v>
      </c>
      <c r="F331" s="155">
        <v>162</v>
      </c>
      <c r="G331" s="155"/>
      <c r="H331" s="155">
        <v>204</v>
      </c>
      <c r="I331" s="177">
        <v>209</v>
      </c>
      <c r="J331" s="178" t="s">
        <v>3492</v>
      </c>
      <c r="K331" s="127">
        <f t="shared" si="229"/>
        <v>42</v>
      </c>
      <c r="L331" s="179">
        <f t="shared" si="230"/>
        <v>0.25925925925925924</v>
      </c>
      <c r="M331" s="180" t="s">
        <v>599</v>
      </c>
      <c r="N331" s="181">
        <v>43539</v>
      </c>
      <c r="O331" s="5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05">
        <v>122</v>
      </c>
      <c r="B332" s="206">
        <v>43399</v>
      </c>
      <c r="C332" s="206"/>
      <c r="D332" s="154" t="s">
        <v>495</v>
      </c>
      <c r="E332" s="207" t="s">
        <v>623</v>
      </c>
      <c r="F332" s="207">
        <v>240</v>
      </c>
      <c r="G332" s="207"/>
      <c r="H332" s="207">
        <v>297</v>
      </c>
      <c r="I332" s="231">
        <v>297</v>
      </c>
      <c r="J332" s="178" t="s">
        <v>682</v>
      </c>
      <c r="K332" s="232">
        <f t="shared" si="229"/>
        <v>57</v>
      </c>
      <c r="L332" s="233">
        <f t="shared" si="230"/>
        <v>0.23749999999999999</v>
      </c>
      <c r="M332" s="234" t="s">
        <v>599</v>
      </c>
      <c r="N332" s="235">
        <v>43417</v>
      </c>
      <c r="O332" s="5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2">
        <v>123</v>
      </c>
      <c r="B333" s="105">
        <v>43439</v>
      </c>
      <c r="C333" s="105"/>
      <c r="D333" s="147" t="s">
        <v>749</v>
      </c>
      <c r="E333" s="107" t="s">
        <v>623</v>
      </c>
      <c r="F333" s="107">
        <v>202.5</v>
      </c>
      <c r="G333" s="107"/>
      <c r="H333" s="107">
        <v>255</v>
      </c>
      <c r="I333" s="125">
        <v>252</v>
      </c>
      <c r="J333" s="140" t="s">
        <v>682</v>
      </c>
      <c r="K333" s="127">
        <f t="shared" si="229"/>
        <v>52.5</v>
      </c>
      <c r="L333" s="128">
        <f t="shared" si="230"/>
        <v>0.25925925925925924</v>
      </c>
      <c r="M333" s="129" t="s">
        <v>599</v>
      </c>
      <c r="N333" s="130">
        <v>43542</v>
      </c>
      <c r="O333" s="57"/>
      <c r="P333" s="16"/>
      <c r="Q333" s="16"/>
      <c r="R333" s="93" t="s">
        <v>751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05">
        <v>124</v>
      </c>
      <c r="B334" s="206">
        <v>43465</v>
      </c>
      <c r="C334" s="105"/>
      <c r="D334" s="400" t="s">
        <v>423</v>
      </c>
      <c r="E334" s="207" t="s">
        <v>623</v>
      </c>
      <c r="F334" s="207">
        <v>710</v>
      </c>
      <c r="G334" s="207"/>
      <c r="H334" s="207">
        <v>866</v>
      </c>
      <c r="I334" s="231">
        <v>866</v>
      </c>
      <c r="J334" s="178" t="s">
        <v>682</v>
      </c>
      <c r="K334" s="127">
        <f t="shared" si="229"/>
        <v>156</v>
      </c>
      <c r="L334" s="128">
        <f t="shared" si="230"/>
        <v>0.21971830985915494</v>
      </c>
      <c r="M334" s="129" t="s">
        <v>599</v>
      </c>
      <c r="N334" s="361">
        <v>43553</v>
      </c>
      <c r="O334" s="57"/>
      <c r="P334" s="16"/>
      <c r="Q334" s="16"/>
      <c r="R334" s="17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05">
        <v>125</v>
      </c>
      <c r="B335" s="206">
        <v>43522</v>
      </c>
      <c r="C335" s="206"/>
      <c r="D335" s="400" t="s">
        <v>141</v>
      </c>
      <c r="E335" s="207" t="s">
        <v>623</v>
      </c>
      <c r="F335" s="207">
        <v>337.25</v>
      </c>
      <c r="G335" s="207"/>
      <c r="H335" s="207">
        <v>398.5</v>
      </c>
      <c r="I335" s="231">
        <v>411</v>
      </c>
      <c r="J335" s="140" t="s">
        <v>3491</v>
      </c>
      <c r="K335" s="127">
        <f t="shared" si="229"/>
        <v>61.25</v>
      </c>
      <c r="L335" s="128">
        <f t="shared" si="230"/>
        <v>0.1816160118606375</v>
      </c>
      <c r="M335" s="129" t="s">
        <v>599</v>
      </c>
      <c r="N335" s="361">
        <v>43760</v>
      </c>
      <c r="O335" s="57"/>
      <c r="P335" s="16"/>
      <c r="Q335" s="16"/>
      <c r="R335" s="93" t="s">
        <v>751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368">
        <v>126</v>
      </c>
      <c r="B336" s="163">
        <v>43559</v>
      </c>
      <c r="C336" s="163"/>
      <c r="D336" s="164" t="s">
        <v>410</v>
      </c>
      <c r="E336" s="165" t="s">
        <v>623</v>
      </c>
      <c r="F336" s="165">
        <v>130</v>
      </c>
      <c r="G336" s="165"/>
      <c r="H336" s="165">
        <v>65</v>
      </c>
      <c r="I336" s="185">
        <v>158</v>
      </c>
      <c r="J336" s="137" t="s">
        <v>750</v>
      </c>
      <c r="K336" s="133">
        <f t="shared" si="229"/>
        <v>-65</v>
      </c>
      <c r="L336" s="134">
        <f t="shared" si="230"/>
        <v>-0.5</v>
      </c>
      <c r="M336" s="135" t="s">
        <v>663</v>
      </c>
      <c r="N336" s="136">
        <v>43726</v>
      </c>
      <c r="O336" s="57"/>
      <c r="P336" s="16"/>
      <c r="Q336" s="16"/>
      <c r="R336" s="17" t="s">
        <v>753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369">
        <v>127</v>
      </c>
      <c r="B337" s="186">
        <v>43017</v>
      </c>
      <c r="C337" s="186"/>
      <c r="D337" s="187" t="s">
        <v>169</v>
      </c>
      <c r="E337" s="188" t="s">
        <v>623</v>
      </c>
      <c r="F337" s="189">
        <v>141.5</v>
      </c>
      <c r="G337" s="190"/>
      <c r="H337" s="190">
        <v>183.5</v>
      </c>
      <c r="I337" s="190">
        <v>210</v>
      </c>
      <c r="J337" s="217" t="s">
        <v>3440</v>
      </c>
      <c r="K337" s="218">
        <f t="shared" si="229"/>
        <v>42</v>
      </c>
      <c r="L337" s="219">
        <f t="shared" si="230"/>
        <v>0.29681978798586572</v>
      </c>
      <c r="M337" s="189" t="s">
        <v>599</v>
      </c>
      <c r="N337" s="220">
        <v>43042</v>
      </c>
      <c r="O337" s="57"/>
      <c r="P337" s="16"/>
      <c r="Q337" s="16"/>
      <c r="R337" s="93" t="s">
        <v>753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368">
        <v>128</v>
      </c>
      <c r="B338" s="163">
        <v>43074</v>
      </c>
      <c r="C338" s="163"/>
      <c r="D338" s="164" t="s">
        <v>303</v>
      </c>
      <c r="E338" s="165" t="s">
        <v>623</v>
      </c>
      <c r="F338" s="166">
        <v>172</v>
      </c>
      <c r="G338" s="165"/>
      <c r="H338" s="165">
        <v>155.25</v>
      </c>
      <c r="I338" s="185">
        <v>230</v>
      </c>
      <c r="J338" s="383" t="s">
        <v>3400</v>
      </c>
      <c r="K338" s="133">
        <f t="shared" ref="K338" si="231">H338-F338</f>
        <v>-16.75</v>
      </c>
      <c r="L338" s="134">
        <f t="shared" ref="L338" si="232">K338/F338</f>
        <v>-9.7383720930232565E-2</v>
      </c>
      <c r="M338" s="135" t="s">
        <v>663</v>
      </c>
      <c r="N338" s="136">
        <v>43787</v>
      </c>
      <c r="O338" s="57"/>
      <c r="P338" s="16"/>
      <c r="Q338" s="16"/>
      <c r="R338" s="17" t="s">
        <v>753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369">
        <v>129</v>
      </c>
      <c r="B339" s="186">
        <v>43398</v>
      </c>
      <c r="C339" s="186"/>
      <c r="D339" s="187" t="s">
        <v>104</v>
      </c>
      <c r="E339" s="188" t="s">
        <v>623</v>
      </c>
      <c r="F339" s="190">
        <v>698.5</v>
      </c>
      <c r="G339" s="190"/>
      <c r="H339" s="190">
        <v>850</v>
      </c>
      <c r="I339" s="190">
        <v>890</v>
      </c>
      <c r="J339" s="221" t="s">
        <v>3488</v>
      </c>
      <c r="K339" s="218">
        <f t="shared" si="229"/>
        <v>151.5</v>
      </c>
      <c r="L339" s="219">
        <f t="shared" si="230"/>
        <v>0.21689334287759485</v>
      </c>
      <c r="M339" s="189" t="s">
        <v>599</v>
      </c>
      <c r="N339" s="220">
        <v>43453</v>
      </c>
      <c r="O339" s="57"/>
      <c r="P339" s="16"/>
      <c r="Q339" s="16"/>
      <c r="R339" s="17" t="s">
        <v>751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05">
        <v>130</v>
      </c>
      <c r="B340" s="158">
        <v>42877</v>
      </c>
      <c r="C340" s="158"/>
      <c r="D340" s="159" t="s">
        <v>383</v>
      </c>
      <c r="E340" s="160" t="s">
        <v>623</v>
      </c>
      <c r="F340" s="161">
        <v>127.6</v>
      </c>
      <c r="G340" s="162"/>
      <c r="H340" s="162">
        <v>138</v>
      </c>
      <c r="I340" s="162">
        <v>190</v>
      </c>
      <c r="J340" s="384" t="s">
        <v>3404</v>
      </c>
      <c r="K340" s="182">
        <f t="shared" si="229"/>
        <v>10.400000000000006</v>
      </c>
      <c r="L340" s="183">
        <f t="shared" si="230"/>
        <v>8.1504702194357417E-2</v>
      </c>
      <c r="M340" s="161" t="s">
        <v>599</v>
      </c>
      <c r="N340" s="184">
        <v>43774</v>
      </c>
      <c r="O340" s="57"/>
      <c r="P340" s="16"/>
      <c r="Q340" s="16"/>
      <c r="R340" s="93" t="s">
        <v>753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370">
        <v>131</v>
      </c>
      <c r="B341" s="194">
        <v>43158</v>
      </c>
      <c r="C341" s="194"/>
      <c r="D341" s="191" t="s">
        <v>754</v>
      </c>
      <c r="E341" s="195" t="s">
        <v>623</v>
      </c>
      <c r="F341" s="196">
        <v>317</v>
      </c>
      <c r="G341" s="195"/>
      <c r="H341" s="195"/>
      <c r="I341" s="224">
        <v>398</v>
      </c>
      <c r="J341" s="237" t="s">
        <v>601</v>
      </c>
      <c r="K341" s="193"/>
      <c r="L341" s="192"/>
      <c r="M341" s="223" t="s">
        <v>601</v>
      </c>
      <c r="N341" s="222"/>
      <c r="O341" s="57"/>
      <c r="P341" s="16"/>
      <c r="Q341" s="16"/>
      <c r="R341" s="341" t="s">
        <v>753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368">
        <v>132</v>
      </c>
      <c r="B342" s="163">
        <v>43164</v>
      </c>
      <c r="C342" s="163"/>
      <c r="D342" s="164" t="s">
        <v>135</v>
      </c>
      <c r="E342" s="165" t="s">
        <v>623</v>
      </c>
      <c r="F342" s="166">
        <f>510-14.4</f>
        <v>495.6</v>
      </c>
      <c r="G342" s="165"/>
      <c r="H342" s="165">
        <v>350</v>
      </c>
      <c r="I342" s="185">
        <v>672</v>
      </c>
      <c r="J342" s="383" t="s">
        <v>3461</v>
      </c>
      <c r="K342" s="133">
        <f t="shared" ref="K342" si="233">H342-F342</f>
        <v>-145.60000000000002</v>
      </c>
      <c r="L342" s="134">
        <f t="shared" ref="L342" si="234">K342/F342</f>
        <v>-0.29378531073446329</v>
      </c>
      <c r="M342" s="135" t="s">
        <v>663</v>
      </c>
      <c r="N342" s="136">
        <v>43887</v>
      </c>
      <c r="O342" s="57"/>
      <c r="P342" s="16"/>
      <c r="Q342" s="16"/>
      <c r="R342" s="17" t="s">
        <v>751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68">
        <v>133</v>
      </c>
      <c r="B343" s="163">
        <v>43237</v>
      </c>
      <c r="C343" s="163"/>
      <c r="D343" s="164" t="s">
        <v>489</v>
      </c>
      <c r="E343" s="165" t="s">
        <v>623</v>
      </c>
      <c r="F343" s="166">
        <v>230.3</v>
      </c>
      <c r="G343" s="165"/>
      <c r="H343" s="165">
        <v>102.5</v>
      </c>
      <c r="I343" s="185">
        <v>348</v>
      </c>
      <c r="J343" s="383" t="s">
        <v>3482</v>
      </c>
      <c r="K343" s="133">
        <f t="shared" ref="K343" si="235">H343-F343</f>
        <v>-127.80000000000001</v>
      </c>
      <c r="L343" s="134">
        <f t="shared" ref="L343" si="236">K343/F343</f>
        <v>-0.55492835432045162</v>
      </c>
      <c r="M343" s="135" t="s">
        <v>663</v>
      </c>
      <c r="N343" s="136">
        <v>43896</v>
      </c>
      <c r="O343" s="57"/>
      <c r="P343" s="16"/>
      <c r="Q343" s="16"/>
      <c r="R343" s="343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14">
        <v>134</v>
      </c>
      <c r="B344" s="197">
        <v>43258</v>
      </c>
      <c r="C344" s="197"/>
      <c r="D344" s="200" t="s">
        <v>449</v>
      </c>
      <c r="E344" s="198" t="s">
        <v>623</v>
      </c>
      <c r="F344" s="196">
        <f>342.5-5.1</f>
        <v>337.4</v>
      </c>
      <c r="G344" s="198"/>
      <c r="H344" s="198"/>
      <c r="I344" s="225">
        <v>439</v>
      </c>
      <c r="J344" s="237" t="s">
        <v>601</v>
      </c>
      <c r="K344" s="227"/>
      <c r="L344" s="228"/>
      <c r="M344" s="226" t="s">
        <v>601</v>
      </c>
      <c r="N344" s="229"/>
      <c r="O344" s="57"/>
      <c r="P344" s="16"/>
      <c r="Q344" s="16"/>
      <c r="R344" s="341" t="s">
        <v>753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14">
        <v>135</v>
      </c>
      <c r="B345" s="197">
        <v>43285</v>
      </c>
      <c r="C345" s="197"/>
      <c r="D345" s="201" t="s">
        <v>49</v>
      </c>
      <c r="E345" s="198" t="s">
        <v>623</v>
      </c>
      <c r="F345" s="196">
        <f>127.5-5.53</f>
        <v>121.97</v>
      </c>
      <c r="G345" s="198"/>
      <c r="H345" s="198"/>
      <c r="I345" s="225">
        <v>170</v>
      </c>
      <c r="J345" s="237" t="s">
        <v>601</v>
      </c>
      <c r="K345" s="227"/>
      <c r="L345" s="228"/>
      <c r="M345" s="226" t="s">
        <v>601</v>
      </c>
      <c r="N345" s="229"/>
      <c r="O345" s="57"/>
      <c r="P345" s="16"/>
      <c r="Q345" s="16"/>
      <c r="R345" s="17" t="s">
        <v>751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368">
        <v>136</v>
      </c>
      <c r="B346" s="163">
        <v>43294</v>
      </c>
      <c r="C346" s="163"/>
      <c r="D346" s="164" t="s">
        <v>243</v>
      </c>
      <c r="E346" s="165" t="s">
        <v>623</v>
      </c>
      <c r="F346" s="166">
        <v>46.5</v>
      </c>
      <c r="G346" s="165"/>
      <c r="H346" s="165">
        <v>17</v>
      </c>
      <c r="I346" s="185">
        <v>59</v>
      </c>
      <c r="J346" s="383" t="s">
        <v>3460</v>
      </c>
      <c r="K346" s="133">
        <f t="shared" ref="K346" si="237">H346-F346</f>
        <v>-29.5</v>
      </c>
      <c r="L346" s="134">
        <f t="shared" ref="L346" si="238">K346/F346</f>
        <v>-0.63440860215053763</v>
      </c>
      <c r="M346" s="135" t="s">
        <v>663</v>
      </c>
      <c r="N346" s="136">
        <v>43887</v>
      </c>
      <c r="O346" s="57"/>
      <c r="P346" s="16"/>
      <c r="Q346" s="16"/>
      <c r="R346" s="17" t="s">
        <v>751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370">
        <v>137</v>
      </c>
      <c r="B347" s="194">
        <v>43396</v>
      </c>
      <c r="C347" s="194"/>
      <c r="D347" s="201" t="s">
        <v>425</v>
      </c>
      <c r="E347" s="198" t="s">
        <v>623</v>
      </c>
      <c r="F347" s="199">
        <v>156.5</v>
      </c>
      <c r="G347" s="198"/>
      <c r="H347" s="198"/>
      <c r="I347" s="225">
        <v>191</v>
      </c>
      <c r="J347" s="237" t="s">
        <v>601</v>
      </c>
      <c r="K347" s="227"/>
      <c r="L347" s="228"/>
      <c r="M347" s="226" t="s">
        <v>601</v>
      </c>
      <c r="N347" s="229"/>
      <c r="O347" s="57"/>
      <c r="P347" s="16"/>
      <c r="Q347" s="16"/>
      <c r="R347" s="17" t="s">
        <v>751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370">
        <v>138</v>
      </c>
      <c r="B348" s="194">
        <v>43439</v>
      </c>
      <c r="C348" s="194"/>
      <c r="D348" s="201" t="s">
        <v>330</v>
      </c>
      <c r="E348" s="198" t="s">
        <v>623</v>
      </c>
      <c r="F348" s="199">
        <v>259.5</v>
      </c>
      <c r="G348" s="198"/>
      <c r="H348" s="198"/>
      <c r="I348" s="225">
        <v>321</v>
      </c>
      <c r="J348" s="237" t="s">
        <v>601</v>
      </c>
      <c r="K348" s="227"/>
      <c r="L348" s="228"/>
      <c r="M348" s="226" t="s">
        <v>601</v>
      </c>
      <c r="N348" s="229"/>
      <c r="O348" s="16"/>
      <c r="P348" s="16"/>
      <c r="Q348" s="16"/>
      <c r="R348" s="17" t="s">
        <v>751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368">
        <v>139</v>
      </c>
      <c r="B349" s="163">
        <v>43439</v>
      </c>
      <c r="C349" s="163"/>
      <c r="D349" s="164" t="s">
        <v>775</v>
      </c>
      <c r="E349" s="165" t="s">
        <v>623</v>
      </c>
      <c r="F349" s="165">
        <v>715</v>
      </c>
      <c r="G349" s="165"/>
      <c r="H349" s="165">
        <v>445</v>
      </c>
      <c r="I349" s="185">
        <v>840</v>
      </c>
      <c r="J349" s="137" t="s">
        <v>2994</v>
      </c>
      <c r="K349" s="133">
        <f t="shared" ref="K349:K352" si="239">H349-F349</f>
        <v>-270</v>
      </c>
      <c r="L349" s="134">
        <f t="shared" ref="L349:L352" si="240">K349/F349</f>
        <v>-0.3776223776223776</v>
      </c>
      <c r="M349" s="135" t="s">
        <v>663</v>
      </c>
      <c r="N349" s="136">
        <v>43800</v>
      </c>
      <c r="O349" s="57"/>
      <c r="P349" s="16"/>
      <c r="Q349" s="16"/>
      <c r="R349" s="17" t="s">
        <v>751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05">
        <v>140</v>
      </c>
      <c r="B350" s="206">
        <v>43469</v>
      </c>
      <c r="C350" s="206"/>
      <c r="D350" s="154" t="s">
        <v>145</v>
      </c>
      <c r="E350" s="207" t="s">
        <v>623</v>
      </c>
      <c r="F350" s="207">
        <v>875</v>
      </c>
      <c r="G350" s="207"/>
      <c r="H350" s="207">
        <v>1165</v>
      </c>
      <c r="I350" s="231">
        <v>1185</v>
      </c>
      <c r="J350" s="140" t="s">
        <v>3489</v>
      </c>
      <c r="K350" s="127">
        <f t="shared" si="239"/>
        <v>290</v>
      </c>
      <c r="L350" s="128">
        <f t="shared" si="240"/>
        <v>0.33142857142857141</v>
      </c>
      <c r="M350" s="129" t="s">
        <v>599</v>
      </c>
      <c r="N350" s="361">
        <v>43847</v>
      </c>
      <c r="O350" s="57"/>
      <c r="P350" s="16"/>
      <c r="Q350" s="16"/>
      <c r="R350" s="343" t="s">
        <v>751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5">
        <v>141</v>
      </c>
      <c r="B351" s="206">
        <v>43559</v>
      </c>
      <c r="C351" s="206"/>
      <c r="D351" s="400" t="s">
        <v>345</v>
      </c>
      <c r="E351" s="207" t="s">
        <v>623</v>
      </c>
      <c r="F351" s="207">
        <f>387-14.63</f>
        <v>372.37</v>
      </c>
      <c r="G351" s="207"/>
      <c r="H351" s="207">
        <v>490</v>
      </c>
      <c r="I351" s="231">
        <v>490</v>
      </c>
      <c r="J351" s="140" t="s">
        <v>682</v>
      </c>
      <c r="K351" s="127">
        <f t="shared" si="239"/>
        <v>117.63</v>
      </c>
      <c r="L351" s="128">
        <f t="shared" si="240"/>
        <v>0.31589548030185027</v>
      </c>
      <c r="M351" s="129" t="s">
        <v>599</v>
      </c>
      <c r="N351" s="361">
        <v>43850</v>
      </c>
      <c r="O351" s="57"/>
      <c r="P351" s="16"/>
      <c r="Q351" s="16"/>
      <c r="R351" s="343" t="s">
        <v>751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368">
        <v>142</v>
      </c>
      <c r="B352" s="163">
        <v>43578</v>
      </c>
      <c r="C352" s="163"/>
      <c r="D352" s="164" t="s">
        <v>776</v>
      </c>
      <c r="E352" s="165" t="s">
        <v>600</v>
      </c>
      <c r="F352" s="165">
        <v>220</v>
      </c>
      <c r="G352" s="165"/>
      <c r="H352" s="165">
        <v>127.5</v>
      </c>
      <c r="I352" s="185">
        <v>284</v>
      </c>
      <c r="J352" s="383" t="s">
        <v>3483</v>
      </c>
      <c r="K352" s="133">
        <f t="shared" si="239"/>
        <v>-92.5</v>
      </c>
      <c r="L352" s="134">
        <f t="shared" si="240"/>
        <v>-0.42045454545454547</v>
      </c>
      <c r="M352" s="135" t="s">
        <v>663</v>
      </c>
      <c r="N352" s="136">
        <v>43896</v>
      </c>
      <c r="O352" s="57"/>
      <c r="P352" s="16"/>
      <c r="Q352" s="16"/>
      <c r="R352" s="17" t="s">
        <v>751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05">
        <v>143</v>
      </c>
      <c r="B353" s="206">
        <v>43622</v>
      </c>
      <c r="C353" s="206"/>
      <c r="D353" s="400" t="s">
        <v>496</v>
      </c>
      <c r="E353" s="207" t="s">
        <v>600</v>
      </c>
      <c r="F353" s="207">
        <v>332.8</v>
      </c>
      <c r="G353" s="207"/>
      <c r="H353" s="207">
        <v>405</v>
      </c>
      <c r="I353" s="231">
        <v>419</v>
      </c>
      <c r="J353" s="140" t="s">
        <v>3490</v>
      </c>
      <c r="K353" s="127">
        <f t="shared" ref="K353" si="241">H353-F353</f>
        <v>72.199999999999989</v>
      </c>
      <c r="L353" s="128">
        <f t="shared" ref="L353" si="242">K353/F353</f>
        <v>0.21694711538461534</v>
      </c>
      <c r="M353" s="129" t="s">
        <v>599</v>
      </c>
      <c r="N353" s="361">
        <v>43860</v>
      </c>
      <c r="O353" s="57"/>
      <c r="P353" s="16"/>
      <c r="Q353" s="16"/>
      <c r="R353" s="17" t="s">
        <v>753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143">
        <v>144</v>
      </c>
      <c r="B354" s="142">
        <v>43641</v>
      </c>
      <c r="C354" s="142"/>
      <c r="D354" s="143" t="s">
        <v>139</v>
      </c>
      <c r="E354" s="144" t="s">
        <v>623</v>
      </c>
      <c r="F354" s="145">
        <v>386</v>
      </c>
      <c r="G354" s="146"/>
      <c r="H354" s="146">
        <v>395</v>
      </c>
      <c r="I354" s="146">
        <v>452</v>
      </c>
      <c r="J354" s="169" t="s">
        <v>3405</v>
      </c>
      <c r="K354" s="170">
        <f t="shared" ref="K354" si="243">H354-F354</f>
        <v>9</v>
      </c>
      <c r="L354" s="171">
        <f t="shared" ref="L354" si="244">K354/F354</f>
        <v>2.3316062176165803E-2</v>
      </c>
      <c r="M354" s="172" t="s">
        <v>708</v>
      </c>
      <c r="N354" s="173">
        <v>43868</v>
      </c>
      <c r="O354" s="16"/>
      <c r="P354" s="16"/>
      <c r="Q354" s="16"/>
      <c r="R354" s="17" t="s">
        <v>753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371">
        <v>145</v>
      </c>
      <c r="B355" s="194">
        <v>43707</v>
      </c>
      <c r="C355" s="194"/>
      <c r="D355" s="201" t="s">
        <v>260</v>
      </c>
      <c r="E355" s="198" t="s">
        <v>623</v>
      </c>
      <c r="F355" s="198" t="s">
        <v>755</v>
      </c>
      <c r="G355" s="198"/>
      <c r="H355" s="198"/>
      <c r="I355" s="225">
        <v>190</v>
      </c>
      <c r="J355" s="237" t="s">
        <v>601</v>
      </c>
      <c r="K355" s="227"/>
      <c r="L355" s="228"/>
      <c r="M355" s="357" t="s">
        <v>601</v>
      </c>
      <c r="N355" s="229"/>
      <c r="O355" s="16"/>
      <c r="P355" s="16"/>
      <c r="Q355" s="16"/>
      <c r="R355" s="343" t="s">
        <v>751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05">
        <v>146</v>
      </c>
      <c r="B356" s="206">
        <v>43731</v>
      </c>
      <c r="C356" s="206"/>
      <c r="D356" s="154" t="s">
        <v>440</v>
      </c>
      <c r="E356" s="207" t="s">
        <v>623</v>
      </c>
      <c r="F356" s="207">
        <v>235</v>
      </c>
      <c r="G356" s="207"/>
      <c r="H356" s="207">
        <v>295</v>
      </c>
      <c r="I356" s="231">
        <v>296</v>
      </c>
      <c r="J356" s="140" t="s">
        <v>3147</v>
      </c>
      <c r="K356" s="127">
        <f t="shared" ref="K356" si="245">H356-F356</f>
        <v>60</v>
      </c>
      <c r="L356" s="128">
        <f t="shared" ref="L356" si="246">K356/F356</f>
        <v>0.25531914893617019</v>
      </c>
      <c r="M356" s="129" t="s">
        <v>599</v>
      </c>
      <c r="N356" s="361">
        <v>43844</v>
      </c>
      <c r="O356" s="57"/>
      <c r="P356" s="16"/>
      <c r="Q356" s="16"/>
      <c r="R356" s="17" t="s">
        <v>753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05">
        <v>147</v>
      </c>
      <c r="B357" s="206">
        <v>43752</v>
      </c>
      <c r="C357" s="206"/>
      <c r="D357" s="154" t="s">
        <v>2977</v>
      </c>
      <c r="E357" s="207" t="s">
        <v>623</v>
      </c>
      <c r="F357" s="207">
        <v>277.5</v>
      </c>
      <c r="G357" s="207"/>
      <c r="H357" s="207">
        <v>333</v>
      </c>
      <c r="I357" s="231">
        <v>333</v>
      </c>
      <c r="J357" s="140" t="s">
        <v>3148</v>
      </c>
      <c r="K357" s="127">
        <f t="shared" ref="K357" si="247">H357-F357</f>
        <v>55.5</v>
      </c>
      <c r="L357" s="128">
        <f t="shared" ref="L357" si="248">K357/F357</f>
        <v>0.2</v>
      </c>
      <c r="M357" s="129" t="s">
        <v>599</v>
      </c>
      <c r="N357" s="361">
        <v>43846</v>
      </c>
      <c r="O357" s="57"/>
      <c r="P357" s="16"/>
      <c r="Q357" s="16"/>
      <c r="R357" s="343" t="s">
        <v>751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5">
        <v>148</v>
      </c>
      <c r="B358" s="206">
        <v>43752</v>
      </c>
      <c r="C358" s="206"/>
      <c r="D358" s="154" t="s">
        <v>2976</v>
      </c>
      <c r="E358" s="207" t="s">
        <v>623</v>
      </c>
      <c r="F358" s="207">
        <v>930</v>
      </c>
      <c r="G358" s="207"/>
      <c r="H358" s="207">
        <v>1165</v>
      </c>
      <c r="I358" s="231">
        <v>1200</v>
      </c>
      <c r="J358" s="140" t="s">
        <v>3150</v>
      </c>
      <c r="K358" s="127">
        <f t="shared" ref="K358" si="249">H358-F358</f>
        <v>235</v>
      </c>
      <c r="L358" s="128">
        <f t="shared" ref="L358" si="250">K358/F358</f>
        <v>0.25268817204301075</v>
      </c>
      <c r="M358" s="129" t="s">
        <v>599</v>
      </c>
      <c r="N358" s="361">
        <v>43847</v>
      </c>
      <c r="O358" s="57"/>
      <c r="P358" s="16"/>
      <c r="Q358" s="16"/>
      <c r="R358" s="343" t="s">
        <v>753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370">
        <v>149</v>
      </c>
      <c r="B359" s="346">
        <v>43753</v>
      </c>
      <c r="C359" s="211"/>
      <c r="D359" s="372" t="s">
        <v>2975</v>
      </c>
      <c r="E359" s="349" t="s">
        <v>623</v>
      </c>
      <c r="F359" s="352">
        <v>111</v>
      </c>
      <c r="G359" s="349"/>
      <c r="H359" s="349"/>
      <c r="I359" s="355">
        <v>141</v>
      </c>
      <c r="J359" s="237" t="s">
        <v>601</v>
      </c>
      <c r="K359" s="237"/>
      <c r="L359" s="122"/>
      <c r="M359" s="360" t="s">
        <v>601</v>
      </c>
      <c r="N359" s="239"/>
      <c r="O359" s="16"/>
      <c r="P359" s="16"/>
      <c r="Q359" s="16"/>
      <c r="R359" s="343" t="s">
        <v>753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05">
        <v>150</v>
      </c>
      <c r="B360" s="206">
        <v>43753</v>
      </c>
      <c r="C360" s="206"/>
      <c r="D360" s="154" t="s">
        <v>2974</v>
      </c>
      <c r="E360" s="207" t="s">
        <v>623</v>
      </c>
      <c r="F360" s="208">
        <v>296</v>
      </c>
      <c r="G360" s="207"/>
      <c r="H360" s="207">
        <v>370</v>
      </c>
      <c r="I360" s="231">
        <v>370</v>
      </c>
      <c r="J360" s="140" t="s">
        <v>682</v>
      </c>
      <c r="K360" s="127">
        <f t="shared" ref="K360" si="251">H360-F360</f>
        <v>74</v>
      </c>
      <c r="L360" s="128">
        <f t="shared" ref="L360" si="252">K360/F360</f>
        <v>0.25</v>
      </c>
      <c r="M360" s="129" t="s">
        <v>599</v>
      </c>
      <c r="N360" s="361">
        <v>43853</v>
      </c>
      <c r="O360" s="57"/>
      <c r="P360" s="16"/>
      <c r="Q360" s="16"/>
      <c r="R360" s="343" t="s">
        <v>753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371">
        <v>151</v>
      </c>
      <c r="B361" s="210">
        <v>43754</v>
      </c>
      <c r="C361" s="210"/>
      <c r="D361" s="191" t="s">
        <v>2973</v>
      </c>
      <c r="E361" s="348" t="s">
        <v>623</v>
      </c>
      <c r="F361" s="351" t="s">
        <v>2939</v>
      </c>
      <c r="G361" s="348"/>
      <c r="H361" s="348"/>
      <c r="I361" s="354">
        <v>344</v>
      </c>
      <c r="J361" s="237" t="s">
        <v>601</v>
      </c>
      <c r="K361" s="240"/>
      <c r="L361" s="359"/>
      <c r="M361" s="342" t="s">
        <v>601</v>
      </c>
      <c r="N361" s="362"/>
      <c r="O361" s="16"/>
      <c r="P361" s="16"/>
      <c r="Q361" s="16"/>
      <c r="R361" s="343" t="s">
        <v>753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345">
        <v>152</v>
      </c>
      <c r="B362" s="211">
        <v>43832</v>
      </c>
      <c r="C362" s="211"/>
      <c r="D362" s="215" t="s">
        <v>2253</v>
      </c>
      <c r="E362" s="212" t="s">
        <v>623</v>
      </c>
      <c r="F362" s="213" t="s">
        <v>3135</v>
      </c>
      <c r="G362" s="212"/>
      <c r="H362" s="212"/>
      <c r="I362" s="236">
        <v>590</v>
      </c>
      <c r="J362" s="237" t="s">
        <v>601</v>
      </c>
      <c r="K362" s="237"/>
      <c r="L362" s="122"/>
      <c r="M362" s="342" t="s">
        <v>601</v>
      </c>
      <c r="N362" s="239"/>
      <c r="O362" s="16"/>
      <c r="P362" s="16"/>
      <c r="Q362" s="16"/>
      <c r="R362" s="343" t="s">
        <v>753</v>
      </c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05">
        <v>153</v>
      </c>
      <c r="B363" s="206">
        <v>43966</v>
      </c>
      <c r="C363" s="206"/>
      <c r="D363" s="154" t="s">
        <v>65</v>
      </c>
      <c r="E363" s="207" t="s">
        <v>623</v>
      </c>
      <c r="F363" s="208">
        <v>67.5</v>
      </c>
      <c r="G363" s="207"/>
      <c r="H363" s="207">
        <v>86</v>
      </c>
      <c r="I363" s="231">
        <v>86</v>
      </c>
      <c r="J363" s="140" t="s">
        <v>3628</v>
      </c>
      <c r="K363" s="127">
        <f t="shared" ref="K363" si="253">H363-F363</f>
        <v>18.5</v>
      </c>
      <c r="L363" s="128">
        <f t="shared" ref="L363" si="254">K363/F363</f>
        <v>0.27407407407407408</v>
      </c>
      <c r="M363" s="129" t="s">
        <v>599</v>
      </c>
      <c r="N363" s="361">
        <v>44008</v>
      </c>
      <c r="O363" s="57"/>
      <c r="P363" s="16"/>
      <c r="Q363" s="16"/>
      <c r="R363" s="343" t="s">
        <v>753</v>
      </c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09">
        <v>154</v>
      </c>
      <c r="B364" s="211">
        <v>44035</v>
      </c>
      <c r="C364" s="211"/>
      <c r="D364" s="215" t="s">
        <v>495</v>
      </c>
      <c r="E364" s="212" t="s">
        <v>623</v>
      </c>
      <c r="F364" s="213" t="s">
        <v>3631</v>
      </c>
      <c r="G364" s="212"/>
      <c r="H364" s="212"/>
      <c r="I364" s="236">
        <v>296</v>
      </c>
      <c r="J364" s="237" t="s">
        <v>601</v>
      </c>
      <c r="K364" s="237"/>
      <c r="L364" s="122"/>
      <c r="M364" s="238"/>
      <c r="N364" s="239"/>
      <c r="O364" s="16"/>
      <c r="P364" s="16"/>
      <c r="Q364" s="16"/>
      <c r="R364" s="343" t="s">
        <v>753</v>
      </c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09">
        <v>155</v>
      </c>
      <c r="B365" s="211">
        <v>44092</v>
      </c>
      <c r="C365" s="211"/>
      <c r="D365" s="215" t="s">
        <v>416</v>
      </c>
      <c r="E365" s="212" t="s">
        <v>623</v>
      </c>
      <c r="F365" s="213" t="s">
        <v>3636</v>
      </c>
      <c r="G365" s="212"/>
      <c r="H365" s="212"/>
      <c r="I365" s="236">
        <v>248</v>
      </c>
      <c r="J365" s="237" t="s">
        <v>601</v>
      </c>
      <c r="K365" s="237"/>
      <c r="L365" s="122"/>
      <c r="M365" s="238"/>
      <c r="N365" s="239"/>
      <c r="O365" s="16"/>
      <c r="P365" s="16"/>
      <c r="Q365" s="16"/>
      <c r="R365" s="343" t="s">
        <v>753</v>
      </c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369">
        <v>156</v>
      </c>
      <c r="B366" s="186">
        <v>44140</v>
      </c>
      <c r="C366" s="186"/>
      <c r="D366" s="187" t="s">
        <v>416</v>
      </c>
      <c r="E366" s="188" t="s">
        <v>623</v>
      </c>
      <c r="F366" s="190">
        <v>182.5</v>
      </c>
      <c r="G366" s="190"/>
      <c r="H366" s="190">
        <v>221</v>
      </c>
      <c r="I366" s="190">
        <v>248</v>
      </c>
      <c r="J366" s="506" t="s">
        <v>3657</v>
      </c>
      <c r="K366" s="218">
        <f t="shared" ref="K366" si="255">H366-F366</f>
        <v>38.5</v>
      </c>
      <c r="L366" s="219">
        <f t="shared" ref="L366" si="256">K366/F366</f>
        <v>0.21095890410958903</v>
      </c>
      <c r="M366" s="189" t="s">
        <v>599</v>
      </c>
      <c r="N366" s="220">
        <v>44167</v>
      </c>
      <c r="O366" s="16"/>
      <c r="P366" s="16"/>
      <c r="Q366" s="16"/>
      <c r="R366" s="343" t="s">
        <v>753</v>
      </c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09">
        <v>157</v>
      </c>
      <c r="B367" s="211">
        <v>44140</v>
      </c>
      <c r="C367" s="211"/>
      <c r="D367" s="215" t="s">
        <v>330</v>
      </c>
      <c r="E367" s="212" t="s">
        <v>623</v>
      </c>
      <c r="F367" s="213" t="s">
        <v>3637</v>
      </c>
      <c r="G367" s="212"/>
      <c r="H367" s="212"/>
      <c r="I367" s="236">
        <v>320</v>
      </c>
      <c r="J367" s="237" t="s">
        <v>601</v>
      </c>
      <c r="K367" s="237"/>
      <c r="L367" s="122"/>
      <c r="M367" s="238"/>
      <c r="N367" s="239"/>
      <c r="O367" s="16"/>
      <c r="P367" s="16"/>
      <c r="Q367" s="16"/>
      <c r="R367" s="343" t="s">
        <v>753</v>
      </c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209">
        <v>158</v>
      </c>
      <c r="B368" s="211">
        <v>44140</v>
      </c>
      <c r="C368" s="211"/>
      <c r="D368" s="215" t="s">
        <v>491</v>
      </c>
      <c r="E368" s="212" t="s">
        <v>623</v>
      </c>
      <c r="F368" s="213" t="s">
        <v>3638</v>
      </c>
      <c r="G368" s="212"/>
      <c r="H368" s="212"/>
      <c r="I368" s="236">
        <v>1093</v>
      </c>
      <c r="J368" s="237" t="s">
        <v>601</v>
      </c>
      <c r="K368" s="237"/>
      <c r="L368" s="122"/>
      <c r="M368" s="238"/>
      <c r="N368" s="239"/>
      <c r="O368" s="16"/>
      <c r="P368" s="16"/>
      <c r="Q368" s="16"/>
      <c r="R368" s="343" t="s">
        <v>753</v>
      </c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209">
        <v>159</v>
      </c>
      <c r="B369" s="211">
        <v>44140</v>
      </c>
      <c r="C369" s="211"/>
      <c r="D369" s="215" t="s">
        <v>345</v>
      </c>
      <c r="E369" s="212" t="s">
        <v>623</v>
      </c>
      <c r="F369" s="213" t="s">
        <v>3639</v>
      </c>
      <c r="G369" s="212"/>
      <c r="H369" s="212"/>
      <c r="I369" s="236">
        <v>406</v>
      </c>
      <c r="J369" s="237" t="s">
        <v>601</v>
      </c>
      <c r="K369" s="237"/>
      <c r="L369" s="122"/>
      <c r="M369" s="238"/>
      <c r="N369" s="239"/>
      <c r="O369" s="16"/>
      <c r="P369" s="16"/>
      <c r="Q369" s="16"/>
      <c r="R369" s="343" t="s">
        <v>753</v>
      </c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209">
        <v>160</v>
      </c>
      <c r="B370" s="211">
        <v>44141</v>
      </c>
      <c r="C370" s="211"/>
      <c r="D370" s="215" t="s">
        <v>495</v>
      </c>
      <c r="E370" s="212" t="s">
        <v>623</v>
      </c>
      <c r="F370" s="213" t="s">
        <v>3640</v>
      </c>
      <c r="G370" s="212"/>
      <c r="H370" s="212"/>
      <c r="I370" s="236">
        <v>290</v>
      </c>
      <c r="J370" s="237" t="s">
        <v>601</v>
      </c>
      <c r="K370" s="237"/>
      <c r="L370" s="122"/>
      <c r="M370" s="238"/>
      <c r="N370" s="239"/>
      <c r="O370" s="16"/>
      <c r="P370" s="16"/>
      <c r="Q370" s="16"/>
      <c r="R370" s="343" t="s">
        <v>753</v>
      </c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209"/>
      <c r="B371" s="211">
        <v>44187</v>
      </c>
      <c r="C371" s="211"/>
      <c r="D371" s="215" t="s">
        <v>1975</v>
      </c>
      <c r="E371" s="212" t="s">
        <v>623</v>
      </c>
      <c r="F371" s="642" t="s">
        <v>3795</v>
      </c>
      <c r="G371" s="212"/>
      <c r="H371" s="212"/>
      <c r="I371" s="236">
        <v>239</v>
      </c>
      <c r="J371" s="643" t="s">
        <v>601</v>
      </c>
      <c r="K371" s="237"/>
      <c r="L371" s="122"/>
      <c r="M371" s="238"/>
      <c r="N371" s="239"/>
      <c r="O371" s="16"/>
      <c r="P371" s="16"/>
      <c r="Q371" s="16"/>
      <c r="R371" s="343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209"/>
      <c r="B372" s="211"/>
      <c r="C372" s="211"/>
      <c r="D372" s="215"/>
      <c r="E372" s="212"/>
      <c r="F372" s="213"/>
      <c r="G372" s="212"/>
      <c r="H372" s="212"/>
      <c r="I372" s="236"/>
      <c r="J372" s="237"/>
      <c r="K372" s="237"/>
      <c r="L372" s="122"/>
      <c r="M372" s="238"/>
      <c r="N372" s="239"/>
      <c r="O372" s="16"/>
      <c r="P372" s="16"/>
      <c r="R372" s="343"/>
    </row>
    <row r="373" spans="1:26">
      <c r="A373" s="209"/>
      <c r="B373" s="211"/>
      <c r="C373" s="211"/>
      <c r="D373" s="215"/>
      <c r="E373" s="212"/>
      <c r="F373" s="213"/>
      <c r="G373" s="212"/>
      <c r="H373" s="212"/>
      <c r="I373" s="236"/>
      <c r="J373" s="237"/>
      <c r="K373" s="237"/>
      <c r="L373" s="122"/>
      <c r="M373" s="238"/>
      <c r="N373" s="239"/>
      <c r="O373" s="16"/>
      <c r="R373" s="241"/>
    </row>
    <row r="374" spans="1:26">
      <c r="A374" s="209"/>
      <c r="B374" s="211"/>
      <c r="C374" s="211"/>
      <c r="D374" s="215"/>
      <c r="E374" s="212"/>
      <c r="F374" s="213"/>
      <c r="G374" s="212"/>
      <c r="H374" s="212"/>
      <c r="I374" s="236"/>
      <c r="J374" s="237"/>
      <c r="K374" s="237"/>
      <c r="L374" s="122"/>
      <c r="M374" s="238"/>
      <c r="N374" s="239"/>
      <c r="O374" s="16"/>
      <c r="R374" s="241"/>
    </row>
    <row r="375" spans="1:26">
      <c r="A375" s="209"/>
      <c r="B375" s="211"/>
      <c r="C375" s="211"/>
      <c r="D375" s="215"/>
      <c r="E375" s="212"/>
      <c r="F375" s="213"/>
      <c r="G375" s="212"/>
      <c r="H375" s="212"/>
      <c r="I375" s="236"/>
      <c r="J375" s="237"/>
      <c r="K375" s="237"/>
      <c r="L375" s="122"/>
      <c r="M375" s="238"/>
      <c r="N375" s="239"/>
      <c r="O375" s="16"/>
      <c r="R375" s="241"/>
    </row>
    <row r="376" spans="1:26">
      <c r="A376" s="209"/>
      <c r="B376" s="199" t="s">
        <v>2980</v>
      </c>
      <c r="O376" s="16"/>
      <c r="R376" s="241"/>
    </row>
    <row r="377" spans="1:26">
      <c r="R377" s="241"/>
    </row>
    <row r="378" spans="1:26">
      <c r="R378" s="241"/>
    </row>
    <row r="379" spans="1:26">
      <c r="R379" s="241"/>
    </row>
    <row r="380" spans="1:26">
      <c r="R380" s="241"/>
    </row>
    <row r="381" spans="1:26">
      <c r="R381" s="241"/>
    </row>
    <row r="382" spans="1:26">
      <c r="R382" s="241"/>
    </row>
    <row r="383" spans="1:26">
      <c r="R383" s="241"/>
    </row>
    <row r="393" spans="1:6">
      <c r="A393" s="216"/>
    </row>
    <row r="394" spans="1:6">
      <c r="A394" s="216"/>
      <c r="F394" s="657"/>
    </row>
    <row r="395" spans="1:6">
      <c r="A395" s="212"/>
    </row>
  </sheetData>
  <autoFilter ref="R1:R391"/>
  <mergeCells count="32">
    <mergeCell ref="P86:P87"/>
    <mergeCell ref="A105:A106"/>
    <mergeCell ref="B105:B106"/>
    <mergeCell ref="J105:J106"/>
    <mergeCell ref="M105:M106"/>
    <mergeCell ref="N105:N106"/>
    <mergeCell ref="A86:A87"/>
    <mergeCell ref="B86:B87"/>
    <mergeCell ref="J86:J87"/>
    <mergeCell ref="M86:M87"/>
    <mergeCell ref="N86:N87"/>
    <mergeCell ref="G86:G87"/>
    <mergeCell ref="O105:O106"/>
    <mergeCell ref="P105:P106"/>
    <mergeCell ref="G105:G106"/>
    <mergeCell ref="I105:I106"/>
    <mergeCell ref="P167:P168"/>
    <mergeCell ref="M167:M168"/>
    <mergeCell ref="N167:N168"/>
    <mergeCell ref="O167:O168"/>
    <mergeCell ref="B164:B165"/>
    <mergeCell ref="P164:P165"/>
    <mergeCell ref="J164:J165"/>
    <mergeCell ref="M164:M165"/>
    <mergeCell ref="N164:N165"/>
    <mergeCell ref="O164:O165"/>
    <mergeCell ref="A167:A168"/>
    <mergeCell ref="B167:B168"/>
    <mergeCell ref="J167:J168"/>
    <mergeCell ref="I86:I87"/>
    <mergeCell ref="O86:O87"/>
    <mergeCell ref="A164:A16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2021-01-01T02:22:56Z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