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88" i="7"/>
  <c r="L88"/>
  <c r="M88" s="1"/>
  <c r="K82"/>
  <c r="K81"/>
  <c r="L82"/>
  <c r="L81"/>
  <c r="M81"/>
  <c r="L144"/>
  <c r="K144"/>
  <c r="L145"/>
  <c r="K145"/>
  <c r="L142"/>
  <c r="K142"/>
  <c r="M142" s="1"/>
  <c r="L143"/>
  <c r="K143"/>
  <c r="M143" s="1"/>
  <c r="L17"/>
  <c r="K17"/>
  <c r="M17" s="1"/>
  <c r="L84"/>
  <c r="K84"/>
  <c r="L83"/>
  <c r="K83"/>
  <c r="M83" s="1"/>
  <c r="L78"/>
  <c r="K78"/>
  <c r="M78" s="1"/>
  <c r="L79"/>
  <c r="K79"/>
  <c r="M79" s="1"/>
  <c r="L67"/>
  <c r="K67"/>
  <c r="M67" s="1"/>
  <c r="L62"/>
  <c r="K62"/>
  <c r="M62" s="1"/>
  <c r="L140"/>
  <c r="K140"/>
  <c r="L141"/>
  <c r="K141"/>
  <c r="L80"/>
  <c r="K80"/>
  <c r="L71"/>
  <c r="K71"/>
  <c r="M71" s="1"/>
  <c r="L72"/>
  <c r="K72"/>
  <c r="L24"/>
  <c r="K24"/>
  <c r="L139"/>
  <c r="K139"/>
  <c r="L138"/>
  <c r="K138"/>
  <c r="K164"/>
  <c r="M164" s="1"/>
  <c r="K163"/>
  <c r="M163" s="1"/>
  <c r="L77"/>
  <c r="K77"/>
  <c r="L137"/>
  <c r="K137"/>
  <c r="L76"/>
  <c r="K76"/>
  <c r="L11"/>
  <c r="K11"/>
  <c r="L136"/>
  <c r="K136"/>
  <c r="L135"/>
  <c r="K135"/>
  <c r="L75"/>
  <c r="K75"/>
  <c r="L74"/>
  <c r="K74"/>
  <c r="L66"/>
  <c r="K66"/>
  <c r="L73"/>
  <c r="K73"/>
  <c r="K162"/>
  <c r="M162" s="1"/>
  <c r="L134"/>
  <c r="K134"/>
  <c r="L133"/>
  <c r="K133"/>
  <c r="L132"/>
  <c r="K132"/>
  <c r="L70"/>
  <c r="K70"/>
  <c r="L131"/>
  <c r="K131"/>
  <c r="L130"/>
  <c r="K130"/>
  <c r="L61"/>
  <c r="K61"/>
  <c r="L60"/>
  <c r="K60"/>
  <c r="M82" l="1"/>
  <c r="M144"/>
  <c r="M145"/>
  <c r="M84"/>
  <c r="M138"/>
  <c r="M80"/>
  <c r="M75"/>
  <c r="M135"/>
  <c r="M66"/>
  <c r="M77"/>
  <c r="M24"/>
  <c r="M141"/>
  <c r="M74"/>
  <c r="M11"/>
  <c r="M140"/>
  <c r="M72"/>
  <c r="M76"/>
  <c r="M139"/>
  <c r="M136"/>
  <c r="M137"/>
  <c r="M60"/>
  <c r="M70"/>
  <c r="M134"/>
  <c r="M73"/>
  <c r="M132"/>
  <c r="M133"/>
  <c r="M131"/>
  <c r="M130"/>
  <c r="M61"/>
  <c r="K157"/>
  <c r="M157" s="1"/>
  <c r="L69" l="1"/>
  <c r="K69"/>
  <c r="L64"/>
  <c r="K64"/>
  <c r="M64" s="1"/>
  <c r="L129"/>
  <c r="K129"/>
  <c r="L128"/>
  <c r="K128"/>
  <c r="L125"/>
  <c r="K125"/>
  <c r="L21"/>
  <c r="M69" l="1"/>
  <c r="M128"/>
  <c r="M129"/>
  <c r="M125"/>
  <c r="L68"/>
  <c r="K68"/>
  <c r="L65"/>
  <c r="K65"/>
  <c r="L127"/>
  <c r="K127"/>
  <c r="L126"/>
  <c r="K126"/>
  <c r="K161"/>
  <c r="M161" s="1"/>
  <c r="K160"/>
  <c r="M160" s="1"/>
  <c r="L121"/>
  <c r="K121"/>
  <c r="L122"/>
  <c r="K122"/>
  <c r="L44"/>
  <c r="K44"/>
  <c r="L56"/>
  <c r="K56"/>
  <c r="L57"/>
  <c r="K57"/>
  <c r="L26"/>
  <c r="K26"/>
  <c r="L124"/>
  <c r="K124"/>
  <c r="L115"/>
  <c r="K115"/>
  <c r="L123"/>
  <c r="K123"/>
  <c r="K120"/>
  <c r="L120"/>
  <c r="K159"/>
  <c r="M159" s="1"/>
  <c r="K158"/>
  <c r="M158" s="1"/>
  <c r="L119"/>
  <c r="K119"/>
  <c r="L118"/>
  <c r="K118"/>
  <c r="L53"/>
  <c r="K53"/>
  <c r="K59"/>
  <c r="L59"/>
  <c r="L13"/>
  <c r="K13"/>
  <c r="L117"/>
  <c r="K117"/>
  <c r="L58"/>
  <c r="K58"/>
  <c r="L113"/>
  <c r="K113"/>
  <c r="L114"/>
  <c r="K114"/>
  <c r="L116"/>
  <c r="K116"/>
  <c r="L112"/>
  <c r="K112"/>
  <c r="K111"/>
  <c r="L111"/>
  <c r="L110"/>
  <c r="K110"/>
  <c r="L109"/>
  <c r="K109"/>
  <c r="K156"/>
  <c r="M156" s="1"/>
  <c r="L55"/>
  <c r="K55"/>
  <c r="L16"/>
  <c r="K16"/>
  <c r="L54"/>
  <c r="K54"/>
  <c r="L108"/>
  <c r="K108"/>
  <c r="L51"/>
  <c r="K51"/>
  <c r="K21"/>
  <c r="L52"/>
  <c r="K52"/>
  <c r="L107"/>
  <c r="K107"/>
  <c r="L106"/>
  <c r="K106"/>
  <c r="L103"/>
  <c r="K103"/>
  <c r="L23"/>
  <c r="K23"/>
  <c r="L20"/>
  <c r="K20"/>
  <c r="L105"/>
  <c r="K105"/>
  <c r="L104"/>
  <c r="K104"/>
  <c r="K155"/>
  <c r="M155" s="1"/>
  <c r="L49"/>
  <c r="K49"/>
  <c r="L40"/>
  <c r="K40"/>
  <c r="L15"/>
  <c r="K15"/>
  <c r="K154"/>
  <c r="M154" s="1"/>
  <c r="L50"/>
  <c r="K50"/>
  <c r="L102"/>
  <c r="K102"/>
  <c r="L22"/>
  <c r="L47"/>
  <c r="K47"/>
  <c r="L46"/>
  <c r="K46"/>
  <c r="L48"/>
  <c r="K48"/>
  <c r="K22"/>
  <c r="L101"/>
  <c r="K101"/>
  <c r="N189"/>
  <c r="K189"/>
  <c r="L45"/>
  <c r="K45"/>
  <c r="K153"/>
  <c r="M153" s="1"/>
  <c r="N188"/>
  <c r="K188"/>
  <c r="N187"/>
  <c r="K187"/>
  <c r="K152"/>
  <c r="M152" s="1"/>
  <c r="K100"/>
  <c r="L100"/>
  <c r="M23" l="1"/>
  <c r="M52"/>
  <c r="M110"/>
  <c r="M68"/>
  <c r="M54"/>
  <c r="M116"/>
  <c r="M123"/>
  <c r="M57"/>
  <c r="M112"/>
  <c r="M53"/>
  <c r="M126"/>
  <c r="M115"/>
  <c r="M121"/>
  <c r="M124"/>
  <c r="M44"/>
  <c r="M65"/>
  <c r="M127"/>
  <c r="M56"/>
  <c r="M106"/>
  <c r="M51"/>
  <c r="M122"/>
  <c r="M26"/>
  <c r="M120"/>
  <c r="M119"/>
  <c r="M118"/>
  <c r="M59"/>
  <c r="M103"/>
  <c r="M21"/>
  <c r="M13"/>
  <c r="M58"/>
  <c r="M114"/>
  <c r="M117"/>
  <c r="M113"/>
  <c r="M111"/>
  <c r="M109"/>
  <c r="M55"/>
  <c r="M16"/>
  <c r="M47"/>
  <c r="M48"/>
  <c r="M46"/>
  <c r="M100"/>
  <c r="M107"/>
  <c r="M108"/>
  <c r="M20"/>
  <c r="M101"/>
  <c r="M50"/>
  <c r="M40"/>
  <c r="M49"/>
  <c r="M105"/>
  <c r="M104"/>
  <c r="M15"/>
  <c r="M102"/>
  <c r="M22"/>
  <c r="O189"/>
  <c r="M45"/>
  <c r="O188"/>
  <c r="O187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365" l="1"/>
  <c r="L365" s="1"/>
  <c r="M7" l="1"/>
  <c r="F353" l="1"/>
  <c r="K354"/>
  <c r="L354" s="1"/>
  <c r="K345"/>
  <c r="L345" s="1"/>
  <c r="K348"/>
  <c r="L348" s="1"/>
  <c r="K356" l="1"/>
  <c r="L356" s="1"/>
  <c r="F347"/>
  <c r="F346"/>
  <c r="F344"/>
  <c r="K344" s="1"/>
  <c r="L344" s="1"/>
  <c r="F324"/>
  <c r="F276"/>
  <c r="K355" l="1"/>
  <c r="L355" s="1"/>
  <c r="K353"/>
  <c r="L353" s="1"/>
  <c r="K359"/>
  <c r="L359" s="1"/>
  <c r="K360"/>
  <c r="L360" s="1"/>
  <c r="K352"/>
  <c r="L352" s="1"/>
  <c r="K362"/>
  <c r="L362" s="1"/>
  <c r="K358"/>
  <c r="L358" s="1"/>
  <c r="K351" l="1"/>
  <c r="L351" s="1"/>
  <c r="K340"/>
  <c r="L340" s="1"/>
  <c r="K342"/>
  <c r="L342" s="1"/>
  <c r="K339"/>
  <c r="L339" s="1"/>
  <c r="K341"/>
  <c r="L341" s="1"/>
  <c r="K270"/>
  <c r="L270" s="1"/>
  <c r="K323"/>
  <c r="L323" s="1"/>
  <c r="K337"/>
  <c r="L337" s="1"/>
  <c r="K338"/>
  <c r="L338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K328"/>
  <c r="L328" s="1"/>
  <c r="K326"/>
  <c r="L326" s="1"/>
  <c r="K325"/>
  <c r="L325" s="1"/>
  <c r="K324"/>
  <c r="L324" s="1"/>
  <c r="K320"/>
  <c r="L320" s="1"/>
  <c r="K319"/>
  <c r="L319" s="1"/>
  <c r="K318"/>
  <c r="L318" s="1"/>
  <c r="K315"/>
  <c r="L315" s="1"/>
  <c r="K314"/>
  <c r="L314" s="1"/>
  <c r="K313"/>
  <c r="L313" s="1"/>
  <c r="K312"/>
  <c r="L312" s="1"/>
  <c r="K311"/>
  <c r="L311" s="1"/>
  <c r="K310"/>
  <c r="L310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8"/>
  <c r="L298" s="1"/>
  <c r="K296"/>
  <c r="L296" s="1"/>
  <c r="K294"/>
  <c r="L294" s="1"/>
  <c r="K292"/>
  <c r="L292" s="1"/>
  <c r="K291"/>
  <c r="L291" s="1"/>
  <c r="K290"/>
  <c r="L290" s="1"/>
  <c r="K288"/>
  <c r="L288" s="1"/>
  <c r="K287"/>
  <c r="L287" s="1"/>
  <c r="K286"/>
  <c r="L286" s="1"/>
  <c r="K285"/>
  <c r="K284"/>
  <c r="L284" s="1"/>
  <c r="K283"/>
  <c r="L283" s="1"/>
  <c r="K281"/>
  <c r="L281" s="1"/>
  <c r="K280"/>
  <c r="L280" s="1"/>
  <c r="K279"/>
  <c r="L279" s="1"/>
  <c r="K278"/>
  <c r="L278" s="1"/>
  <c r="K277"/>
  <c r="L277" s="1"/>
  <c r="K276"/>
  <c r="L276" s="1"/>
  <c r="H275"/>
  <c r="K275" s="1"/>
  <c r="L275" s="1"/>
  <c r="K272"/>
  <c r="L272" s="1"/>
  <c r="K271"/>
  <c r="L271" s="1"/>
  <c r="K269"/>
  <c r="L269" s="1"/>
  <c r="K268"/>
  <c r="L268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H241"/>
  <c r="K241" s="1"/>
  <c r="L241" s="1"/>
  <c r="F240"/>
  <c r="K240" s="1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D7" i="6"/>
  <c r="K6" i="4"/>
  <c r="K6" i="3"/>
  <c r="L6" i="2"/>
</calcChain>
</file>

<file path=xl/sharedStrings.xml><?xml version="1.0" encoding="utf-8"?>
<sst xmlns="http://schemas.openxmlformats.org/spreadsheetml/2006/main" count="7778" uniqueCount="3893">
  <si>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</si>
  <si>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</si>
  <si>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</si>
  <si>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</si>
  <si>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</si>
  <si>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</si>
  <si>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</si>
  <si>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</si>
  <si>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</si>
  <si>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</si>
  <si>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</si>
  <si>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</si>
  <si>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</si>
  <si>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</si>
  <si>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</si>
  <si>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</si>
  <si>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</si>
  <si>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</si>
  <si>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</si>
  <si>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</si>
  <si>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</si>
  <si>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</si>
  <si>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</si>
  <si>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</si>
  <si>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</si>
  <si>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</si>
  <si>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</si>
  <si>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</si>
  <si>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</si>
  <si>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</si>
  <si>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</si>
  <si>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</si>
  <si>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</si>
  <si>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</si>
  <si>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</si>
  <si>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</si>
  <si>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</si>
  <si>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</si>
  <si>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</si>
  <si>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</si>
  <si>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</si>
  <si>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</si>
  <si>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</si>
  <si>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</si>
  <si>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</si>
  <si>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</si>
  <si>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</si>
  <si>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</si>
  <si>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</si>
  <si>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</si>
  <si>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</si>
  <si>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</si>
  <si>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</si>
  <si>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</si>
  <si>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</si>
  <si>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</si>
  <si>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</si>
  <si>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</si>
  <si>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</si>
  <si>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</si>
  <si>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</si>
  <si>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</si>
  <si>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</si>
  <si>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</si>
  <si>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</si>
  <si>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</si>
  <si>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</si>
  <si>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</si>
  <si>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</si>
  <si>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</si>
  <si>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</si>
  <si>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</si>
  <si>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</si>
  <si>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</si>
  <si>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</si>
  <si>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</si>
  <si>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</si>
  <si>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</si>
  <si>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</si>
  <si>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</si>
  <si>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</si>
  <si>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</si>
  <si>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</si>
  <si>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</si>
  <si>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</si>
  <si>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</si>
  <si>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</si>
  <si>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</si>
  <si>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</si>
  <si>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</si>
  <si>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</si>
  <si>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</si>
  <si>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</si>
  <si>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</si>
  <si>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</si>
  <si>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</si>
  <si>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</si>
  <si>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</si>
  <si>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</si>
  <si>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</si>
  <si>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</si>
  <si>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</si>
  <si>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</si>
  <si>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</si>
  <si>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</si>
  <si>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</si>
  <si>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</si>
  <si>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</si>
  <si>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</si>
  <si>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</si>
  <si>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</si>
  <si>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</si>
  <si>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</si>
  <si>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</si>
  <si>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</si>
  <si>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</si>
  <si>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</si>
  <si>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</si>
  <si>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</si>
  <si>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</si>
  <si>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</si>
  <si>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</si>
  <si>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</si>
  <si>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</si>
  <si>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</si>
  <si>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</si>
  <si>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</si>
  <si>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</si>
  <si>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</si>
  <si>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</si>
  <si>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</si>
  <si>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</si>
  <si>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</si>
  <si>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</si>
  <si>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</si>
  <si>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</si>
  <si>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</si>
  <si>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</si>
  <si>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</si>
  <si>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</si>
  <si>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</si>
  <si>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</si>
  <si>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</si>
  <si>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</si>
  <si>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</si>
  <si>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</si>
  <si>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</si>
  <si>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</si>
  <si>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</si>
  <si>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</si>
  <si>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</si>
  <si>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</si>
  <si>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</si>
  <si>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</si>
  <si>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</si>
  <si>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</si>
  <si>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</si>
  <si>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</si>
  <si>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</si>
  <si>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</si>
  <si>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</si>
  <si>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</si>
  <si>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</si>
  <si>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</si>
  <si>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</si>
  <si>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</si>
  <si>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</si>
  <si>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</si>
  <si>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</si>
  <si>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</si>
  <si>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</si>
  <si>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</si>
  <si>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</si>
  <si>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</si>
  <si>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</si>
  <si>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</si>
  <si>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</si>
  <si>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</si>
  <si>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</si>
  <si>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</si>
  <si>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</si>
  <si>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</si>
  <si>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</si>
  <si>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</si>
  <si>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</si>
  <si>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</si>
  <si>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</si>
  <si>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</si>
  <si>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</si>
  <si>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</si>
  <si>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</si>
  <si>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</si>
  <si>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</si>
  <si>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</si>
  <si>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</si>
  <si>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</si>
  <si>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</si>
  <si>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</si>
  <si>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</si>
  <si>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</si>
  <si>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</si>
  <si>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</si>
  <si>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</si>
  <si>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</si>
  <si>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</si>
  <si>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</si>
  <si>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</si>
  <si>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</si>
  <si>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</si>
  <si>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</si>
  <si>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</si>
  <si>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</si>
  <si>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</si>
  <si>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</si>
  <si>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</si>
  <si>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</si>
  <si>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</si>
  <si>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</si>
  <si>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</si>
  <si>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</si>
  <si>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</si>
  <si>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</si>
  <si>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</si>
  <si>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</si>
  <si>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</si>
  <si>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</si>
  <si>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</si>
  <si>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</si>
  <si>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</si>
  <si>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</si>
  <si>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</si>
  <si>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</si>
  <si>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</si>
  <si>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</si>
  <si>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</si>
  <si>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</si>
  <si>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</si>
  <si>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</si>
  <si>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</si>
  <si>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</si>
  <si>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</si>
  <si>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</si>
  <si>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</si>
  <si>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</si>
  <si>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</si>
  <si>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</si>
  <si>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</si>
  <si>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</si>
  <si>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</si>
  <si>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</si>
  <si>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</si>
  <si>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</si>
  <si>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</si>
  <si>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</si>
  <si>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</si>
  <si>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</si>
  <si>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</si>
  <si>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</si>
  <si>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</si>
  <si>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</si>
  <si>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</si>
  <si>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</si>
  <si>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</si>
  <si>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</si>
  <si>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</si>
  <si>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</si>
  <si>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</si>
  <si>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</si>
  <si>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</si>
  <si>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</si>
  <si>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</si>
  <si>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</si>
  <si>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</si>
  <si>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</si>
  <si>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</si>
  <si>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</si>
  <si>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</si>
  <si>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</si>
  <si>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</si>
  <si>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</si>
  <si>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</si>
  <si>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</si>
  <si>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</si>
  <si>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</si>
  <si>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</si>
  <si>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</si>
  <si>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</si>
  <si>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</si>
  <si>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</si>
  <si>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</si>
  <si>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</si>
  <si>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</si>
  <si>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</si>
  <si>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</si>
  <si>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</si>
  <si>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</si>
  <si>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</si>
  <si>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</si>
  <si>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</si>
  <si>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</si>
  <si>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</si>
  <si>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</si>
  <si>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</si>
  <si>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</si>
  <si>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</si>
  <si>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</si>
  <si>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</si>
  <si>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</si>
  <si>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</si>
  <si>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</si>
  <si>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</si>
  <si>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</si>
  <si>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</si>
  <si>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</si>
  <si>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</si>
  <si>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</si>
  <si>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</si>
  <si>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</si>
  <si>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</si>
  <si>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</si>
  <si>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</si>
  <si>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</si>
  <si>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</si>
  <si>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</si>
  <si>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</si>
  <si>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</si>
  <si>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</si>
  <si>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</si>
  <si>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</si>
  <si>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</si>
  <si>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</si>
  <si>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</si>
  <si>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</si>
  <si>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</si>
  <si>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</si>
  <si>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</si>
  <si>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</si>
  <si>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</si>
  <si>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</si>
  <si>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</si>
  <si>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</si>
  <si>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</si>
  <si>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</si>
  <si>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</si>
  <si>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</si>
  <si>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</si>
  <si>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</si>
  <si>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</si>
  <si>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</si>
  <si>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</si>
  <si>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</si>
  <si>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</si>
  <si>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</si>
  <si>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</si>
  <si>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</si>
  <si>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</si>
  <si>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</si>
  <si>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</si>
  <si>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</si>
  <si>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</si>
  <si>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</si>
  <si>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</si>
  <si>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</si>
  <si>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</si>
  <si>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</si>
  <si>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</si>
  <si>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</si>
  <si>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</si>
  <si>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</si>
  <si>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</si>
  <si>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</si>
  <si>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</si>
  <si>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</si>
  <si>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</si>
  <si>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</si>
  <si>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</si>
  <si>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</si>
  <si>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</si>
  <si>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</si>
  <si>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</si>
  <si>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</si>
  <si>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</si>
  <si>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</si>
  <si>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</si>
  <si>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</si>
  <si>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</si>
  <si>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</si>
  <si>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</si>
  <si>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</si>
  <si>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</si>
  <si>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</si>
  <si>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</si>
  <si>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</si>
  <si>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</si>
  <si>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</si>
  <si>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</si>
  <si>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</si>
  <si>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</si>
  <si>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</si>
  <si>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</si>
  <si>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</si>
  <si>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</si>
  <si>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</si>
  <si>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</si>
  <si>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</si>
  <si>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</si>
  <si>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</si>
  <si>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</si>
  <si>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</si>
  <si>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</si>
  <si>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</si>
  <si>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</si>
  <si>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</si>
  <si>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</si>
  <si>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</si>
  <si>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</si>
  <si>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</si>
  <si>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</si>
  <si>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</si>
  <si>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</si>
  <si>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</si>
  <si>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</si>
  <si>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</si>
  <si>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</si>
  <si>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</si>
  <si>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</si>
  <si>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</si>
  <si>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</si>
  <si>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</si>
  <si>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</si>
  <si>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</si>
  <si>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</si>
  <si>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</si>
  <si>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</si>
  <si>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</si>
  <si>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</si>
  <si>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</si>
  <si>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</si>
  <si>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</si>
  <si>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</si>
  <si>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</si>
  <si>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</si>
  <si>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</si>
  <si>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</si>
  <si>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</si>
  <si>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</si>
  <si>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</si>
  <si>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</si>
  <si>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</si>
  <si>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</si>
  <si>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</si>
  <si>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</si>
  <si>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</si>
  <si>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</si>
  <si>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</si>
  <si>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</si>
  <si>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</si>
  <si>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</si>
  <si>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</si>
  <si>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</si>
  <si>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</si>
  <si>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</si>
  <si>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</si>
  <si>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</si>
  <si>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</si>
  <si>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</si>
  <si>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</si>
  <si>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</si>
  <si>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</si>
  <si>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</si>
  <si>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</si>
  <si>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</si>
  <si>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</si>
  <si>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</si>
  <si>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</si>
  <si>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</si>
  <si>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</si>
  <si>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</si>
  <si>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</si>
  <si>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</si>
  <si>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</si>
  <si>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</si>
  <si>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</si>
  <si>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</si>
  <si>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</si>
  <si>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</si>
  <si>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</si>
  <si>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</si>
  <si>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</si>
  <si>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</si>
  <si>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</si>
  <si>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</si>
  <si>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</si>
  <si>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</si>
  <si>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</si>
  <si>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</si>
  <si>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</si>
  <si>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</si>
  <si>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</si>
  <si>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</si>
  <si>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</si>
  <si>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</si>
  <si>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</si>
  <si>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</si>
  <si>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</si>
  <si>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</si>
  <si>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</si>
  <si>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</si>
  <si>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</si>
  <si>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</si>
  <si>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</si>
  <si>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</si>
  <si>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</si>
  <si>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</si>
  <si>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</si>
  <si>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</si>
  <si>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</si>
  <si>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</si>
  <si>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</si>
  <si>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</si>
  <si>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</si>
  <si>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</si>
  <si>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</si>
  <si>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</si>
  <si>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</si>
  <si>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</si>
  <si>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</si>
  <si>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</si>
  <si>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</si>
  <si>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</si>
  <si>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</si>
  <si>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</si>
  <si>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</si>
  <si>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</si>
  <si>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</si>
  <si>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</si>
  <si>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</si>
  <si>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</si>
  <si>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</si>
  <si>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</si>
  <si>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</si>
  <si>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</si>
  <si>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</si>
  <si>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</si>
  <si>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</si>
  <si>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</si>
  <si>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</si>
  <si>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</si>
  <si>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</si>
  <si>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</si>
  <si>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</si>
  <si>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</si>
  <si>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</si>
  <si>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</si>
  <si>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</si>
  <si>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</si>
  <si>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</si>
  <si>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</si>
  <si>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</si>
  <si>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</si>
  <si>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</si>
  <si>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</si>
  <si>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</si>
  <si>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</si>
  <si>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</si>
  <si>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</si>
  <si>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</si>
  <si>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</si>
  <si>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</si>
  <si>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</si>
  <si>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</si>
  <si>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</si>
  <si>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</si>
  <si>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</si>
  <si>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</si>
  <si>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</si>
  <si>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</si>
  <si>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</si>
  <si>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</si>
  <si>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</si>
  <si>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</si>
  <si>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</si>
  <si>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</si>
  <si>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</si>
  <si>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</si>
  <si>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</si>
  <si>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</si>
  <si>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</si>
  <si>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</si>
  <si>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</si>
  <si>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</si>
  <si>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</si>
  <si>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</si>
  <si>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</si>
  <si>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</si>
  <si>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</si>
  <si>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</si>
  <si>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</si>
  <si>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</si>
  <si>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</si>
  <si>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</si>
  <si>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</si>
  <si>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</si>
  <si>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</si>
  <si>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</si>
  <si>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</si>
  <si>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</si>
  <si>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</si>
  <si>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</si>
  <si>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</si>
  <si>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</si>
  <si>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</si>
  <si>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</si>
  <si>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</si>
  <si>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</si>
  <si>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</si>
  <si>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</si>
  <si>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</si>
  <si>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</si>
  <si>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</si>
  <si>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</si>
  <si>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</si>
  <si>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</si>
  <si>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</si>
  <si>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</si>
  <si>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</si>
  <si>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</si>
  <si>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</si>
  <si>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</si>
  <si>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</si>
  <si>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</si>
  <si>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</si>
  <si>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</si>
  <si>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</si>
  <si>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</si>
  <si>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</si>
  <si>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</si>
  <si>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</si>
  <si>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</si>
  <si>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</si>
  <si>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</si>
  <si>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</si>
  <si>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</si>
  <si>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</si>
  <si>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</si>
  <si>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</si>
  <si>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</si>
  <si>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</si>
  <si>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</si>
  <si>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</si>
  <si>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</si>
  <si>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</si>
  <si>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</si>
  <si>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</si>
  <si>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</si>
  <si>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</si>
  <si>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</si>
  <si>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</si>
  <si>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</si>
  <si>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</si>
  <si>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</si>
  <si>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</si>
  <si>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</si>
  <si>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</si>
  <si>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</si>
  <si>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</si>
  <si>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</si>
  <si>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</si>
  <si>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</si>
  <si>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</si>
  <si>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</si>
  <si>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</si>
  <si>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</si>
  <si>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</si>
  <si>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</si>
  <si>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</si>
  <si>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</si>
  <si>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</si>
  <si>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</si>
  <si>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</si>
  <si>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</si>
  <si>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</si>
  <si>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</si>
  <si>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</si>
  <si>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</si>
  <si>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</si>
  <si>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</si>
  <si>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</si>
  <si>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</si>
  <si>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</si>
  <si>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</si>
  <si>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</si>
  <si>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</si>
  <si>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</si>
  <si>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</si>
  <si>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</si>
  <si>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</si>
  <si>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</si>
  <si>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</si>
  <si>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</si>
  <si>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</si>
  <si>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</si>
  <si>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</si>
  <si>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</si>
  <si>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</si>
  <si>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</si>
  <si>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</si>
  <si>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</si>
  <si>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</si>
  <si>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</si>
  <si>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</si>
  <si>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</si>
  <si>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</si>
  <si>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</si>
  <si>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</si>
  <si>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</si>
  <si>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</si>
  <si>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</si>
  <si>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</si>
  <si>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</si>
  <si>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</si>
  <si>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</si>
  <si>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</si>
  <si>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</si>
  <si>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</si>
  <si>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</si>
  <si>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</si>
  <si>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</si>
  <si>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</si>
  <si>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</si>
  <si>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</si>
  <si>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</si>
  <si>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</si>
  <si>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</si>
  <si>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</si>
  <si>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</si>
  <si>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</si>
  <si>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</si>
  <si>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</si>
  <si>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</si>
  <si>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</si>
  <si>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</si>
  <si>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</si>
  <si>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</si>
  <si>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</si>
  <si>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</si>
  <si>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</si>
  <si>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</si>
  <si>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</si>
  <si>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</si>
  <si>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</si>
  <si>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</si>
  <si>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</si>
  <si>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</si>
  <si>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</si>
  <si>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</si>
  <si>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</si>
  <si>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</si>
  <si>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</si>
  <si>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</si>
  <si>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</si>
  <si>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</si>
  <si>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</si>
  <si>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</si>
  <si>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</si>
  <si>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</si>
  <si>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</si>
  <si>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</si>
  <si>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</si>
  <si>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</si>
  <si>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</si>
  <si>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</si>
  <si>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</si>
  <si>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</si>
  <si>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</si>
  <si>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</si>
  <si>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</si>
  <si>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</si>
  <si>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</si>
  <si>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</si>
  <si>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</si>
  <si>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</si>
  <si>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</si>
  <si>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</si>
  <si>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</si>
  <si>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</si>
  <si>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</si>
  <si>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</si>
  <si>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</si>
  <si>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</si>
  <si>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</si>
  <si>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</si>
  <si>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</si>
  <si>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</si>
  <si>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</si>
  <si>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</si>
  <si>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</si>
  <si>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</si>
  <si>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</si>
  <si>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</si>
  <si>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</si>
  <si>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</si>
  <si>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</si>
  <si>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</si>
  <si>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</si>
  <si>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</si>
  <si>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</si>
  <si>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</si>
  <si>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</si>
  <si>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</si>
  <si>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</si>
  <si>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</si>
  <si>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</si>
  <si>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</si>
  <si>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</si>
  <si>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</si>
  <si>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</si>
  <si>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</si>
  <si>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</si>
  <si>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</si>
  <si>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</si>
  <si>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</si>
  <si>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</si>
  <si>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</si>
  <si>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</si>
  <si>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</si>
  <si>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</si>
  <si>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</si>
  <si>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</si>
  <si>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</si>
  <si>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</si>
  <si>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</si>
  <si>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</si>
  <si>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</si>
  <si>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</si>
  <si>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</si>
  <si>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</si>
  <si>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</si>
  <si>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</si>
  <si>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</si>
  <si>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</si>
  <si>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</si>
  <si>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</si>
  <si>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</si>
  <si>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</si>
  <si>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</si>
  <si>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</si>
  <si>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</si>
  <si>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</si>
  <si>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</si>
  <si>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</si>
  <si>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</si>
  <si>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</si>
  <si>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</si>
  <si>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</si>
  <si>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</si>
  <si>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</si>
  <si>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</si>
  <si>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</si>
  <si>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</si>
  <si>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</si>
  <si>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</si>
  <si>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</si>
  <si>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</si>
  <si>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</si>
  <si>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</si>
  <si>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</si>
  <si>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</si>
  <si>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</si>
  <si>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</si>
  <si>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</si>
  <si>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</si>
  <si>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</si>
  <si>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</si>
  <si>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</si>
  <si>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</si>
  <si>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</si>
  <si>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</si>
  <si>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</si>
  <si>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</si>
  <si>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</si>
  <si>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</si>
  <si>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</si>
  <si>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</si>
  <si>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</si>
  <si>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</si>
  <si>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</si>
  <si>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</si>
  <si>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</si>
  <si>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</si>
  <si>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</si>
  <si>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</si>
  <si>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</si>
  <si>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</si>
  <si>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</si>
  <si>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</si>
  <si>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</si>
  <si>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</si>
  <si>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</si>
  <si>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</si>
  <si>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</si>
  <si>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</si>
  <si>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</si>
  <si>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</si>
  <si>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</si>
  <si>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</si>
  <si>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</si>
  <si>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</si>
  <si>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</si>
  <si>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</si>
  <si>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</si>
  <si>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</si>
  <si>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</si>
  <si>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</si>
  <si>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</si>
  <si>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</si>
  <si>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</si>
  <si>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</si>
  <si>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</si>
  <si>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</si>
  <si>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</si>
  <si>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</si>
  <si>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</si>
  <si>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</si>
  <si>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</si>
  <si>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</si>
  <si>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</si>
  <si>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</si>
  <si>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</si>
  <si>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</si>
  <si>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</si>
  <si>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</si>
  <si>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</si>
  <si>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</si>
  <si>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</si>
  <si>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</si>
  <si>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</si>
  <si>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</si>
  <si>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</si>
  <si>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</si>
  <si>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</si>
  <si>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</si>
  <si>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</si>
  <si>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</si>
  <si>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</si>
  <si>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</si>
  <si>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</si>
  <si>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</si>
  <si>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</si>
  <si>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</si>
  <si>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</si>
  <si>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</si>
  <si>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</si>
  <si>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</si>
  <si>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</si>
  <si>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</si>
  <si>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</si>
  <si>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</si>
  <si>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</si>
  <si>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</si>
  <si>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</si>
  <si>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</si>
  <si>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</si>
  <si>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</si>
  <si>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</si>
  <si>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</si>
  <si>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</si>
  <si>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</si>
  <si>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</si>
  <si>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</si>
  <si>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</si>
  <si>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</si>
  <si>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</si>
  <si>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</si>
  <si>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</si>
  <si>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</si>
  <si>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</si>
  <si>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</si>
  <si>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</si>
  <si>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</si>
  <si>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</si>
  <si>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</si>
  <si>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</si>
  <si>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</si>
  <si>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</si>
  <si>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</si>
  <si>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</si>
  <si>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</si>
  <si>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</si>
  <si>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</si>
  <si>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</si>
  <si>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</si>
  <si>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</si>
  <si>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</si>
  <si>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</si>
  <si>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</si>
  <si>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</si>
  <si>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</si>
  <si>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</si>
  <si>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</si>
  <si>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</si>
  <si>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</si>
  <si>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</si>
  <si>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</si>
  <si>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</si>
  <si>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</si>
  <si>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</si>
  <si>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</si>
  <si>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</si>
  <si>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</si>
  <si>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</si>
  <si>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</si>
  <si>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</si>
  <si>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</si>
  <si>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</si>
  <si>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</si>
  <si>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</si>
  <si>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</si>
  <si>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</si>
  <si>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</si>
  <si>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</si>
  <si>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</si>
  <si>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</si>
  <si>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</si>
  <si>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</si>
  <si>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</si>
  <si>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</si>
  <si>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</si>
  <si>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</si>
  <si>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</si>
  <si>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</si>
  <si>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</si>
  <si>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</si>
  <si>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</si>
  <si>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</si>
  <si>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</si>
  <si>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</si>
  <si>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</si>
  <si>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</si>
  <si>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</si>
  <si>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</si>
  <si>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</si>
  <si>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</si>
  <si>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</si>
  <si>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</si>
  <si>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</si>
  <si>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</si>
  <si>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</si>
  <si>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</si>
  <si>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</si>
  <si>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</si>
  <si>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</si>
  <si>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</si>
  <si>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</si>
  <si>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</si>
  <si>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</si>
  <si>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</si>
  <si>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</si>
  <si>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</si>
  <si>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</si>
  <si>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</si>
  <si>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</si>
  <si>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</si>
  <si>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</si>
  <si>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</si>
  <si>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</si>
  <si>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</si>
  <si>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</si>
  <si>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</si>
  <si>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</si>
  <si>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</si>
  <si>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</si>
  <si>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</si>
  <si>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</si>
  <si>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</si>
  <si>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</si>
  <si>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</si>
  <si>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</si>
  <si>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</si>
  <si>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</si>
  <si>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</si>
  <si>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</si>
  <si>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</si>
  <si>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</si>
  <si>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</si>
  <si>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</si>
  <si>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</si>
  <si>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</si>
  <si>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</si>
  <si>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</si>
  <si>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</si>
  <si>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</si>
  <si>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</si>
  <si>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</si>
  <si>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</si>
  <si>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</si>
  <si>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</si>
  <si>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</si>
  <si>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</si>
  <si>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</si>
  <si>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</si>
  <si>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</si>
  <si>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</si>
  <si>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</si>
  <si>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</si>
  <si>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</si>
  <si>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</si>
  <si>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</si>
  <si>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</si>
  <si>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</si>
  <si>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</si>
  <si>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</si>
  <si>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</si>
  <si>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</si>
  <si>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</si>
  <si>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</si>
  <si>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</si>
  <si>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</si>
  <si>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</si>
  <si>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</si>
  <si>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</si>
  <si>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</si>
  <si>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</si>
  <si>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</si>
  <si>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</si>
  <si>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</si>
  <si>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</si>
  <si>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</si>
  <si>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</si>
  <si>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</si>
  <si>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</si>
  <si>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</si>
  <si>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</si>
  <si>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</si>
  <si>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</si>
  <si>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</si>
  <si>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</si>
  <si>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</si>
  <si>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</si>
  <si>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</si>
  <si>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</si>
  <si>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</si>
  <si>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</si>
  <si>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</si>
  <si>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</si>
  <si>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</si>
  <si>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</si>
  <si>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</si>
  <si>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</si>
  <si>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</si>
  <si>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</si>
  <si>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</si>
  <si>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</si>
  <si>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</si>
  <si>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</si>
  <si>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</si>
  <si>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</si>
  <si>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</si>
  <si>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</si>
  <si>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</si>
  <si>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</si>
  <si>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</si>
  <si>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</si>
  <si>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</si>
  <si>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</si>
  <si>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</si>
  <si>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</si>
  <si>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</si>
  <si>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</si>
  <si>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</si>
  <si>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</si>
  <si>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</si>
  <si>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</si>
  <si>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</si>
  <si>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</si>
  <si>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</si>
  <si>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</si>
  <si>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</si>
  <si>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</si>
  <si>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</si>
  <si>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</si>
  <si>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</si>
  <si>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</si>
  <si>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</si>
  <si>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</si>
  <si>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</si>
  <si>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</si>
  <si>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</si>
  <si>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</si>
  <si>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</si>
  <si>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</si>
  <si>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</si>
  <si>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</si>
  <si>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</si>
  <si>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</si>
  <si>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</si>
  <si>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</si>
  <si>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</si>
  <si>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</si>
  <si>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</si>
  <si>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</si>
  <si>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</si>
  <si>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</si>
  <si>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</si>
  <si>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</si>
  <si>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</si>
  <si>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</si>
  <si>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</si>
  <si>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</si>
  <si>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</si>
  <si>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</si>
  <si>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</si>
  <si>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</si>
  <si>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</si>
  <si>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</si>
  <si>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</si>
  <si>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</si>
  <si>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</si>
  <si>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</si>
  <si>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</si>
  <si>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</si>
  <si>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</si>
  <si>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</si>
  <si>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</si>
  <si>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</si>
  <si>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</si>
  <si>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</si>
  <si>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</si>
  <si>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</si>
  <si>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</si>
  <si>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</si>
  <si>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</si>
  <si>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</si>
  <si>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</si>
  <si>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</si>
  <si>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</si>
  <si>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</si>
  <si>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</si>
  <si>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</si>
  <si>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</si>
  <si>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</si>
  <si>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</si>
  <si>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</si>
  <si>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</si>
  <si>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</si>
  <si>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</si>
  <si>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</si>
  <si>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</si>
  <si>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</si>
  <si>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</si>
  <si>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</si>
  <si>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</si>
  <si>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</si>
  <si>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</si>
  <si>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</si>
  <si>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</si>
  <si>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</si>
  <si>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</si>
  <si>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</si>
  <si>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</si>
  <si>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</si>
  <si>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</si>
  <si>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</si>
  <si>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</si>
  <si>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</si>
  <si>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</si>
  <si>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</si>
  <si>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</si>
  <si>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</si>
  <si>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</si>
  <si>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</si>
  <si>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</si>
  <si>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</si>
  <si>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</si>
  <si>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</si>
  <si>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</si>
  <si>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</si>
  <si>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</si>
  <si>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</si>
  <si>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</si>
  <si>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</si>
  <si>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</si>
  <si>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</si>
  <si>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</si>
  <si>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</si>
  <si>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</si>
  <si>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</si>
  <si>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</si>
  <si>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</si>
  <si>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</si>
  <si>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</si>
  <si>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</si>
  <si>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</si>
  <si>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</si>
  <si>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</si>
  <si>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</si>
  <si>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</si>
  <si>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</si>
  <si>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</si>
  <si>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</si>
  <si>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</si>
  <si>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</si>
  <si>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</si>
  <si>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</si>
  <si>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</si>
  <si>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</si>
  <si>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</si>
  <si>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</si>
  <si>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</si>
  <si>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</si>
  <si>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</si>
  <si>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</si>
  <si>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</si>
  <si>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</si>
  <si>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</si>
  <si>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</si>
  <si>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</si>
  <si>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</si>
  <si>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</si>
  <si>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</si>
  <si>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</si>
  <si>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</si>
  <si>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</si>
  <si>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</si>
  <si>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</si>
  <si>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</si>
  <si>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</si>
  <si>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</si>
  <si>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</si>
  <si>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</si>
  <si>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</si>
  <si>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</si>
  <si>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</si>
  <si>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</si>
  <si>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</si>
  <si>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</si>
  <si>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</si>
  <si>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</si>
  <si>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</si>
  <si>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</si>
  <si>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</si>
  <si>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</si>
  <si>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</si>
  <si>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</si>
  <si>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</si>
  <si>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</si>
  <si>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</si>
  <si>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</si>
  <si>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</si>
  <si>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</si>
  <si>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</si>
  <si>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</si>
  <si>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</si>
  <si>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</si>
  <si>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</si>
  <si>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</si>
  <si>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</si>
  <si>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</si>
  <si>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</si>
  <si>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</si>
  <si>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</si>
  <si>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</si>
  <si>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</si>
  <si>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</si>
  <si>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</si>
  <si>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</si>
  <si>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</si>
  <si>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</si>
  <si>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</si>
  <si>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</si>
  <si>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</si>
  <si>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</si>
  <si>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</si>
  <si>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</si>
  <si>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</si>
  <si>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</si>
  <si>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</si>
  <si>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</si>
  <si>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</si>
  <si>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</si>
  <si>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</si>
  <si>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</si>
  <si>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</si>
  <si>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</si>
  <si>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</si>
  <si>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</si>
  <si>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</si>
  <si>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</si>
  <si>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</si>
  <si>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</si>
  <si>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</si>
  <si>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</si>
  <si>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</si>
  <si>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</si>
  <si>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</si>
  <si>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</si>
  <si>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</si>
  <si>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</si>
  <si>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</si>
  <si>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</si>
  <si>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</si>
  <si>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</si>
  <si>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</si>
  <si>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</si>
  <si>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</si>
  <si>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</si>
  <si>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</si>
  <si>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</si>
  <si>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</si>
  <si>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</si>
  <si>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</si>
  <si>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</si>
  <si>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</si>
  <si>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</si>
  <si>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</si>
  <si>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</si>
  <si>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</si>
  <si>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</si>
  <si>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</si>
  <si>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</si>
  <si>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</si>
  <si>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</si>
  <si>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</si>
  <si>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</si>
  <si>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</si>
  <si>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</si>
  <si>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</si>
  <si>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</si>
  <si>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</si>
  <si>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</si>
  <si>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</si>
  <si>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</si>
  <si>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</si>
  <si>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</si>
  <si>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</si>
  <si>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</si>
  <si>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</si>
  <si>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</si>
  <si>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</si>
  <si>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</si>
  <si>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</si>
  <si>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</si>
  <si>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</si>
  <si>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</si>
  <si>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</si>
  <si>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</si>
  <si>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</si>
  <si>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</si>
  <si>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</si>
  <si>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</si>
  <si>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</si>
  <si>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</si>
  <si>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</si>
  <si>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</si>
  <si>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</si>
  <si>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</si>
  <si>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</si>
  <si>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</si>
  <si>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</si>
  <si>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</si>
  <si>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</si>
  <si>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</si>
  <si>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</si>
  <si>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</si>
  <si>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</si>
  <si>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</si>
  <si>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</si>
  <si>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</si>
  <si>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</si>
  <si>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</si>
  <si>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</si>
  <si>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</si>
  <si>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</si>
  <si>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</si>
  <si>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</si>
  <si>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</si>
  <si>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</si>
  <si>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</si>
  <si>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</si>
  <si>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</si>
  <si>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</si>
  <si>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</si>
  <si>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</si>
  <si>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</si>
  <si>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</si>
  <si>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</si>
  <si>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</si>
  <si>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</si>
  <si>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</si>
  <si>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</si>
  <si>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</si>
  <si>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</si>
  <si>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</si>
  <si>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</si>
  <si>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</si>
  <si>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</si>
  <si>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</si>
  <si>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</si>
  <si>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</si>
  <si>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</si>
  <si>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</si>
  <si>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</si>
  <si>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</si>
  <si>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</si>
  <si>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</si>
  <si>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</si>
  <si>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</si>
  <si>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</si>
  <si>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</si>
  <si>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</si>
  <si>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</si>
  <si>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</si>
  <si>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</si>
  <si>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</si>
  <si>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</si>
  <si>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</si>
  <si>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</si>
  <si>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</si>
  <si>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</si>
  <si>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</si>
  <si>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</si>
  <si>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</si>
  <si>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</si>
  <si>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</si>
  <si>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</si>
  <si>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</si>
  <si>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</si>
  <si>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</si>
  <si>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</si>
  <si>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</si>
  <si>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</si>
  <si>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</si>
  <si>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</si>
  <si>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</si>
  <si>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</si>
  <si>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</si>
  <si>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</si>
  <si>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</si>
  <si>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</si>
  <si>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</si>
  <si>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</si>
  <si>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</si>
  <si>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</si>
  <si>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</si>
  <si>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</si>
  <si>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</si>
  <si>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</si>
  <si>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</si>
  <si>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</si>
  <si>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</si>
  <si>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</si>
  <si>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</si>
  <si>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</si>
  <si>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</si>
  <si>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</si>
  <si>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</si>
  <si>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</si>
  <si>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</si>
  <si>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</si>
  <si>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</si>
  <si>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</si>
  <si>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</si>
  <si>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</si>
  <si>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</si>
  <si>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</si>
  <si>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</si>
  <si>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</si>
  <si>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</si>
  <si>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</si>
  <si>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</si>
  <si>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</si>
  <si>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</si>
  <si>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</si>
  <si>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</si>
  <si>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</si>
  <si>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</si>
  <si>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</si>
  <si>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</si>
  <si>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</si>
  <si>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</si>
  <si>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</si>
  <si>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</si>
  <si>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</si>
  <si>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</si>
  <si>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</si>
  <si>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</si>
  <si>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</si>
  <si>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</si>
  <si>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</si>
  <si>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</si>
  <si>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</si>
  <si>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</si>
  <si>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</si>
  <si>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</si>
  <si>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</si>
  <si>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</si>
  <si>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</si>
  <si>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</si>
  <si>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</si>
  <si>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</si>
  <si>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</si>
  <si>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</si>
  <si>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</si>
  <si>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</si>
  <si>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</si>
  <si>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</si>
  <si>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</si>
  <si>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</si>
  <si>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</si>
  <si>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</si>
  <si>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</si>
  <si>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</si>
  <si>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</si>
  <si>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</si>
  <si>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</si>
  <si>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</si>
  <si>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</si>
  <si>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</si>
  <si>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</si>
  <si>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</si>
  <si>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</si>
  <si>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</si>
  <si>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</si>
  <si>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</si>
  <si>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</si>
  <si>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</si>
  <si>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</si>
  <si>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</si>
  <si>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</si>
  <si>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</si>
  <si>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</si>
  <si>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</si>
  <si>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</si>
  <si>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</si>
  <si>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</si>
  <si>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</si>
  <si>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</si>
  <si>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</si>
  <si>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</si>
  <si>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</si>
  <si>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</si>
  <si>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</si>
  <si>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</si>
  <si>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</si>
  <si>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</si>
  <si>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</si>
  <si>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</si>
  <si>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</si>
  <si>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</si>
  <si>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</si>
  <si>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</si>
  <si>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</si>
  <si>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</si>
  <si>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</si>
  <si>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</si>
  <si>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</si>
  <si>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</si>
  <si>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</si>
  <si>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</si>
  <si>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</si>
  <si>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</si>
  <si>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</si>
  <si>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</si>
  <si>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</si>
  <si>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</si>
  <si>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</si>
  <si>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</si>
  <si>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</si>
  <si>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</si>
  <si>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</si>
  <si>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</si>
  <si>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</si>
  <si>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</si>
  <si>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</si>
  <si>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</si>
  <si>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</si>
  <si>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</si>
  <si>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</si>
  <si>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</si>
  <si>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</si>
  <si>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</si>
  <si>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</si>
  <si>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</si>
  <si>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</si>
  <si>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</si>
  <si>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</si>
  <si>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</si>
  <si>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</si>
  <si>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</si>
  <si>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</si>
  <si>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</si>
  <si>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</si>
  <si>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</si>
  <si>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</si>
  <si>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</si>
  <si>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</si>
  <si>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</si>
  <si>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</si>
  <si>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</si>
  <si>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</si>
  <si>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</si>
  <si>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</si>
  <si>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</si>
  <si>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</si>
  <si>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</si>
  <si>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</si>
  <si>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</si>
  <si>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</si>
  <si>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</si>
  <si>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</si>
  <si>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</si>
  <si>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</si>
  <si>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</si>
  <si>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</si>
  <si>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</si>
  <si>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</si>
  <si>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</si>
  <si>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</si>
  <si>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</si>
  <si>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</si>
  <si>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</si>
  <si>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</si>
  <si>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</si>
  <si>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</si>
  <si>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</si>
  <si>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</si>
  <si>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</si>
  <si>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</si>
  <si>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</si>
  <si>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</si>
  <si>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</si>
  <si>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</si>
  <si>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</si>
  <si>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</si>
  <si>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</si>
  <si>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</si>
  <si>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</si>
  <si>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</si>
  <si>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</si>
  <si>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</si>
  <si>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</si>
  <si>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</si>
  <si>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</si>
  <si>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</si>
  <si>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</si>
  <si>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</si>
  <si>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</si>
  <si>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</si>
  <si>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</si>
  <si>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</si>
  <si>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</si>
  <si>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</si>
  <si>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</si>
  <si>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</si>
  <si>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</si>
  <si>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</si>
  <si>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</si>
  <si>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</si>
  <si>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</si>
  <si>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</si>
  <si>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</si>
  <si>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</si>
  <si>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</si>
  <si>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</si>
  <si>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</si>
  <si>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</si>
  <si>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</si>
  <si>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</si>
  <si>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</si>
  <si>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</si>
  <si>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</si>
  <si>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</si>
  <si>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</si>
  <si>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</si>
  <si>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</si>
  <si>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</si>
  <si>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</si>
  <si>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</si>
  <si>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</si>
  <si>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</si>
  <si>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</si>
  <si>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</si>
  <si>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</si>
  <si>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</si>
  <si>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</si>
  <si>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</si>
  <si>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</si>
  <si>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</si>
  <si>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</si>
  <si>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</si>
  <si>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</si>
  <si>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</si>
  <si>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</si>
  <si>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</si>
  <si>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</si>
  <si>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</si>
  <si>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</si>
  <si>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</si>
  <si>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</si>
  <si>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</si>
  <si>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</si>
  <si>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</si>
  <si>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</si>
  <si>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</si>
  <si>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</si>
  <si>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</si>
  <si>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</si>
  <si>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</si>
  <si>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</si>
  <si>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</si>
  <si>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</si>
  <si>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</si>
  <si>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</si>
  <si>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</si>
  <si>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</si>
  <si>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</si>
  <si>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</si>
  <si>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</si>
  <si>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</si>
  <si>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</si>
  <si>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</si>
  <si>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</si>
  <si>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</si>
  <si>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</si>
  <si>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</si>
  <si>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</si>
  <si>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</si>
  <si>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</si>
  <si>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</si>
  <si>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</si>
  <si>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</si>
  <si>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</si>
  <si>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</si>
  <si>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</si>
  <si>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</si>
  <si>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</si>
  <si>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</si>
  <si>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</si>
  <si>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</si>
  <si>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</si>
  <si>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</si>
  <si>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</si>
  <si>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</si>
  <si>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</si>
  <si>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</si>
  <si>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</si>
  <si>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</si>
  <si>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</si>
  <si>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</si>
  <si>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</si>
  <si>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</si>
  <si>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</si>
  <si>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</si>
  <si>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</si>
  <si>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</si>
  <si>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</si>
  <si>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</si>
  <si>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</si>
  <si>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</si>
  <si>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</si>
  <si>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</si>
  <si>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</si>
  <si>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</si>
  <si>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</si>
  <si>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</si>
  <si>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</si>
  <si>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</si>
  <si>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</si>
  <si>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</si>
  <si>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</si>
  <si>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</si>
  <si>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</si>
  <si>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</si>
  <si>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</si>
  <si>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</si>
  <si>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</si>
  <si>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</si>
  <si>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</si>
  <si>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</si>
  <si>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</si>
  <si>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</si>
  <si>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</si>
  <si>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</si>
  <si>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</si>
  <si>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</si>
  <si>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</si>
  <si>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</si>
  <si>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</si>
  <si>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</si>
  <si>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</si>
  <si>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</si>
  <si>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</si>
  <si>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</si>
  <si>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</si>
  <si>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</si>
  <si>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</si>
  <si>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</si>
  <si>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</si>
  <si>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</si>
  <si>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</si>
  <si>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</si>
  <si>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</si>
  <si>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</si>
  <si>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</si>
  <si>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</si>
  <si>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</si>
  <si>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</si>
  <si>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</si>
  <si>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</si>
  <si>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</si>
  <si>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</si>
  <si>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</si>
  <si>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</si>
  <si>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</si>
  <si>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</si>
  <si>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</si>
  <si>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</si>
  <si>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</si>
  <si>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</si>
  <si>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</si>
  <si>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</si>
  <si>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</si>
  <si>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</si>
  <si>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</si>
  <si>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</si>
  <si>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</si>
  <si>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</si>
  <si>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</si>
  <si>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</si>
  <si>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</si>
  <si>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</si>
  <si>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</si>
  <si>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</si>
  <si>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</si>
  <si>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</si>
  <si>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</si>
  <si>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</si>
  <si>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</si>
  <si>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</si>
  <si>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</si>
  <si>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</si>
  <si>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</si>
  <si>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</si>
  <si>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</si>
  <si>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</si>
  <si>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</si>
  <si>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</si>
  <si>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</si>
  <si>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</si>
  <si>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</si>
  <si>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</si>
  <si>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</si>
  <si>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</si>
  <si>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</si>
  <si>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</si>
  <si>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</si>
  <si>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</si>
  <si>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</si>
  <si>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</si>
  <si>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</si>
  <si>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</si>
  <si>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</si>
  <si>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</si>
  <si>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</si>
  <si>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</si>
  <si>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</si>
  <si>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</si>
  <si>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</si>
  <si>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</si>
  <si>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</si>
  <si>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</si>
  <si>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</si>
  <si>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</si>
  <si>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</si>
  <si>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</si>
  <si>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</si>
  <si>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</si>
  <si>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</si>
  <si>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</si>
  <si>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</si>
  <si>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</si>
  <si>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</si>
  <si>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</si>
  <si>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</si>
  <si>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</si>
  <si>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</si>
  <si>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</si>
  <si>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</si>
  <si>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</si>
  <si>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</si>
  <si>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</si>
  <si>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</si>
  <si>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</si>
  <si>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</si>
  <si>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</si>
  <si>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</si>
  <si>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</si>
  <si>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</si>
  <si>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</si>
  <si>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</si>
  <si>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</si>
  <si>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</si>
  <si>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</si>
  <si>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</si>
  <si>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</si>
  <si>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</si>
  <si>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</si>
  <si>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</si>
  <si>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</si>
  <si>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</si>
  <si>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</si>
  <si>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</si>
  <si>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</si>
  <si>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</si>
  <si>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</si>
  <si>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</si>
  <si>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</si>
  <si>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</si>
  <si>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</si>
  <si>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</si>
  <si>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</si>
  <si>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</si>
  <si>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</si>
  <si>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</si>
  <si>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</si>
  <si>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</si>
  <si>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</si>
  <si>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</si>
  <si>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</si>
  <si>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</si>
  <si>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</si>
  <si>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</si>
  <si>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</si>
  <si>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</si>
  <si>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</si>
  <si>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</si>
  <si>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</si>
  <si>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</si>
  <si>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</si>
  <si>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</si>
  <si>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</si>
  <si>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</si>
  <si>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</si>
  <si>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</si>
  <si>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</si>
  <si>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</si>
  <si>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</si>
  <si>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</si>
  <si>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</si>
  <si>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</si>
  <si>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</si>
  <si>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</si>
  <si>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</si>
  <si>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</si>
  <si>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</si>
  <si>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</si>
  <si>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</si>
  <si>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</si>
  <si>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</si>
  <si>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</si>
  <si>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</si>
  <si>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</si>
  <si>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</si>
  <si>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</si>
  <si>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</si>
  <si>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</si>
  <si>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</si>
  <si>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</si>
  <si>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</si>
  <si>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</si>
  <si>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</si>
  <si>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</si>
  <si>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</si>
  <si>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</si>
  <si>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</si>
  <si>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</si>
  <si>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</si>
  <si>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</si>
  <si>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</si>
  <si>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</si>
  <si>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</si>
  <si>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</si>
  <si>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</si>
  <si>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</si>
  <si>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</si>
  <si>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</si>
  <si>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</si>
  <si>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</si>
  <si>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</si>
  <si>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</si>
  <si>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</si>
  <si>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</si>
  <si>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</si>
  <si>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</si>
  <si>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</si>
  <si>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</si>
  <si>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</si>
  <si>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</si>
  <si>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</si>
  <si>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</si>
  <si>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</si>
  <si>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</si>
  <si>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</si>
  <si>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</si>
  <si>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</si>
  <si>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</si>
  <si>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</si>
  <si>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</si>
  <si>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</si>
  <si>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</si>
  <si>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</si>
  <si>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</si>
  <si>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</si>
  <si>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</si>
  <si>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</si>
  <si>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</si>
  <si>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</si>
  <si>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</si>
  <si>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</si>
  <si>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</si>
  <si>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</si>
  <si>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</si>
  <si>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</si>
  <si>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</si>
  <si>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</si>
  <si>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</si>
  <si>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</si>
  <si>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</si>
  <si>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</si>
  <si>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</si>
  <si>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</si>
  <si>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</si>
  <si>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</si>
  <si>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</si>
  <si>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</si>
  <si>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</si>
  <si>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</si>
  <si>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</si>
  <si>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</si>
  <si>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</si>
  <si>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</si>
  <si>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</si>
  <si>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</si>
  <si>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</si>
  <si>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</si>
  <si>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</si>
  <si>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</si>
  <si>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</si>
  <si>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</si>
  <si>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</si>
  <si>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</si>
  <si>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</si>
  <si>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</si>
  <si>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</si>
  <si>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</si>
  <si>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</si>
  <si>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</si>
  <si>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</si>
  <si>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</si>
  <si>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</si>
  <si>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</si>
  <si>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</si>
  <si>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</si>
  <si>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</si>
  <si>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</si>
  <si>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</si>
  <si>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</si>
  <si>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</si>
  <si>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</si>
  <si>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</si>
  <si>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</si>
  <si>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</si>
  <si>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</si>
  <si>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</si>
  <si>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</si>
  <si>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</si>
  <si>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</si>
  <si>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</si>
  <si>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</si>
  <si>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</si>
  <si>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</si>
  <si>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</si>
  <si>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</si>
  <si>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</si>
  <si>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</si>
  <si>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</si>
  <si>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</si>
  <si>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</si>
  <si>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</si>
  <si>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</si>
  <si>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</si>
  <si>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</si>
  <si>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</si>
  <si>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</si>
  <si>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</si>
  <si>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</si>
  <si>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</si>
  <si>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</si>
  <si>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</si>
  <si>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</si>
  <si>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</si>
  <si>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</si>
  <si>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</si>
  <si>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</si>
  <si>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</si>
  <si>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</si>
  <si>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</si>
  <si>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</si>
  <si>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</si>
  <si>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</si>
  <si>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</si>
  <si>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</si>
  <si>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</si>
  <si>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</si>
  <si>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</si>
  <si>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</si>
  <si>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</si>
  <si>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</si>
  <si>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</si>
  <si>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</si>
  <si>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</si>
  <si>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</si>
  <si>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</si>
  <si>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</si>
  <si>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</si>
  <si>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</si>
  <si>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</si>
  <si>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</si>
  <si>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</si>
  <si>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</si>
  <si>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</si>
  <si>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</si>
  <si>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</si>
  <si>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</si>
  <si>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</si>
  <si>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</si>
  <si>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</si>
  <si>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</si>
  <si>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</si>
  <si>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</si>
  <si>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</si>
  <si>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</si>
  <si>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</si>
  <si>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</si>
  <si>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</si>
  <si>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</si>
  <si>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</si>
  <si>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</si>
  <si>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</si>
  <si>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</si>
  <si>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</si>
  <si>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</si>
  <si>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</si>
  <si>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</si>
  <si>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</si>
  <si>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</si>
  <si>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</si>
  <si>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</si>
  <si>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</si>
  <si>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</si>
  <si>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</si>
  <si>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</si>
  <si>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</si>
  <si>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</si>
  <si>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</si>
  <si>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</si>
  <si>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</si>
  <si>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</si>
  <si>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</si>
  <si>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</si>
  <si>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</si>
  <si>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</si>
  <si>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</si>
  <si>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</si>
  <si>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</si>
  <si>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</si>
  <si>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</si>
  <si>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</si>
  <si>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</si>
  <si>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</si>
  <si>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</si>
  <si>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</si>
  <si>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</si>
  <si>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</si>
  <si>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</si>
  <si>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</si>
  <si>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</si>
  <si>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</si>
  <si>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</si>
  <si>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</si>
  <si>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</si>
  <si>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</si>
  <si>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</si>
  <si>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</si>
  <si>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</si>
  <si>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</si>
  <si>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</si>
  <si>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</si>
  <si>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</si>
  <si>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</si>
  <si>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</si>
  <si>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</si>
  <si>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</si>
  <si>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</si>
  <si>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</si>
  <si>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</si>
  <si>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</si>
  <si>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</si>
  <si>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</si>
  <si>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</si>
  <si>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</si>
  <si>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</si>
  <si>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</si>
  <si>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</si>
  <si>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</si>
  <si>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</si>
  <si>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</si>
  <si>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</si>
  <si>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</si>
  <si>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</si>
  <si>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</si>
  <si>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</si>
  <si>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</si>
  <si>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</si>
  <si>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</si>
  <si>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</si>
  <si>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</si>
  <si>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</si>
  <si>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</si>
  <si>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</si>
  <si>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</si>
  <si>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</si>
  <si>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</si>
  <si>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</si>
  <si>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</si>
  <si>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</si>
  <si>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</si>
  <si>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</si>
  <si>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</si>
  <si>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</si>
  <si>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</si>
  <si>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</si>
  <si>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</si>
  <si>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</si>
  <si>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</si>
  <si>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</si>
  <si>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</si>
  <si>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</si>
  <si>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</si>
  <si>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</si>
  <si>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</si>
  <si>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</si>
  <si>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</si>
  <si>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</si>
  <si>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</si>
  <si>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</si>
  <si>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</si>
  <si>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</si>
  <si>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</si>
  <si>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</si>
  <si>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</si>
  <si>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</si>
  <si>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</si>
  <si>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</si>
  <si>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</si>
  <si>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</si>
  <si>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</si>
  <si>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</si>
  <si>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</si>
  <si>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</si>
  <si>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</si>
  <si>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</si>
  <si>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</si>
  <si>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</si>
  <si>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</si>
  <si>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</si>
  <si>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</si>
  <si>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</si>
  <si>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</si>
  <si>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</si>
  <si>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</si>
  <si>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</si>
  <si>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</si>
  <si>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</si>
  <si>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</si>
  <si>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</si>
  <si>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</si>
  <si>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</si>
  <si>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</si>
  <si>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</si>
  <si>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</si>
  <si>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</si>
  <si>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</si>
  <si>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</si>
  <si>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</si>
  <si>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</si>
  <si>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</si>
  <si>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</si>
  <si>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</si>
  <si>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</si>
  <si>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</si>
  <si>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</si>
  <si>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</si>
  <si>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</si>
  <si>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</si>
  <si>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</si>
  <si>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</si>
  <si>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</si>
  <si>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</si>
  <si>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</si>
  <si>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</si>
  <si>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</si>
  <si>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</si>
  <si>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</si>
  <si>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</si>
  <si>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</si>
  <si>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</si>
  <si>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</si>
  <si>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</si>
  <si>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</si>
  <si>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</si>
  <si>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</si>
  <si>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</si>
  <si>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</si>
  <si>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</si>
  <si>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</si>
  <si>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</si>
  <si>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</si>
  <si>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</si>
  <si>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</si>
  <si>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</si>
  <si>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</si>
  <si>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</si>
  <si>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</si>
  <si>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</si>
  <si>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</si>
  <si>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</si>
  <si>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</si>
  <si>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</si>
  <si>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</si>
  <si>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</si>
  <si>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</si>
  <si>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</si>
  <si>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</si>
  <si>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</si>
  <si>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</si>
  <si>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</si>
  <si>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</si>
  <si>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</si>
  <si>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</si>
  <si>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</si>
  <si>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</si>
  <si>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</si>
  <si>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</si>
  <si>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</si>
  <si>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</si>
  <si>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</si>
  <si>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</si>
  <si>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</si>
  <si>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</si>
  <si>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</si>
  <si>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</si>
  <si>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</si>
  <si>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</si>
  <si>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</si>
  <si>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</si>
  <si>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</si>
  <si>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</si>
  <si>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</si>
  <si>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</si>
  <si>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</si>
  <si>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</si>
  <si>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</si>
  <si>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</si>
  <si>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</si>
  <si>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</si>
  <si>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</si>
  <si>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</si>
  <si>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</si>
  <si>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</si>
  <si>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</si>
  <si>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</si>
  <si>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</si>
  <si>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</si>
  <si>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</si>
  <si>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</si>
  <si>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</si>
  <si>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</si>
  <si>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</si>
  <si>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</si>
  <si>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</si>
  <si>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</si>
  <si>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</si>
  <si>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</si>
  <si>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</si>
  <si>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</si>
  <si>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</si>
  <si>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</si>
  <si>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</si>
  <si>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</si>
  <si>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</si>
  <si>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</si>
  <si>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</si>
  <si>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</si>
  <si>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</si>
  <si>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</si>
  <si>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</si>
  <si>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</si>
  <si>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</si>
  <si>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</si>
  <si>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</si>
  <si>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</si>
  <si>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</si>
  <si>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</si>
  <si>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</si>
  <si>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</si>
  <si>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</si>
  <si>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</si>
  <si>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</si>
  <si>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</si>
  <si>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</si>
  <si>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</si>
  <si>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</si>
  <si>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</si>
  <si>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</si>
  <si>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</si>
  <si>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</si>
  <si>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</si>
  <si>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</si>
  <si>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</si>
  <si>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</si>
  <si>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</si>
  <si>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</si>
  <si>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</si>
  <si>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</si>
  <si>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</si>
  <si>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</si>
  <si>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</si>
  <si>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</si>
  <si>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</si>
  <si>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</si>
  <si>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</si>
  <si>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</si>
  <si>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</si>
  <si>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</si>
  <si>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</si>
  <si>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</si>
  <si>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</si>
  <si>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</si>
  <si>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</si>
  <si>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</si>
  <si>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</si>
  <si>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</si>
  <si>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</si>
  <si>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</si>
  <si>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</si>
  <si>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</si>
  <si>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</si>
  <si>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</si>
  <si>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</si>
  <si>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</si>
  <si>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</si>
  <si>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</si>
  <si>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</si>
  <si>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</si>
  <si>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</si>
  <si>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</si>
  <si>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</si>
  <si>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</si>
  <si>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</si>
  <si>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</si>
  <si>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</si>
  <si>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</si>
  <si>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</si>
  <si>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</si>
  <si>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</si>
  <si>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</si>
  <si>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</si>
  <si>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</si>
  <si>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</si>
  <si>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</si>
  <si>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</si>
  <si>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</si>
  <si>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</si>
  <si>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</si>
  <si>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</si>
  <si>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</si>
  <si>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</si>
  <si>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</si>
  <si>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</si>
  <si>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</si>
  <si>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</si>
  <si>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</si>
  <si>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</si>
  <si>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</si>
  <si>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</si>
  <si>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</si>
  <si>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</si>
  <si>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</si>
  <si>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</si>
  <si>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</si>
  <si>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</si>
  <si>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</si>
  <si>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</si>
  <si>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</si>
  <si>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</si>
  <si>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</si>
  <si>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</si>
  <si>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</si>
  <si>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</si>
  <si>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</si>
  <si>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</si>
  <si>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</si>
  <si>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</si>
  <si>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</si>
  <si>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</si>
  <si>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</si>
  <si>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</si>
  <si>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</si>
  <si>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</si>
  <si>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</si>
  <si>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</si>
  <si>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</si>
  <si>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</si>
  <si>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</si>
  <si>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</si>
  <si>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</si>
  <si>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</si>
  <si>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</si>
  <si>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</si>
  <si>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</si>
  <si>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</si>
  <si>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</si>
  <si>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</si>
  <si>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</si>
  <si>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</si>
  <si>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</si>
  <si>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</si>
  <si>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</si>
  <si>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</si>
  <si>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</si>
  <si>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</si>
  <si>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</si>
  <si>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</si>
  <si>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</si>
  <si>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</si>
  <si>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</si>
  <si>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</si>
  <si>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</si>
  <si>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</si>
  <si>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</si>
  <si>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</si>
  <si>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</si>
  <si>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</si>
  <si>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</si>
  <si>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</si>
  <si>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</si>
  <si>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</si>
  <si>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</si>
  <si>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</si>
  <si>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</si>
  <si>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</si>
  <si>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</si>
  <si>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</si>
  <si>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</si>
  <si>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</si>
  <si>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</si>
  <si>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</si>
  <si>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</si>
  <si>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</si>
  <si>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</si>
  <si>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</si>
  <si>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</si>
  <si>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</si>
  <si>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</si>
  <si>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</si>
  <si>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</si>
  <si>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</si>
  <si>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</si>
  <si>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</si>
  <si>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</si>
  <si>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</si>
  <si>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</si>
  <si>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</si>
  <si>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</si>
  <si>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</si>
  <si>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</si>
  <si>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</si>
  <si>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</si>
  <si>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</si>
  <si>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</si>
  <si>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</si>
  <si>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</si>
  <si>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</si>
  <si>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</si>
  <si>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</si>
  <si>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</si>
  <si>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</si>
  <si>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</si>
  <si>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</si>
  <si>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</si>
  <si>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</si>
  <si>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</si>
  <si>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</si>
  <si>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</si>
  <si>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</si>
  <si>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</si>
  <si>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</si>
  <si>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</si>
  <si>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</si>
  <si>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</si>
  <si>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</si>
  <si>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</si>
  <si>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</si>
  <si>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</si>
  <si>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</si>
  <si>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</si>
  <si>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</si>
  <si>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</si>
  <si>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</si>
  <si>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</si>
  <si>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</si>
  <si>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</si>
  <si>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</si>
  <si>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</si>
  <si>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</si>
  <si>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</si>
  <si>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</si>
  <si>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</si>
  <si>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</si>
  <si>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</si>
  <si>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</si>
  <si>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</si>
  <si>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</si>
  <si>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</si>
  <si>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</si>
  <si>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</si>
  <si>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</si>
  <si>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</si>
  <si>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</si>
  <si>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</si>
  <si>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</si>
  <si>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</si>
  <si>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</si>
  <si>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</si>
  <si>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</si>
  <si>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</si>
  <si>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</si>
  <si>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</si>
  <si>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</si>
  <si>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</si>
  <si>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</si>
  <si>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</si>
  <si>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</si>
  <si>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</si>
  <si>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</si>
  <si>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</si>
  <si>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</si>
  <si>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</si>
  <si>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</si>
  <si>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</si>
  <si>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</si>
  <si>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</si>
  <si>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</si>
  <si>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</si>
  <si>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</si>
  <si>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</si>
  <si>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</si>
  <si>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</si>
  <si>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</si>
  <si>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</si>
  <si>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</si>
  <si>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</si>
  <si>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</si>
  <si>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</si>
  <si>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</si>
  <si>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</si>
  <si>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</si>
  <si>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</si>
  <si>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</si>
  <si>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</si>
  <si>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</si>
  <si>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</si>
  <si>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</si>
  <si>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</si>
  <si>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</si>
  <si>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</si>
  <si>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</si>
  <si>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</si>
  <si>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</si>
  <si>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</si>
  <si>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</si>
  <si>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</si>
  <si>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</si>
  <si>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</si>
  <si>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</si>
  <si>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</si>
  <si>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</si>
  <si>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</si>
  <si>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</si>
  <si>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</si>
  <si>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</si>
  <si>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</si>
  <si>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</si>
  <si>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</si>
  <si>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</si>
  <si>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</si>
  <si>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</si>
  <si>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</si>
  <si>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</si>
  <si>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</si>
  <si>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</si>
  <si>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</si>
  <si>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</si>
  <si>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</si>
  <si>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</si>
  <si>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</si>
  <si>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</si>
  <si>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</si>
  <si>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</si>
  <si>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</si>
  <si>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</si>
  <si>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</si>
  <si>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</si>
  <si>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</si>
  <si>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</si>
  <si>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</si>
  <si>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</si>
  <si>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</si>
  <si>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</si>
  <si>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</si>
  <si>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</si>
  <si>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</si>
  <si>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</si>
  <si>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</si>
  <si>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</si>
  <si>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</si>
  <si>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</si>
  <si>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</si>
  <si>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</si>
  <si>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</si>
  <si>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</si>
  <si>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</si>
  <si>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</si>
  <si>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</si>
  <si>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</si>
  <si>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</si>
  <si>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</si>
  <si>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</si>
  <si>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</si>
  <si>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</si>
  <si>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</si>
  <si>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</si>
  <si>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</si>
  <si>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</si>
  <si>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</si>
  <si>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</si>
  <si>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</si>
  <si>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</si>
  <si>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</si>
  <si>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</si>
  <si>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</si>
  <si>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</si>
  <si>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</si>
  <si>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</si>
  <si>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</si>
  <si>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</si>
  <si>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</si>
  <si>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</si>
  <si>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</si>
  <si>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</si>
  <si>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</si>
  <si>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</si>
  <si>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</si>
  <si>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</si>
  <si>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</si>
  <si>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</si>
  <si>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</si>
  <si>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</si>
  <si>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</si>
  <si>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</si>
  <si>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</si>
  <si>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</si>
  <si>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</si>
  <si>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</si>
  <si>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</si>
  <si>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</si>
  <si>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</si>
  <si>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</si>
  <si>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</si>
  <si>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</si>
  <si>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</si>
  <si>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</si>
  <si>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</si>
  <si>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</si>
  <si>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</si>
  <si>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</si>
  <si>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</si>
  <si>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</si>
  <si>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</si>
  <si>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</si>
  <si>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</si>
  <si>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</si>
  <si>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</si>
  <si>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</si>
  <si>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</si>
  <si>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</si>
  <si>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</si>
  <si>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</si>
  <si>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</si>
  <si>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</si>
  <si>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</si>
  <si>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</si>
  <si>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</si>
  <si>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</si>
  <si>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</si>
  <si>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</si>
  <si>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</si>
  <si>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</si>
  <si>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</si>
  <si>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</si>
  <si>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</si>
  <si>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</si>
  <si>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</si>
  <si>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</si>
  <si>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</si>
  <si>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</si>
  <si>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</si>
  <si>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</si>
  <si>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</si>
  <si>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</si>
  <si>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</si>
  <si>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</si>
  <si>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</si>
  <si>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</si>
  <si>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</si>
  <si>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</si>
  <si>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</si>
  <si>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</si>
  <si>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</si>
  <si>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</si>
  <si>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</si>
  <si>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</si>
  <si>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</si>
  <si>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</si>
  <si>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</si>
  <si>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</si>
  <si>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</si>
  <si>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</si>
  <si>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</si>
  <si>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</si>
  <si>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</si>
  <si>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</si>
  <si>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</si>
  <si>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</si>
  <si>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</si>
  <si>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</si>
  <si>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</si>
  <si>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</si>
  <si>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</si>
  <si>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</si>
  <si>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</si>
  <si>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</si>
  <si>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</si>
  <si>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</si>
  <si>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</si>
  <si>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</si>
  <si>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</si>
  <si>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</si>
  <si>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</si>
  <si>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</si>
  <si>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</si>
  <si>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</si>
  <si>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</si>
  <si>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</si>
  <si>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</si>
  <si>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</si>
  <si>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</si>
  <si>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</si>
  <si>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</si>
  <si>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</si>
  <si>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</si>
  <si>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</si>
  <si>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</si>
  <si>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</si>
  <si>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</si>
  <si>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</si>
  <si>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</si>
  <si>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</si>
  <si>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</si>
  <si>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</si>
  <si>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</si>
  <si>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</si>
  <si>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</si>
  <si>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</si>
  <si>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</si>
  <si>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</si>
  <si>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</si>
  <si>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</si>
  <si>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</si>
  <si>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</si>
  <si>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</si>
  <si>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</si>
  <si>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</si>
  <si>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</si>
  <si>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</si>
  <si>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</si>
  <si>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</si>
  <si>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</si>
  <si>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</si>
  <si>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</si>
  <si>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</si>
  <si>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</si>
  <si>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</si>
  <si>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</si>
  <si>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</si>
  <si>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</si>
  <si>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</si>
  <si>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</si>
  <si>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</si>
  <si>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</si>
  <si>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</si>
  <si>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</si>
  <si>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</si>
  <si>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</si>
  <si>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</si>
  <si>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</si>
  <si>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</si>
  <si>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</si>
  <si>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</si>
  <si>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</si>
  <si>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</si>
  <si>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</si>
  <si>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</si>
  <si>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</si>
  <si>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</si>
  <si>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</si>
  <si>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</si>
  <si>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</si>
  <si>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</si>
  <si>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</si>
  <si>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</si>
  <si>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</si>
  <si>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</si>
  <si>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</si>
  <si>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</si>
  <si>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</si>
  <si>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</si>
  <si>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</si>
  <si>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</si>
  <si>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</si>
  <si>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</si>
  <si>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</si>
  <si>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</si>
  <si>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</si>
  <si>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</si>
  <si>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</si>
  <si>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</si>
  <si>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</si>
  <si>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</si>
  <si>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</si>
  <si>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</si>
  <si>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</si>
  <si>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</si>
  <si>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</si>
  <si>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</si>
  <si>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</si>
  <si>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</si>
  <si>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</si>
  <si>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</si>
  <si>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</si>
  <si>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</si>
  <si>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</si>
  <si>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</si>
  <si>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</si>
  <si>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</si>
  <si>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</si>
  <si>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</si>
  <si>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</si>
  <si>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</si>
  <si>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</si>
  <si>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</si>
  <si>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</si>
  <si>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</si>
  <si>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</si>
  <si>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</si>
  <si>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</si>
  <si>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</si>
  <si>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</si>
  <si>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</si>
  <si>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</si>
  <si>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</si>
  <si>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</si>
  <si>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</si>
  <si>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</si>
  <si>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</si>
  <si>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</si>
  <si>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</si>
  <si>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</si>
  <si>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</si>
  <si>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</si>
  <si>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</si>
  <si>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</si>
  <si>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</si>
  <si>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</si>
  <si>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</si>
  <si>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</si>
  <si>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</si>
  <si>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</si>
  <si>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</si>
  <si>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</si>
  <si>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</si>
  <si>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</si>
  <si>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</si>
  <si>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</si>
  <si>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</si>
  <si>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</si>
  <si>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</si>
  <si>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</si>
  <si>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</si>
  <si>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</si>
  <si>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</si>
  <si>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</si>
  <si>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</si>
  <si>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</si>
  <si>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</si>
  <si>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</si>
  <si>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</si>
  <si>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</si>
  <si>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</si>
  <si>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</si>
  <si>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</si>
  <si>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</si>
  <si>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</si>
  <si>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</si>
  <si>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</si>
  <si>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</si>
  <si>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</si>
  <si>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</si>
  <si>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</si>
  <si>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</si>
  <si>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</si>
  <si>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</si>
  <si>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</si>
  <si>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</si>
  <si>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</si>
  <si>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</si>
  <si>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</si>
  <si>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</si>
  <si>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</si>
  <si>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</si>
  <si>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</si>
  <si>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</si>
  <si>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</si>
  <si>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</si>
  <si>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</si>
  <si>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</si>
  <si>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</si>
  <si>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</si>
  <si>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</si>
  <si>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</si>
  <si>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</si>
  <si>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</si>
  <si>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</si>
  <si>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</si>
  <si>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</si>
  <si>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</si>
  <si>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</si>
  <si>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</si>
  <si>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</si>
  <si>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</si>
  <si>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</si>
  <si>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</si>
  <si>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</si>
  <si>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</si>
  <si>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</si>
  <si>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</si>
  <si>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</si>
  <si>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</si>
  <si>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</si>
  <si>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</si>
  <si>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</si>
  <si>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</si>
  <si>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</si>
  <si>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</si>
  <si>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</si>
  <si>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</si>
  <si>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</si>
  <si>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</si>
  <si>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</si>
  <si>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</si>
  <si>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</si>
  <si>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</si>
  <si>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</si>
  <si>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</si>
  <si>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</si>
  <si>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</si>
  <si>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</si>
  <si>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</si>
  <si>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</si>
  <si>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</si>
  <si>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</si>
  <si>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</si>
  <si>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</si>
  <si>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</si>
  <si>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</si>
  <si>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</si>
  <si>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</si>
  <si>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</si>
  <si>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</si>
  <si>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</si>
  <si>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</si>
  <si>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</si>
  <si>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</si>
  <si>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</si>
  <si>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</si>
  <si>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</si>
  <si>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</si>
  <si>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</si>
  <si>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</si>
  <si>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</si>
  <si>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</si>
  <si>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</si>
  <si>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</si>
  <si>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</si>
  <si>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</si>
  <si>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</si>
  <si>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</si>
  <si>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</si>
  <si>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</si>
  <si>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</si>
  <si>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</si>
  <si>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</si>
  <si>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</si>
  <si>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</si>
  <si>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</si>
  <si>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</si>
  <si>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</si>
  <si>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</si>
  <si>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</si>
  <si>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</si>
  <si>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</si>
  <si>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</si>
  <si>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</si>
  <si>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</si>
  <si>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</si>
  <si>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</si>
  <si>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</si>
  <si>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</si>
  <si>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</si>
  <si>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</si>
  <si>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</si>
  <si>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</si>
  <si>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</si>
  <si>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</si>
  <si>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</si>
  <si>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</si>
  <si>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</si>
  <si>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</si>
  <si>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</si>
  <si>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</si>
  <si>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</si>
  <si>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</si>
  <si>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</si>
  <si>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</si>
  <si>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</si>
  <si>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</si>
  <si>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</si>
  <si>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</si>
  <si>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</si>
  <si>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</si>
  <si>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</si>
  <si>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</si>
  <si>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</si>
  <si>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</si>
  <si>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</si>
  <si>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</si>
  <si>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</si>
  <si>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</si>
  <si>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</si>
  <si>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</si>
  <si>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</si>
  <si>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</si>
  <si>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</si>
  <si>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</si>
  <si>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</si>
  <si>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</si>
  <si>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</si>
  <si>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</si>
  <si>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</si>
  <si>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</si>
  <si>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</si>
  <si>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</si>
  <si>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</si>
  <si>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</si>
  <si>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</si>
  <si>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</si>
  <si>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</si>
  <si>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</si>
  <si>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</si>
  <si>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</si>
  <si>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</si>
  <si>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</si>
  <si>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</si>
  <si>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</si>
  <si>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</si>
  <si>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</si>
  <si>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</si>
  <si>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</si>
  <si>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</si>
  <si>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</si>
  <si>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</si>
  <si>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</si>
  <si>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</si>
  <si>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</si>
  <si>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</si>
  <si>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</si>
  <si>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</si>
  <si>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</si>
  <si>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</si>
  <si>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</si>
  <si>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</si>
  <si>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</si>
  <si>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</si>
  <si>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</si>
  <si>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</si>
  <si>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</si>
  <si>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</si>
  <si>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</si>
  <si>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</si>
  <si>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</si>
  <si>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</si>
  <si>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</si>
  <si>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</si>
  <si>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</si>
  <si>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</si>
  <si>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</si>
  <si>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</si>
  <si>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</si>
  <si>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</si>
  <si>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</si>
  <si>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</si>
  <si>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</si>
  <si>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</si>
  <si>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</si>
  <si>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</si>
  <si>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</si>
  <si>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</si>
  <si>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</si>
  <si>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</si>
  <si>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</si>
  <si>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</si>
  <si>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</si>
  <si>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</si>
  <si>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</si>
  <si>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</si>
  <si>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</si>
  <si>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</si>
  <si>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</si>
  <si>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</si>
  <si>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</si>
  <si>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</si>
  <si>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</si>
  <si>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</si>
  <si>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</si>
  <si>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</si>
  <si>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</si>
  <si>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</si>
  <si>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</si>
  <si>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</si>
  <si>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</si>
  <si>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</si>
  <si>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</si>
  <si>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</si>
  <si>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</si>
  <si>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</si>
  <si>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</si>
  <si>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</si>
  <si>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</si>
  <si>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</si>
  <si>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</si>
  <si>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</si>
  <si>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</si>
  <si>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</si>
  <si>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</si>
  <si>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</si>
  <si>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</si>
  <si>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</si>
  <si>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</si>
  <si>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</si>
  <si>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</si>
  <si>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</si>
  <si>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</si>
  <si>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</si>
  <si>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</si>
  <si>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</si>
  <si>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</si>
  <si>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</si>
  <si>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</si>
  <si>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</si>
  <si>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</si>
  <si>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</si>
  <si>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</si>
  <si>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</si>
  <si>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</si>
  <si>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</si>
  <si>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</si>
  <si>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</si>
  <si>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</si>
  <si>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</si>
  <si>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</si>
  <si>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</si>
  <si>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</si>
  <si>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</si>
  <si>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</si>
  <si>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</si>
  <si>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</si>
  <si>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</si>
  <si>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</si>
  <si>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</si>
  <si>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</si>
  <si>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</si>
  <si>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</si>
  <si>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</si>
  <si>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</si>
  <si>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</si>
  <si>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</si>
  <si>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</si>
  <si>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</si>
  <si>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</si>
  <si>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</si>
  <si>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</si>
  <si>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</si>
  <si>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</si>
  <si>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</si>
  <si>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</si>
  <si>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</si>
  <si>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</si>
  <si>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</si>
  <si>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</si>
  <si>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</si>
  <si>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</si>
  <si>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</si>
  <si>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</si>
  <si>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</si>
  <si>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</si>
  <si>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</si>
  <si>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</si>
  <si>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</si>
  <si>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</si>
  <si>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</si>
  <si>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</si>
  <si>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</si>
  <si>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</si>
  <si>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</si>
  <si>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</si>
  <si>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</si>
  <si>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</si>
  <si>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</si>
  <si>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</si>
  <si>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</si>
  <si>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</si>
  <si>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</si>
  <si>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</si>
  <si>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</si>
  <si>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</si>
  <si>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</si>
  <si>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</si>
  <si>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</si>
  <si>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</si>
  <si>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</si>
  <si>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</si>
  <si>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</si>
  <si>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</si>
  <si>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</si>
  <si>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</si>
  <si>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</si>
  <si>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</si>
  <si>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</si>
  <si>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</si>
  <si>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</si>
  <si>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</si>
  <si>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</si>
  <si>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</si>
  <si>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</si>
  <si>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</si>
  <si>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</si>
  <si>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</si>
  <si>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</si>
  <si>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</si>
  <si>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</si>
  <si>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</si>
  <si>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</si>
  <si>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</si>
  <si>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</si>
  <si>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</si>
  <si>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</si>
  <si>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</si>
  <si>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</si>
  <si>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</si>
  <si>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</si>
  <si>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</si>
  <si>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</si>
  <si>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</si>
  <si>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</si>
  <si>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</si>
  <si>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</si>
  <si>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</si>
  <si>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</si>
  <si>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</si>
  <si>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</si>
  <si>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</si>
  <si>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</si>
  <si>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</si>
  <si>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</si>
  <si>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</si>
  <si>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</si>
  <si>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</si>
  <si>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</si>
  <si>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</si>
  <si>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</si>
  <si>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</si>
  <si>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</si>
  <si>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</si>
  <si>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</si>
  <si>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</si>
  <si>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</si>
  <si>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</si>
  <si>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</si>
  <si>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</si>
  <si>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</si>
  <si>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</si>
  <si>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</si>
  <si>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</si>
  <si>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</si>
  <si>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</si>
  <si>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</si>
  <si>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</si>
  <si>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</si>
  <si>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</si>
  <si>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</si>
  <si>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</si>
  <si>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</si>
  <si>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</si>
  <si>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</si>
  <si>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</si>
  <si>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</si>
  <si>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</si>
  <si>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</si>
  <si>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</si>
  <si>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</si>
  <si>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</si>
  <si>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</si>
  <si>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</si>
  <si>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</si>
  <si>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</si>
  <si>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</si>
  <si>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</si>
  <si>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</si>
  <si>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</si>
  <si>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</si>
  <si>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</si>
  <si>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</si>
  <si>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</si>
  <si>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</si>
  <si>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</si>
  <si>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</si>
  <si>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</si>
  <si>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</si>
  <si>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</si>
  <si>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</si>
  <si>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</si>
  <si>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</si>
  <si>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</si>
  <si>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</si>
  <si>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</si>
  <si>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</si>
  <si>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</si>
  <si>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</si>
  <si>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</si>
  <si>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</si>
  <si>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</si>
  <si>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</si>
  <si>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</si>
  <si>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</si>
  <si>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</si>
  <si>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</si>
  <si>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</si>
  <si>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</si>
  <si>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</si>
  <si>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</si>
  <si>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</si>
  <si>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</si>
  <si>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</si>
  <si>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</si>
  <si>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</si>
  <si>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</si>
  <si>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</si>
  <si>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</si>
  <si>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</si>
  <si>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</si>
  <si>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</si>
  <si>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</si>
  <si>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</si>
  <si>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</si>
  <si>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</si>
  <si>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</si>
  <si>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</si>
  <si>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</si>
  <si>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</si>
  <si>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</si>
  <si>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</si>
  <si>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</si>
  <si>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</si>
  <si>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</si>
  <si>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</si>
  <si>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</si>
  <si>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</si>
  <si>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</si>
  <si>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</si>
  <si>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</si>
  <si>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</si>
  <si>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</si>
  <si>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</si>
  <si>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</si>
  <si>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</si>
  <si>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</si>
  <si>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</si>
  <si>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</si>
  <si>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</si>
  <si>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</si>
  <si>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</si>
  <si>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</si>
  <si>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</si>
  <si>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</si>
  <si>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</si>
  <si>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</si>
  <si>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17000-17500</t>
  </si>
  <si>
    <t>1020-1050</t>
  </si>
  <si>
    <t>1350-1380</t>
  </si>
  <si>
    <t>Intrday Call</t>
  </si>
  <si>
    <t>204-208</t>
  </si>
  <si>
    <t>Profit of Rs.5.50/-</t>
  </si>
  <si>
    <t>Profit of Rs.2.5/-</t>
  </si>
  <si>
    <t>190-195</t>
  </si>
  <si>
    <t>2300-2350</t>
  </si>
  <si>
    <t>405-415</t>
  </si>
  <si>
    <t>850-860</t>
  </si>
  <si>
    <t xml:space="preserve">CESC </t>
  </si>
  <si>
    <t>650-660</t>
  </si>
  <si>
    <t>NIFTY 11150 PE 01-Oct</t>
  </si>
  <si>
    <t>Part Profit of Rs.82.50/-</t>
  </si>
  <si>
    <t xml:space="preserve">DALBHARAT </t>
  </si>
  <si>
    <t>850-870</t>
  </si>
  <si>
    <t xml:space="preserve">NATCOPHARM </t>
  </si>
  <si>
    <t xml:space="preserve">SBILIFE </t>
  </si>
  <si>
    <t xml:space="preserve">CENTURYTEX </t>
  </si>
  <si>
    <t>405-410</t>
  </si>
  <si>
    <t xml:space="preserve">RELAXO </t>
  </si>
  <si>
    <t>COLPAL OCT FUT</t>
  </si>
  <si>
    <t>1460-1470</t>
  </si>
  <si>
    <t xml:space="preserve">HDFC  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</si>
  <si>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</si>
  <si>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</si>
  <si>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</si>
  <si>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</si>
  <si>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</si>
  <si>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 xml:space="preserve">CADILAHC </t>
  </si>
  <si>
    <t>ASIANPAINT OCT FUT</t>
  </si>
  <si>
    <t>NIFTY 11500 PE 08-Oct</t>
  </si>
  <si>
    <t>Profit of Rs.6.50/-</t>
  </si>
  <si>
    <t>Loss of Rs.1.75</t>
  </si>
  <si>
    <t>Profit of Rs.147.50/-</t>
  </si>
  <si>
    <t>Profit of Rs.62.50/-</t>
  </si>
  <si>
    <t>Profit of Rs.8/-</t>
  </si>
  <si>
    <t>Profit of Rs.31/-</t>
  </si>
  <si>
    <t xml:space="preserve">BIOCON </t>
  </si>
  <si>
    <t>480-485</t>
  </si>
  <si>
    <t xml:space="preserve">LAURUSLABS </t>
  </si>
  <si>
    <t>Profit of Rs.7/-</t>
  </si>
  <si>
    <t>NIFTY 11700 PE 08-OCT</t>
  </si>
  <si>
    <t>Profit of Rs.14.50/-</t>
  </si>
  <si>
    <t>Profit of Rs.13/-</t>
  </si>
  <si>
    <t>Loss of Rs. 20/-</t>
  </si>
  <si>
    <t>Profit of Rs.15/-</t>
  </si>
  <si>
    <t>Loss of Rs.40/-</t>
  </si>
  <si>
    <t xml:space="preserve">NAUKRI </t>
  </si>
  <si>
    <t>2150-2170</t>
  </si>
  <si>
    <t xml:space="preserve">HDFCLIFE </t>
  </si>
  <si>
    <t>580-583</t>
  </si>
  <si>
    <t xml:space="preserve">LUPIN OCT FUT </t>
  </si>
  <si>
    <t>1050-1060</t>
  </si>
  <si>
    <t>Profit of Rs.12/-</t>
  </si>
  <si>
    <t xml:space="preserve">COLPAL OCT FUT </t>
  </si>
  <si>
    <t>Profit of Rs.10/-</t>
  </si>
  <si>
    <t>Part Profit of Rs.27/-</t>
  </si>
  <si>
    <t>Profit of Rs.37/-</t>
  </si>
  <si>
    <t>1000-1020</t>
  </si>
  <si>
    <t>2120-2140</t>
  </si>
  <si>
    <t>Profit of Rs.27/-</t>
  </si>
  <si>
    <t>Loss of Rs.17/-</t>
  </si>
  <si>
    <t>Loss of Rs. 11/-</t>
  </si>
  <si>
    <t>EXIDEIND OCT FUT</t>
  </si>
  <si>
    <t xml:space="preserve">BATAINDIA  </t>
  </si>
  <si>
    <t>1420-1440</t>
  </si>
  <si>
    <t xml:space="preserve">KEC  </t>
  </si>
  <si>
    <t>365-370</t>
  </si>
  <si>
    <t>Profit of Rs.80/-</t>
  </si>
  <si>
    <t>Profit of Rs.2.50/-</t>
  </si>
  <si>
    <t>Loss of Rs. 12/-</t>
  </si>
  <si>
    <t>470-475</t>
  </si>
  <si>
    <t xml:space="preserve"> NIFTY 11900 PE 15-Oct</t>
  </si>
  <si>
    <t>Loss of Rs.74/-</t>
  </si>
  <si>
    <t>Loss of Rs. 13/-</t>
  </si>
  <si>
    <t>Profit of Rs.22/-</t>
  </si>
  <si>
    <t>NIFTY OCT FUT</t>
  </si>
  <si>
    <t>Profit of Rs.85/-</t>
  </si>
  <si>
    <t>SIEMENS OCT FUT</t>
  </si>
  <si>
    <t>1280-1290</t>
  </si>
  <si>
    <t>HDFC OCT FUT</t>
  </si>
  <si>
    <t>Profit of Rs.24/-</t>
  </si>
  <si>
    <t>1450-1460</t>
  </si>
  <si>
    <t xml:space="preserve">BHARTIARTL </t>
  </si>
  <si>
    <t>420-425</t>
  </si>
  <si>
    <t>2150-2160</t>
  </si>
  <si>
    <t>Profit of Rs.14.5/-</t>
  </si>
  <si>
    <t>HAVELLS OCT FUT</t>
  </si>
  <si>
    <t>HDFCLIFE OCT FUT</t>
  </si>
  <si>
    <t>835-845</t>
  </si>
  <si>
    <t>BAJFINANCE OCT FUT</t>
  </si>
  <si>
    <t>BANKNIFTY 23000 PE 22-Oct</t>
  </si>
  <si>
    <t>450-500</t>
  </si>
  <si>
    <t>NIFTY 11700 PE 22-Oct</t>
  </si>
  <si>
    <t>Profit of Rs.16/-</t>
  </si>
  <si>
    <t>Loss of Rs.60/-</t>
  </si>
  <si>
    <t>Profit of Rs.1.95/-</t>
  </si>
  <si>
    <t>Profit of Rs.29.5/-</t>
  </si>
  <si>
    <t>Profit of Rs.4.5/-</t>
  </si>
  <si>
    <t>Loss of Rs.44/-</t>
  </si>
  <si>
    <t>1030-1050</t>
  </si>
  <si>
    <t xml:space="preserve"> Profit of Rs.17/-</t>
  </si>
  <si>
    <t>M&amp;MFIN 120 PE Oct</t>
  </si>
  <si>
    <t>RECLTD 92.50 PE OCT</t>
  </si>
  <si>
    <t>2.5-3</t>
  </si>
  <si>
    <t>3140-3160</t>
  </si>
  <si>
    <t xml:space="preserve">DRREDDY </t>
  </si>
  <si>
    <t>5300-5400</t>
  </si>
  <si>
    <t>VOLTAS OCT FUT</t>
  </si>
  <si>
    <t>LUPIN OCT FUT</t>
  </si>
  <si>
    <t xml:space="preserve">Buy </t>
  </si>
  <si>
    <t>Loss of Rs.1.30/-</t>
  </si>
  <si>
    <t>Loss of Rs. 15/-</t>
  </si>
  <si>
    <t>Loss of Rs.125/-</t>
  </si>
  <si>
    <t>Profit of Rs.21.5/-</t>
  </si>
  <si>
    <t>Profit of Rs.9.5/-</t>
  </si>
  <si>
    <t xml:space="preserve">NIFTY 11800 PE 22 Oct </t>
  </si>
  <si>
    <t>90-100</t>
  </si>
  <si>
    <t>Profit of Rs.48/-</t>
  </si>
  <si>
    <t xml:space="preserve">EXIDEIND OCT FUT </t>
  </si>
  <si>
    <t>Profit of Rs.2.05/-</t>
  </si>
  <si>
    <t>Profit of Rs.7.50/-</t>
  </si>
  <si>
    <t>Loss of Rs.44.5/-</t>
  </si>
  <si>
    <t>Loss of Rs.35/-</t>
  </si>
  <si>
    <t>Loss of Rs.0.75/-</t>
  </si>
  <si>
    <t>Profit of Rs.65/-</t>
  </si>
  <si>
    <t>Profit of Rs.11/-</t>
  </si>
  <si>
    <t>1410-1430</t>
  </si>
  <si>
    <t>Profit of Rs.22.5/-</t>
  </si>
  <si>
    <t>400-395</t>
  </si>
  <si>
    <t>Profit of Rs.6.5/-</t>
  </si>
  <si>
    <t xml:space="preserve">HDFCLIFE OCT FUT </t>
  </si>
  <si>
    <t>ICICIBANK OCT FUT</t>
  </si>
  <si>
    <t xml:space="preserve">UBL 980 CE Oct </t>
  </si>
  <si>
    <t xml:space="preserve">NESTLEINDIA OCT FUT </t>
  </si>
  <si>
    <t>16400-16500</t>
  </si>
  <si>
    <t>Profit of Rs.2.25/-</t>
  </si>
  <si>
    <t>2010-2040</t>
  </si>
  <si>
    <t>2200-2300</t>
  </si>
  <si>
    <t>780-890</t>
  </si>
  <si>
    <t>Loss of Rs.180 /-</t>
  </si>
  <si>
    <t>Loss of Rs.230/-</t>
  </si>
  <si>
    <t>2130-2150</t>
  </si>
  <si>
    <t>TITAN OCT FUT</t>
  </si>
  <si>
    <t>Loss of Rs.140/-</t>
  </si>
  <si>
    <t>Profit of Rs.9.50/-</t>
  </si>
  <si>
    <t>Profit of Rs.50/-</t>
  </si>
  <si>
    <t>Loss of Rs. 28.50/-</t>
  </si>
  <si>
    <t>ASIANPAINT NOV FUT</t>
  </si>
  <si>
    <t>2160-2180</t>
  </si>
  <si>
    <t>Profit of Rs.7.00/-</t>
  </si>
  <si>
    <t>Profit of Rs.6/-</t>
  </si>
  <si>
    <t>Loss of Rs.8/-</t>
  </si>
  <si>
    <t>BHARTIARTL 450 CE OCT</t>
  </si>
  <si>
    <t>6.0-7.0</t>
  </si>
  <si>
    <t>SBILIFE NOV FUT</t>
  </si>
  <si>
    <t>810-820</t>
  </si>
  <si>
    <t>EXIDEIND NOV FUT</t>
  </si>
  <si>
    <t xml:space="preserve">UBL </t>
  </si>
  <si>
    <t>1600-1580</t>
  </si>
  <si>
    <t>1540-1520</t>
  </si>
  <si>
    <t>Profit of Rs.26.5/-</t>
  </si>
  <si>
    <t>Profit of Rs.51/-</t>
  </si>
  <si>
    <t>Profit of Rs.3/-</t>
  </si>
  <si>
    <t>Loss of Rs. 105/-</t>
  </si>
  <si>
    <t>415-420</t>
  </si>
  <si>
    <t>Profit of Rs.25.5/-</t>
  </si>
  <si>
    <t>VOLTAS NOV FUT</t>
  </si>
  <si>
    <t>CONCOR  NOV FUT</t>
  </si>
  <si>
    <t>395-400</t>
  </si>
  <si>
    <t xml:space="preserve"> Profit of Rs.775/-</t>
  </si>
  <si>
    <t>SIEMENS NOV FUT</t>
  </si>
  <si>
    <t>800-810</t>
  </si>
  <si>
    <t>NIFTY 11850 PE OCT</t>
  </si>
  <si>
    <t>Profit of Rs.1/-</t>
  </si>
  <si>
    <t>Loss of Rs.4/-</t>
  </si>
  <si>
    <t>Profit of Rs.7.5/-</t>
  </si>
  <si>
    <t>Part Profit of Rs.280/-</t>
  </si>
  <si>
    <t>401-406</t>
  </si>
  <si>
    <t>450-460</t>
  </si>
  <si>
    <t>Uravi T And Wedg Lamp Ltd</t>
  </si>
  <si>
    <t>ARYAMAN CAPITAL MARKETS LIMITED</t>
  </si>
  <si>
    <t>Profit of Rs.43.5/-</t>
  </si>
  <si>
    <t xml:space="preserve">TECHM </t>
  </si>
  <si>
    <t xml:space="preserve">APOLLOHOSP  </t>
  </si>
  <si>
    <t>2200-2210</t>
  </si>
  <si>
    <t>Profit of Rs.35/-</t>
  </si>
  <si>
    <t>Loss of Rs.75/-</t>
  </si>
  <si>
    <t>Siti Networks Limited</t>
  </si>
  <si>
    <t>RATTANINDIA FINANCE PRIVATE LIMITED</t>
  </si>
  <si>
    <t>Loss of Rs. 13.50/-</t>
  </si>
  <si>
    <t>Loss of Rs. 52.50/-</t>
  </si>
  <si>
    <t>390-394</t>
  </si>
  <si>
    <t>430-440</t>
  </si>
  <si>
    <t>2080-2100</t>
  </si>
  <si>
    <t>315-320</t>
  </si>
  <si>
    <t>Loss of Rs.12/-</t>
  </si>
  <si>
    <t>Loss of Rs.4.25/-</t>
  </si>
  <si>
    <t>Loss of Rs.16/-</t>
  </si>
  <si>
    <t xml:space="preserve">GODREJCP </t>
  </si>
  <si>
    <t>675-680</t>
  </si>
  <si>
    <t>740-760</t>
  </si>
  <si>
    <t>NOPEA CAPITAL SERVICES PRIVATE LIMITED</t>
  </si>
  <si>
    <t>Majesco Limited</t>
  </si>
  <si>
    <t>ULTRATECH NOV FUT</t>
  </si>
  <si>
    <t>ICICIBANK 420 CE NOV</t>
  </si>
  <si>
    <t>13-13.40</t>
  </si>
  <si>
    <t>INFY NOV FUT</t>
  </si>
  <si>
    <t>1075-1077</t>
  </si>
  <si>
    <t xml:space="preserve">PIIND </t>
  </si>
  <si>
    <t>2190-2200</t>
  </si>
  <si>
    <t>CUMMINSIND NOV FUT</t>
  </si>
  <si>
    <t>436-437</t>
  </si>
  <si>
    <t xml:space="preserve">APOLLOTYRE </t>
  </si>
  <si>
    <t>139-140</t>
  </si>
  <si>
    <t>145-147</t>
  </si>
  <si>
    <t xml:space="preserve">TATACONSUM </t>
  </si>
  <si>
    <t>490-491</t>
  </si>
  <si>
    <t xml:space="preserve">PNBHOUSING </t>
  </si>
  <si>
    <t>330-325</t>
  </si>
  <si>
    <t xml:space="preserve">BPCL </t>
  </si>
  <si>
    <t>354-356</t>
  </si>
  <si>
    <t>390-400</t>
  </si>
  <si>
    <t>2200-2205</t>
  </si>
  <si>
    <t>2260-2280</t>
  </si>
  <si>
    <t>Profit of Rs.25.00/-</t>
  </si>
  <si>
    <t>Profit of Rs.57.50/-</t>
  </si>
  <si>
    <t>Profit of Rs.12.5/-</t>
  </si>
  <si>
    <t>Loss of Rs. 9/-</t>
  </si>
  <si>
    <t>AMFL</t>
  </si>
  <si>
    <t>ZALAK PURVESH PARIKH</t>
  </si>
  <si>
    <t>BAJAJHCARE</t>
  </si>
  <si>
    <t>SHRI RAVINDRA MEDIA VENTURES PRIVATE LIMITED</t>
  </si>
  <si>
    <t>JINAAM</t>
  </si>
  <si>
    <t>NIMIT JAYENDRA SHAH</t>
  </si>
  <si>
    <t>INDIACREDIT RISK MANAGEMENT LLP</t>
  </si>
  <si>
    <t>RCL</t>
  </si>
  <si>
    <t>FASTNER MACHINERY DEALERS PVT LIMITED</t>
  </si>
  <si>
    <t>BISWAJIT TALUKDAR</t>
  </si>
  <si>
    <t>UMIYA</t>
  </si>
  <si>
    <t>SACHETA METALS LIMITED</t>
  </si>
  <si>
    <t>CHETNABEN SATISHKUMAR SHAH</t>
  </si>
  <si>
    <t>UNIQUEO</t>
  </si>
  <si>
    <t>MAHENDRA GIRDHARILAL WADHWANI</t>
  </si>
  <si>
    <t>RAJASTHAN GLOBAL SECURITIES PVT LTD</t>
  </si>
  <si>
    <t>Uttam Value Steels Ltd</t>
  </si>
  <si>
    <t>TOPGAIN FINANCE PRIVATE LIMITED</t>
  </si>
  <si>
    <t>Vertoz Advertising Ltd</t>
  </si>
  <si>
    <t>MARFATIA NISHIL SURENDRA</t>
  </si>
  <si>
    <t>SHREE SHIVSHAKTI PROJECT CONSULTANT PRIVATE LIMITE</t>
  </si>
  <si>
    <t>Zee Entertain. Enterp.Ltd</t>
  </si>
  <si>
    <t>SPRUCEGROVE INTERNATIONAL POOLED FUND</t>
  </si>
  <si>
    <t>SUNDAR  RADHAKRISHNAN</t>
  </si>
  <si>
    <t>SUNIL BHAGWATLAL DALAL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</si>
</sst>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ill="1" applyBorder="1" applyAlignment="1">
      <alignment horizontal="center" vertical="center"/>
    </xf>
    <xf numFmtId="166" fontId="8" fillId="61" borderId="37" xfId="0" applyNumberFormat="1" applyFont="1" applyFill="1" applyBorder="1" applyAlignment="1">
      <alignment horizontal="center" vertical="center"/>
    </xf>
    <xf numFmtId="0" fontId="50" fillId="61" borderId="37" xfId="0" applyFont="1" applyFill="1" applyBorder="1"/>
    <xf numFmtId="0" fontId="8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70" fontId="7" fillId="61" borderId="5" xfId="0" applyNumberFormat="1" applyFont="1" applyFill="1" applyBorder="1" applyAlignment="1">
      <alignment horizontal="center" vertical="center"/>
    </xf>
    <xf numFmtId="164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4" fontId="6" fillId="61" borderId="37" xfId="160" applyFont="1" applyFill="1" applyBorder="1"/>
    <xf numFmtId="164" fontId="8" fillId="61" borderId="37" xfId="160" applyFont="1" applyFill="1" applyBorder="1" applyAlignment="1">
      <alignment horizontal="left" vertical="center"/>
    </xf>
    <xf numFmtId="164" fontId="47" fillId="61" borderId="37" xfId="160" applyFont="1" applyFill="1" applyBorder="1" applyAlignment="1">
      <alignment horizontal="center" vertical="top"/>
    </xf>
    <xf numFmtId="0" fontId="7" fillId="61" borderId="38" xfId="0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" fontId="7" fillId="60" borderId="5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6" fontId="0" fillId="61" borderId="37" xfId="0" applyNumberForma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7" fillId="61" borderId="37" xfId="0" applyFont="1" applyFill="1" applyBorder="1" applyAlignment="1">
      <alignment horizontal="center" vertical="center"/>
    </xf>
    <xf numFmtId="2" fontId="7" fillId="61" borderId="37" xfId="0" applyNumberFormat="1" applyFont="1" applyFill="1" applyBorder="1" applyAlignment="1">
      <alignment horizontal="center" vertical="center"/>
    </xf>
    <xf numFmtId="164" fontId="7" fillId="61" borderId="37" xfId="160" applyFont="1" applyFill="1" applyBorder="1" applyAlignment="1">
      <alignment horizontal="center" vertical="center"/>
    </xf>
    <xf numFmtId="0" fontId="0" fillId="25" borderId="0" xfId="0" applyFill="1"/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" fontId="0" fillId="2" borderId="0" xfId="0" applyNumberForma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44137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44137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75" t="s">
        <v>16</v>
      </c>
      <c r="B9" s="577" t="s">
        <v>17</v>
      </c>
      <c r="C9" s="577" t="s">
        <v>18</v>
      </c>
      <c r="D9" s="273" t="s">
        <v>19</v>
      </c>
      <c r="E9" s="273" t="s">
        <v>20</v>
      </c>
      <c r="F9" s="572" t="s">
        <v>21</v>
      </c>
      <c r="G9" s="573"/>
      <c r="H9" s="574"/>
      <c r="I9" s="572" t="s">
        <v>22</v>
      </c>
      <c r="J9" s="573"/>
      <c r="K9" s="574"/>
      <c r="L9" s="273"/>
      <c r="M9" s="280"/>
      <c r="N9" s="280"/>
      <c r="O9" s="280"/>
    </row>
    <row r="10" spans="1:15" ht="59.25" customHeight="1">
      <c r="A10" s="576"/>
      <c r="B10" s="578" t="s">
        <v>17</v>
      </c>
      <c r="C10" s="578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23924.55</v>
      </c>
      <c r="E11" s="302">
        <v>23922.183333333334</v>
      </c>
      <c r="F11" s="314">
        <v>23567.366666666669</v>
      </c>
      <c r="G11" s="314">
        <v>23210.183333333334</v>
      </c>
      <c r="H11" s="314">
        <v>22855.366666666669</v>
      </c>
      <c r="I11" s="314">
        <v>24279.366666666669</v>
      </c>
      <c r="J11" s="314">
        <v>24634.183333333334</v>
      </c>
      <c r="K11" s="314">
        <v>24991.366666666669</v>
      </c>
      <c r="L11" s="301">
        <v>24277</v>
      </c>
      <c r="M11" s="301">
        <v>23565</v>
      </c>
      <c r="N11" s="318">
        <v>1815200</v>
      </c>
      <c r="O11" s="319">
        <v>9.4829536030398523E-2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11638.4</v>
      </c>
      <c r="E12" s="315">
        <v>11633.050000000001</v>
      </c>
      <c r="F12" s="316">
        <v>11520.100000000002</v>
      </c>
      <c r="G12" s="316">
        <v>11401.800000000001</v>
      </c>
      <c r="H12" s="316">
        <v>11288.850000000002</v>
      </c>
      <c r="I12" s="316">
        <v>11751.350000000002</v>
      </c>
      <c r="J12" s="316">
        <v>11864.300000000003</v>
      </c>
      <c r="K12" s="316">
        <v>11982.600000000002</v>
      </c>
      <c r="L12" s="303">
        <v>11746</v>
      </c>
      <c r="M12" s="303">
        <v>11514.75</v>
      </c>
      <c r="N12" s="318">
        <v>11577300</v>
      </c>
      <c r="O12" s="319">
        <v>9.7715167504604517E-2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1649.4</v>
      </c>
      <c r="E13" s="315">
        <v>1659.1166666666668</v>
      </c>
      <c r="F13" s="316">
        <v>1616.2333333333336</v>
      </c>
      <c r="G13" s="316">
        <v>1583.0666666666668</v>
      </c>
      <c r="H13" s="316">
        <v>1540.1833333333336</v>
      </c>
      <c r="I13" s="316">
        <v>1692.2833333333335</v>
      </c>
      <c r="J13" s="316">
        <v>1735.1666666666667</v>
      </c>
      <c r="K13" s="316">
        <v>1768.3333333333335</v>
      </c>
      <c r="L13" s="303">
        <v>1702</v>
      </c>
      <c r="M13" s="303">
        <v>1625.95</v>
      </c>
      <c r="N13" s="318">
        <v>1540000</v>
      </c>
      <c r="O13" s="319">
        <v>3.148024112525117E-2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340</v>
      </c>
      <c r="E14" s="315">
        <v>339.68333333333334</v>
      </c>
      <c r="F14" s="316">
        <v>330.86666666666667</v>
      </c>
      <c r="G14" s="316">
        <v>321.73333333333335</v>
      </c>
      <c r="H14" s="316">
        <v>312.91666666666669</v>
      </c>
      <c r="I14" s="316">
        <v>348.81666666666666</v>
      </c>
      <c r="J14" s="316">
        <v>357.63333333333338</v>
      </c>
      <c r="K14" s="316">
        <v>366.76666666666665</v>
      </c>
      <c r="L14" s="303">
        <v>348.5</v>
      </c>
      <c r="M14" s="303">
        <v>330.55</v>
      </c>
      <c r="N14" s="318">
        <v>17304000</v>
      </c>
      <c r="O14" s="319">
        <v>2.172886159659896E-2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360.05</v>
      </c>
      <c r="E15" s="315">
        <v>355.41666666666669</v>
      </c>
      <c r="F15" s="316">
        <v>347.68333333333339</v>
      </c>
      <c r="G15" s="316">
        <v>335.31666666666672</v>
      </c>
      <c r="H15" s="316">
        <v>327.58333333333343</v>
      </c>
      <c r="I15" s="316">
        <v>367.78333333333336</v>
      </c>
      <c r="J15" s="316">
        <v>375.51666666666659</v>
      </c>
      <c r="K15" s="316">
        <v>387.88333333333333</v>
      </c>
      <c r="L15" s="303">
        <v>363.15</v>
      </c>
      <c r="M15" s="303">
        <v>343.05</v>
      </c>
      <c r="N15" s="318">
        <v>28240000</v>
      </c>
      <c r="O15" s="319">
        <v>8.9317613433369056E-3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766.5</v>
      </c>
      <c r="E16" s="315">
        <v>762.38333333333333</v>
      </c>
      <c r="F16" s="316">
        <v>753.06666666666661</v>
      </c>
      <c r="G16" s="316">
        <v>739.63333333333333</v>
      </c>
      <c r="H16" s="316">
        <v>730.31666666666661</v>
      </c>
      <c r="I16" s="316">
        <v>775.81666666666661</v>
      </c>
      <c r="J16" s="316">
        <v>785.13333333333344</v>
      </c>
      <c r="K16" s="316">
        <v>798.56666666666661</v>
      </c>
      <c r="L16" s="303">
        <v>771.7</v>
      </c>
      <c r="M16" s="303">
        <v>748.95</v>
      </c>
      <c r="N16" s="318">
        <v>923000</v>
      </c>
      <c r="O16" s="319">
        <v>-7.0493454179254789E-2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259.55</v>
      </c>
      <c r="E17" s="315">
        <v>259.55</v>
      </c>
      <c r="F17" s="316">
        <v>253.15000000000003</v>
      </c>
      <c r="G17" s="316">
        <v>246.75000000000003</v>
      </c>
      <c r="H17" s="316">
        <v>240.35000000000005</v>
      </c>
      <c r="I17" s="316">
        <v>265.95000000000005</v>
      </c>
      <c r="J17" s="316">
        <v>272.35000000000002</v>
      </c>
      <c r="K17" s="316">
        <v>278.75</v>
      </c>
      <c r="L17" s="303">
        <v>265.95</v>
      </c>
      <c r="M17" s="303">
        <v>253.15</v>
      </c>
      <c r="N17" s="318">
        <v>16458000</v>
      </c>
      <c r="O17" s="319">
        <v>8.8924176260420804E-2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2118.25</v>
      </c>
      <c r="E18" s="315">
        <v>2115.0833333333335</v>
      </c>
      <c r="F18" s="316">
        <v>2081.2666666666669</v>
      </c>
      <c r="G18" s="316">
        <v>2044.2833333333333</v>
      </c>
      <c r="H18" s="316">
        <v>2010.4666666666667</v>
      </c>
      <c r="I18" s="316">
        <v>2152.0666666666671</v>
      </c>
      <c r="J18" s="316">
        <v>2185.8833333333337</v>
      </c>
      <c r="K18" s="316">
        <v>2222.8666666666672</v>
      </c>
      <c r="L18" s="303">
        <v>2148.9</v>
      </c>
      <c r="M18" s="303">
        <v>2078.1</v>
      </c>
      <c r="N18" s="318">
        <v>1533500</v>
      </c>
      <c r="O18" s="319">
        <v>-4.6034214618973564E-2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140.44999999999999</v>
      </c>
      <c r="E19" s="315">
        <v>140.88333333333333</v>
      </c>
      <c r="F19" s="316">
        <v>137.16666666666666</v>
      </c>
      <c r="G19" s="316">
        <v>133.88333333333333</v>
      </c>
      <c r="H19" s="316">
        <v>130.16666666666666</v>
      </c>
      <c r="I19" s="316">
        <v>144.16666666666666</v>
      </c>
      <c r="J19" s="316">
        <v>147.88333333333335</v>
      </c>
      <c r="K19" s="316">
        <v>151.16666666666666</v>
      </c>
      <c r="L19" s="303">
        <v>144.6</v>
      </c>
      <c r="M19" s="303">
        <v>137.6</v>
      </c>
      <c r="N19" s="318">
        <v>9720000</v>
      </c>
      <c r="O19" s="319">
        <v>-2.1148036253776436E-2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79.05</v>
      </c>
      <c r="E20" s="315">
        <v>79.716666666666669</v>
      </c>
      <c r="F20" s="316">
        <v>77.433333333333337</v>
      </c>
      <c r="G20" s="316">
        <v>75.816666666666663</v>
      </c>
      <c r="H20" s="316">
        <v>73.533333333333331</v>
      </c>
      <c r="I20" s="316">
        <v>81.333333333333343</v>
      </c>
      <c r="J20" s="316">
        <v>83.616666666666674</v>
      </c>
      <c r="K20" s="316">
        <v>85.233333333333348</v>
      </c>
      <c r="L20" s="303">
        <v>82</v>
      </c>
      <c r="M20" s="303">
        <v>78.099999999999994</v>
      </c>
      <c r="N20" s="318">
        <v>36495000</v>
      </c>
      <c r="O20" s="319">
        <v>-1.2420847540185095E-2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2212.4</v>
      </c>
      <c r="E21" s="315">
        <v>2217.2166666666667</v>
      </c>
      <c r="F21" s="316">
        <v>2190.9833333333336</v>
      </c>
      <c r="G21" s="316">
        <v>2169.5666666666671</v>
      </c>
      <c r="H21" s="316">
        <v>2143.3333333333339</v>
      </c>
      <c r="I21" s="316">
        <v>2238.6333333333332</v>
      </c>
      <c r="J21" s="316">
        <v>2264.8666666666659</v>
      </c>
      <c r="K21" s="316">
        <v>2286.2833333333328</v>
      </c>
      <c r="L21" s="303">
        <v>2243.4499999999998</v>
      </c>
      <c r="M21" s="303">
        <v>2195.8000000000002</v>
      </c>
      <c r="N21" s="318">
        <v>3048900</v>
      </c>
      <c r="O21" s="319">
        <v>6.8664563617245003E-2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774.55</v>
      </c>
      <c r="E22" s="315">
        <v>772.18333333333339</v>
      </c>
      <c r="F22" s="316">
        <v>763.56666666666683</v>
      </c>
      <c r="G22" s="316">
        <v>752.58333333333348</v>
      </c>
      <c r="H22" s="316">
        <v>743.96666666666692</v>
      </c>
      <c r="I22" s="316">
        <v>783.16666666666674</v>
      </c>
      <c r="J22" s="316">
        <v>791.7833333333333</v>
      </c>
      <c r="K22" s="316">
        <v>802.76666666666665</v>
      </c>
      <c r="L22" s="303">
        <v>780.8</v>
      </c>
      <c r="M22" s="303">
        <v>761.2</v>
      </c>
      <c r="N22" s="318">
        <v>13009750</v>
      </c>
      <c r="O22" s="319">
        <v>1.2187721250126429E-2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493.55</v>
      </c>
      <c r="E23" s="315">
        <v>492.73333333333335</v>
      </c>
      <c r="F23" s="316">
        <v>482.91666666666669</v>
      </c>
      <c r="G23" s="316">
        <v>472.28333333333336</v>
      </c>
      <c r="H23" s="316">
        <v>462.4666666666667</v>
      </c>
      <c r="I23" s="316">
        <v>503.36666666666667</v>
      </c>
      <c r="J23" s="316">
        <v>513.18333333333328</v>
      </c>
      <c r="K23" s="316">
        <v>523.81666666666661</v>
      </c>
      <c r="L23" s="303">
        <v>502.55</v>
      </c>
      <c r="M23" s="303">
        <v>482.1</v>
      </c>
      <c r="N23" s="318">
        <v>52459200</v>
      </c>
      <c r="O23" s="319">
        <v>-2.6237138098606011E-3</v>
      </c>
    </row>
    <row r="24" spans="1:15" ht="15">
      <c r="A24" s="276">
        <v>14</v>
      </c>
      <c r="B24" s="386" t="s">
        <v>44</v>
      </c>
      <c r="C24" s="276" t="s">
        <v>56</v>
      </c>
      <c r="D24" s="315">
        <v>2888.45</v>
      </c>
      <c r="E24" s="315">
        <v>2911.2333333333336</v>
      </c>
      <c r="F24" s="316">
        <v>2855.5666666666671</v>
      </c>
      <c r="G24" s="316">
        <v>2822.6833333333334</v>
      </c>
      <c r="H24" s="316">
        <v>2767.0166666666669</v>
      </c>
      <c r="I24" s="316">
        <v>2944.1166666666672</v>
      </c>
      <c r="J24" s="316">
        <v>2999.7833333333333</v>
      </c>
      <c r="K24" s="316">
        <v>3032.6666666666674</v>
      </c>
      <c r="L24" s="303">
        <v>2966.9</v>
      </c>
      <c r="M24" s="303">
        <v>2878.35</v>
      </c>
      <c r="N24" s="318">
        <v>2143000</v>
      </c>
      <c r="O24" s="319">
        <v>1.0968274560679326E-2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5592.8</v>
      </c>
      <c r="E25" s="315">
        <v>5591.2333333333336</v>
      </c>
      <c r="F25" s="316">
        <v>5512.5166666666673</v>
      </c>
      <c r="G25" s="316">
        <v>5432.2333333333336</v>
      </c>
      <c r="H25" s="316">
        <v>5353.5166666666673</v>
      </c>
      <c r="I25" s="316">
        <v>5671.5166666666673</v>
      </c>
      <c r="J25" s="316">
        <v>5750.2333333333345</v>
      </c>
      <c r="K25" s="316">
        <v>5830.5166666666673</v>
      </c>
      <c r="L25" s="303">
        <v>5669.95</v>
      </c>
      <c r="M25" s="303">
        <v>5510.95</v>
      </c>
      <c r="N25" s="318">
        <v>1254125</v>
      </c>
      <c r="O25" s="319">
        <v>3.9904643449419568E-2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3299.55</v>
      </c>
      <c r="E26" s="315">
        <v>3309.0333333333333</v>
      </c>
      <c r="F26" s="316">
        <v>3229.1166666666668</v>
      </c>
      <c r="G26" s="316">
        <v>3158.6833333333334</v>
      </c>
      <c r="H26" s="316">
        <v>3078.7666666666669</v>
      </c>
      <c r="I26" s="316">
        <v>3379.4666666666667</v>
      </c>
      <c r="J26" s="316">
        <v>3459.3833333333337</v>
      </c>
      <c r="K26" s="316">
        <v>3529.8166666666666</v>
      </c>
      <c r="L26" s="303">
        <v>3388.95</v>
      </c>
      <c r="M26" s="303">
        <v>3238.6</v>
      </c>
      <c r="N26" s="318">
        <v>4290500</v>
      </c>
      <c r="O26" s="319">
        <v>6.8750778428197781E-2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1344.3</v>
      </c>
      <c r="E27" s="315">
        <v>1346.15</v>
      </c>
      <c r="F27" s="316">
        <v>1333.5500000000002</v>
      </c>
      <c r="G27" s="316">
        <v>1322.8000000000002</v>
      </c>
      <c r="H27" s="316">
        <v>1310.2000000000003</v>
      </c>
      <c r="I27" s="316">
        <v>1356.9</v>
      </c>
      <c r="J27" s="316">
        <v>1369.5</v>
      </c>
      <c r="K27" s="316">
        <v>1380.25</v>
      </c>
      <c r="L27" s="303">
        <v>1358.75</v>
      </c>
      <c r="M27" s="303">
        <v>1335.4</v>
      </c>
      <c r="N27" s="318">
        <v>1507200</v>
      </c>
      <c r="O27" s="319">
        <v>-3.6809815950920248E-2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290.39999999999998</v>
      </c>
      <c r="E28" s="315">
        <v>291.08333333333331</v>
      </c>
      <c r="F28" s="316">
        <v>286.46666666666664</v>
      </c>
      <c r="G28" s="316">
        <v>282.5333333333333</v>
      </c>
      <c r="H28" s="316">
        <v>277.91666666666663</v>
      </c>
      <c r="I28" s="316">
        <v>295.01666666666665</v>
      </c>
      <c r="J28" s="316">
        <v>299.63333333333333</v>
      </c>
      <c r="K28" s="316">
        <v>303.56666666666666</v>
      </c>
      <c r="L28" s="303">
        <v>295.7</v>
      </c>
      <c r="M28" s="303">
        <v>287.14999999999998</v>
      </c>
      <c r="N28" s="318">
        <v>14104800</v>
      </c>
      <c r="O28" s="319">
        <v>-7.7244523236672151E-3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41.8</v>
      </c>
      <c r="E29" s="315">
        <v>42.25</v>
      </c>
      <c r="F29" s="316">
        <v>40.9</v>
      </c>
      <c r="G29" s="316">
        <v>40</v>
      </c>
      <c r="H29" s="316">
        <v>38.65</v>
      </c>
      <c r="I29" s="316">
        <v>43.15</v>
      </c>
      <c r="J29" s="316">
        <v>44.499999999999993</v>
      </c>
      <c r="K29" s="316">
        <v>45.4</v>
      </c>
      <c r="L29" s="303">
        <v>43.6</v>
      </c>
      <c r="M29" s="303">
        <v>41.35</v>
      </c>
      <c r="N29" s="318">
        <v>49200000</v>
      </c>
      <c r="O29" s="319">
        <v>2.336687702541361E-2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1310.55</v>
      </c>
      <c r="E30" s="315">
        <v>1304.8500000000001</v>
      </c>
      <c r="F30" s="316">
        <v>1291.7000000000003</v>
      </c>
      <c r="G30" s="316">
        <v>1272.8500000000001</v>
      </c>
      <c r="H30" s="316">
        <v>1259.7000000000003</v>
      </c>
      <c r="I30" s="316">
        <v>1323.7000000000003</v>
      </c>
      <c r="J30" s="316">
        <v>1336.8500000000004</v>
      </c>
      <c r="K30" s="316">
        <v>1355.7000000000003</v>
      </c>
      <c r="L30" s="303">
        <v>1318</v>
      </c>
      <c r="M30" s="303">
        <v>1286</v>
      </c>
      <c r="N30" s="318">
        <v>1317800</v>
      </c>
      <c r="O30" s="319">
        <v>2.436938862761864E-2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87.35</v>
      </c>
      <c r="E31" s="315">
        <v>87.933333333333337</v>
      </c>
      <c r="F31" s="316">
        <v>85.716666666666669</v>
      </c>
      <c r="G31" s="316">
        <v>84.083333333333329</v>
      </c>
      <c r="H31" s="316">
        <v>81.86666666666666</v>
      </c>
      <c r="I31" s="316">
        <v>89.566666666666677</v>
      </c>
      <c r="J31" s="316">
        <v>91.783333333333346</v>
      </c>
      <c r="K31" s="316">
        <v>93.416666666666686</v>
      </c>
      <c r="L31" s="303">
        <v>90.15</v>
      </c>
      <c r="M31" s="303">
        <v>86.3</v>
      </c>
      <c r="N31" s="318">
        <v>31821200</v>
      </c>
      <c r="O31" s="319">
        <v>6.7023445463812434E-2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624.65</v>
      </c>
      <c r="E32" s="315">
        <v>626.9</v>
      </c>
      <c r="F32" s="316">
        <v>616.09999999999991</v>
      </c>
      <c r="G32" s="316">
        <v>607.54999999999995</v>
      </c>
      <c r="H32" s="316">
        <v>596.74999999999989</v>
      </c>
      <c r="I32" s="316">
        <v>635.44999999999993</v>
      </c>
      <c r="J32" s="316">
        <v>646.24999999999989</v>
      </c>
      <c r="K32" s="316">
        <v>654.79999999999995</v>
      </c>
      <c r="L32" s="303">
        <v>637.70000000000005</v>
      </c>
      <c r="M32" s="303">
        <v>618.35</v>
      </c>
      <c r="N32" s="318">
        <v>3572800</v>
      </c>
      <c r="O32" s="319">
        <v>1.7225180081428124E-2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452.65</v>
      </c>
      <c r="E33" s="315">
        <v>453.5</v>
      </c>
      <c r="F33" s="316">
        <v>447.1</v>
      </c>
      <c r="G33" s="316">
        <v>441.55</v>
      </c>
      <c r="H33" s="316">
        <v>435.15000000000003</v>
      </c>
      <c r="I33" s="316">
        <v>459.05</v>
      </c>
      <c r="J33" s="316">
        <v>465.45</v>
      </c>
      <c r="K33" s="316">
        <v>471</v>
      </c>
      <c r="L33" s="303">
        <v>459.9</v>
      </c>
      <c r="M33" s="303">
        <v>447.95</v>
      </c>
      <c r="N33" s="318">
        <v>5862000</v>
      </c>
      <c r="O33" s="319">
        <v>2.9776021080368906E-2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434.8</v>
      </c>
      <c r="E34" s="315">
        <v>439.60000000000008</v>
      </c>
      <c r="F34" s="316">
        <v>425.85000000000014</v>
      </c>
      <c r="G34" s="316">
        <v>416.90000000000003</v>
      </c>
      <c r="H34" s="316">
        <v>403.15000000000009</v>
      </c>
      <c r="I34" s="316">
        <v>448.55000000000018</v>
      </c>
      <c r="J34" s="316">
        <v>462.30000000000007</v>
      </c>
      <c r="K34" s="316">
        <v>471.25000000000023</v>
      </c>
      <c r="L34" s="303">
        <v>453.35</v>
      </c>
      <c r="M34" s="303">
        <v>430.65</v>
      </c>
      <c r="N34" s="318">
        <v>107409828</v>
      </c>
      <c r="O34" s="319">
        <v>-3.0067178667766265E-3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28.1</v>
      </c>
      <c r="E35" s="315">
        <v>28.016666666666669</v>
      </c>
      <c r="F35" s="316">
        <v>27.483333333333338</v>
      </c>
      <c r="G35" s="316">
        <v>26.866666666666667</v>
      </c>
      <c r="H35" s="316">
        <v>26.333333333333336</v>
      </c>
      <c r="I35" s="316">
        <v>28.63333333333334</v>
      </c>
      <c r="J35" s="316">
        <v>29.166666666666671</v>
      </c>
      <c r="K35" s="316">
        <v>29.783333333333342</v>
      </c>
      <c r="L35" s="303">
        <v>28.55</v>
      </c>
      <c r="M35" s="303">
        <v>27.4</v>
      </c>
      <c r="N35" s="318">
        <v>57456000</v>
      </c>
      <c r="O35" s="319">
        <v>3.6363636363636362E-2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404.15</v>
      </c>
      <c r="E36" s="315">
        <v>403.76666666666665</v>
      </c>
      <c r="F36" s="316">
        <v>399.0333333333333</v>
      </c>
      <c r="G36" s="316">
        <v>393.91666666666663</v>
      </c>
      <c r="H36" s="316">
        <v>389.18333333333328</v>
      </c>
      <c r="I36" s="316">
        <v>408.88333333333333</v>
      </c>
      <c r="J36" s="316">
        <v>413.61666666666667</v>
      </c>
      <c r="K36" s="316">
        <v>418.73333333333335</v>
      </c>
      <c r="L36" s="303">
        <v>408.5</v>
      </c>
      <c r="M36" s="303">
        <v>398.65</v>
      </c>
      <c r="N36" s="318">
        <v>11897900</v>
      </c>
      <c r="O36" s="319">
        <v>-5.9569561875480398E-3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11638</v>
      </c>
      <c r="E37" s="315">
        <v>11715.35</v>
      </c>
      <c r="F37" s="316">
        <v>11482.050000000001</v>
      </c>
      <c r="G37" s="316">
        <v>11326.1</v>
      </c>
      <c r="H37" s="316">
        <v>11092.800000000001</v>
      </c>
      <c r="I37" s="316">
        <v>11871.300000000001</v>
      </c>
      <c r="J37" s="316">
        <v>12104.6</v>
      </c>
      <c r="K37" s="316">
        <v>12260.550000000001</v>
      </c>
      <c r="L37" s="303">
        <v>11948.65</v>
      </c>
      <c r="M37" s="303">
        <v>11559.4</v>
      </c>
      <c r="N37" s="318">
        <v>152600</v>
      </c>
      <c r="O37" s="319">
        <v>2.3817510902381753E-2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353.85</v>
      </c>
      <c r="E38" s="315">
        <v>352.43333333333334</v>
      </c>
      <c r="F38" s="316">
        <v>345.41666666666669</v>
      </c>
      <c r="G38" s="316">
        <v>336.98333333333335</v>
      </c>
      <c r="H38" s="316">
        <v>329.9666666666667</v>
      </c>
      <c r="I38" s="316">
        <v>360.86666666666667</v>
      </c>
      <c r="J38" s="316">
        <v>367.88333333333333</v>
      </c>
      <c r="K38" s="316">
        <v>376.31666666666666</v>
      </c>
      <c r="L38" s="303">
        <v>359.45</v>
      </c>
      <c r="M38" s="303">
        <v>344</v>
      </c>
      <c r="N38" s="318">
        <v>20478600</v>
      </c>
      <c r="O38" s="319">
        <v>-0.12403757314444103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3482.15</v>
      </c>
      <c r="E39" s="315">
        <v>3503</v>
      </c>
      <c r="F39" s="316">
        <v>3449.2</v>
      </c>
      <c r="G39" s="316">
        <v>3416.25</v>
      </c>
      <c r="H39" s="316">
        <v>3362.45</v>
      </c>
      <c r="I39" s="316">
        <v>3535.95</v>
      </c>
      <c r="J39" s="316">
        <v>3589.75</v>
      </c>
      <c r="K39" s="316">
        <v>3622.7</v>
      </c>
      <c r="L39" s="303">
        <v>3556.8</v>
      </c>
      <c r="M39" s="303">
        <v>3470.05</v>
      </c>
      <c r="N39" s="318">
        <v>1130400</v>
      </c>
      <c r="O39" s="319">
        <v>3.4217749313815188E-2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418.45</v>
      </c>
      <c r="E40" s="315">
        <v>415.7166666666667</v>
      </c>
      <c r="F40" s="316">
        <v>411.73333333333341</v>
      </c>
      <c r="G40" s="316">
        <v>405.01666666666671</v>
      </c>
      <c r="H40" s="316">
        <v>401.03333333333342</v>
      </c>
      <c r="I40" s="316">
        <v>422.43333333333339</v>
      </c>
      <c r="J40" s="316">
        <v>426.41666666666674</v>
      </c>
      <c r="K40" s="316">
        <v>433.13333333333338</v>
      </c>
      <c r="L40" s="303">
        <v>419.7</v>
      </c>
      <c r="M40" s="303">
        <v>409</v>
      </c>
      <c r="N40" s="318">
        <v>5482400</v>
      </c>
      <c r="O40" s="319">
        <v>3.6174636174636177E-2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84.3</v>
      </c>
      <c r="E41" s="315">
        <v>84.583333333333329</v>
      </c>
      <c r="F41" s="316">
        <v>82.266666666666652</v>
      </c>
      <c r="G41" s="316">
        <v>80.23333333333332</v>
      </c>
      <c r="H41" s="316">
        <v>77.916666666666643</v>
      </c>
      <c r="I41" s="316">
        <v>86.61666666666666</v>
      </c>
      <c r="J41" s="316">
        <v>88.933333333333351</v>
      </c>
      <c r="K41" s="316">
        <v>90.966666666666669</v>
      </c>
      <c r="L41" s="303">
        <v>86.9</v>
      </c>
      <c r="M41" s="303">
        <v>82.55</v>
      </c>
      <c r="N41" s="318">
        <v>13885000</v>
      </c>
      <c r="O41" s="319">
        <v>0.10725677830940988</v>
      </c>
    </row>
    <row r="42" spans="1:15" ht="15">
      <c r="A42" s="276">
        <v>32</v>
      </c>
      <c r="B42" s="386" t="s">
        <v>57</v>
      </c>
      <c r="C42" s="276" t="s">
        <v>82</v>
      </c>
      <c r="D42" s="315">
        <v>271.45</v>
      </c>
      <c r="E42" s="315">
        <v>266.13333333333333</v>
      </c>
      <c r="F42" s="316">
        <v>253.91666666666663</v>
      </c>
      <c r="G42" s="316">
        <v>236.3833333333333</v>
      </c>
      <c r="H42" s="316">
        <v>224.1666666666666</v>
      </c>
      <c r="I42" s="316">
        <v>283.66666666666663</v>
      </c>
      <c r="J42" s="316">
        <v>295.88333333333333</v>
      </c>
      <c r="K42" s="316">
        <v>313.41666666666669</v>
      </c>
      <c r="L42" s="303">
        <v>278.35000000000002</v>
      </c>
      <c r="M42" s="303">
        <v>248.6</v>
      </c>
      <c r="N42" s="318">
        <v>4290000</v>
      </c>
      <c r="O42" s="319">
        <v>-2.4445707788516201E-2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756.5</v>
      </c>
      <c r="E43" s="315">
        <v>757.26666666666677</v>
      </c>
      <c r="F43" s="316">
        <v>746.08333333333348</v>
      </c>
      <c r="G43" s="316">
        <v>735.66666666666674</v>
      </c>
      <c r="H43" s="316">
        <v>724.48333333333346</v>
      </c>
      <c r="I43" s="316">
        <v>767.68333333333351</v>
      </c>
      <c r="J43" s="316">
        <v>778.86666666666667</v>
      </c>
      <c r="K43" s="316">
        <v>789.28333333333353</v>
      </c>
      <c r="L43" s="303">
        <v>768.45</v>
      </c>
      <c r="M43" s="303">
        <v>746.85</v>
      </c>
      <c r="N43" s="318">
        <v>15156700</v>
      </c>
      <c r="O43" s="319">
        <v>1.9321559713236579E-2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114.45</v>
      </c>
      <c r="E44" s="315">
        <v>113.68333333333334</v>
      </c>
      <c r="F44" s="316">
        <v>111.91666666666667</v>
      </c>
      <c r="G44" s="316">
        <v>109.38333333333334</v>
      </c>
      <c r="H44" s="316">
        <v>107.61666666666667</v>
      </c>
      <c r="I44" s="316">
        <v>116.21666666666667</v>
      </c>
      <c r="J44" s="316">
        <v>117.98333333333332</v>
      </c>
      <c r="K44" s="316">
        <v>120.51666666666667</v>
      </c>
      <c r="L44" s="303">
        <v>115.45</v>
      </c>
      <c r="M44" s="303">
        <v>111.15</v>
      </c>
      <c r="N44" s="318">
        <v>41272300</v>
      </c>
      <c r="O44" s="319">
        <v>-4.546674005855933E-2</v>
      </c>
    </row>
    <row r="45" spans="1:15" ht="15">
      <c r="A45" s="276">
        <v>35</v>
      </c>
      <c r="B45" s="420" t="s">
        <v>107</v>
      </c>
      <c r="C45" s="276" t="s">
        <v>3634</v>
      </c>
      <c r="D45" s="315">
        <v>2211.1</v>
      </c>
      <c r="E45" s="315">
        <v>2220.9</v>
      </c>
      <c r="F45" s="316">
        <v>2156.75</v>
      </c>
      <c r="G45" s="316">
        <v>2102.4</v>
      </c>
      <c r="H45" s="316">
        <v>2038.25</v>
      </c>
      <c r="I45" s="316">
        <v>2275.25</v>
      </c>
      <c r="J45" s="316">
        <v>2339.4000000000005</v>
      </c>
      <c r="K45" s="316">
        <v>2393.75</v>
      </c>
      <c r="L45" s="303">
        <v>2285.0500000000002</v>
      </c>
      <c r="M45" s="303">
        <v>2166.5500000000002</v>
      </c>
      <c r="N45" s="318">
        <v>461250</v>
      </c>
      <c r="O45" s="319">
        <v>0.37583892617449666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1520.55</v>
      </c>
      <c r="E46" s="315">
        <v>1523.5166666666667</v>
      </c>
      <c r="F46" s="316">
        <v>1504.5833333333333</v>
      </c>
      <c r="G46" s="316">
        <v>1488.6166666666666</v>
      </c>
      <c r="H46" s="316">
        <v>1469.6833333333332</v>
      </c>
      <c r="I46" s="316">
        <v>1539.4833333333333</v>
      </c>
      <c r="J46" s="316">
        <v>1558.4166666666667</v>
      </c>
      <c r="K46" s="316">
        <v>1574.3833333333334</v>
      </c>
      <c r="L46" s="303">
        <v>1542.45</v>
      </c>
      <c r="M46" s="303">
        <v>1507.55</v>
      </c>
      <c r="N46" s="318">
        <v>2576700</v>
      </c>
      <c r="O46" s="319">
        <v>8.1566068515497557E-4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389.9</v>
      </c>
      <c r="E47" s="315">
        <v>389.7</v>
      </c>
      <c r="F47" s="316">
        <v>382.2</v>
      </c>
      <c r="G47" s="316">
        <v>374.5</v>
      </c>
      <c r="H47" s="316">
        <v>367</v>
      </c>
      <c r="I47" s="316">
        <v>397.4</v>
      </c>
      <c r="J47" s="316">
        <v>404.9</v>
      </c>
      <c r="K47" s="316">
        <v>412.59999999999997</v>
      </c>
      <c r="L47" s="303">
        <v>397.2</v>
      </c>
      <c r="M47" s="303">
        <v>382</v>
      </c>
      <c r="N47" s="318">
        <v>5334519</v>
      </c>
      <c r="O47" s="319">
        <v>2.4924924924924926E-2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434.95</v>
      </c>
      <c r="E48" s="315">
        <v>438.68333333333334</v>
      </c>
      <c r="F48" s="316">
        <v>427.76666666666665</v>
      </c>
      <c r="G48" s="316">
        <v>420.58333333333331</v>
      </c>
      <c r="H48" s="316">
        <v>409.66666666666663</v>
      </c>
      <c r="I48" s="316">
        <v>445.86666666666667</v>
      </c>
      <c r="J48" s="316">
        <v>456.7833333333333</v>
      </c>
      <c r="K48" s="316">
        <v>463.9666666666667</v>
      </c>
      <c r="L48" s="303">
        <v>449.6</v>
      </c>
      <c r="M48" s="303">
        <v>431.5</v>
      </c>
      <c r="N48" s="318">
        <v>1507200</v>
      </c>
      <c r="O48" s="319">
        <v>4.928989139515455E-2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511.8</v>
      </c>
      <c r="E49" s="315">
        <v>514.48333333333335</v>
      </c>
      <c r="F49" s="316">
        <v>505.56666666666672</v>
      </c>
      <c r="G49" s="316">
        <v>499.33333333333337</v>
      </c>
      <c r="H49" s="316">
        <v>490.41666666666674</v>
      </c>
      <c r="I49" s="316">
        <v>520.7166666666667</v>
      </c>
      <c r="J49" s="316">
        <v>529.63333333333321</v>
      </c>
      <c r="K49" s="316">
        <v>535.86666666666667</v>
      </c>
      <c r="L49" s="303">
        <v>523.4</v>
      </c>
      <c r="M49" s="303">
        <v>508.25</v>
      </c>
      <c r="N49" s="318">
        <v>11941250</v>
      </c>
      <c r="O49" s="319">
        <v>7.8460149017836989E-2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3141.8</v>
      </c>
      <c r="E50" s="315">
        <v>3118.7999999999997</v>
      </c>
      <c r="F50" s="316">
        <v>3079.5999999999995</v>
      </c>
      <c r="G50" s="316">
        <v>3017.3999999999996</v>
      </c>
      <c r="H50" s="316">
        <v>2978.1999999999994</v>
      </c>
      <c r="I50" s="316">
        <v>3180.9999999999995</v>
      </c>
      <c r="J50" s="316">
        <v>3220.1999999999994</v>
      </c>
      <c r="K50" s="316">
        <v>3282.3999999999996</v>
      </c>
      <c r="L50" s="303">
        <v>3158</v>
      </c>
      <c r="M50" s="303">
        <v>3056.6</v>
      </c>
      <c r="N50" s="318">
        <v>3253200</v>
      </c>
      <c r="O50" s="319">
        <v>1.5736230798051705E-2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158.80000000000001</v>
      </c>
      <c r="E51" s="315">
        <v>157.21666666666667</v>
      </c>
      <c r="F51" s="316">
        <v>154.63333333333333</v>
      </c>
      <c r="G51" s="316">
        <v>150.46666666666667</v>
      </c>
      <c r="H51" s="316">
        <v>147.88333333333333</v>
      </c>
      <c r="I51" s="316">
        <v>161.38333333333333</v>
      </c>
      <c r="J51" s="316">
        <v>163.96666666666664</v>
      </c>
      <c r="K51" s="316">
        <v>168.13333333333333</v>
      </c>
      <c r="L51" s="303">
        <v>159.80000000000001</v>
      </c>
      <c r="M51" s="303">
        <v>153.05000000000001</v>
      </c>
      <c r="N51" s="318">
        <v>29488800</v>
      </c>
      <c r="O51" s="319">
        <v>3.1156242787906761E-2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4903.05</v>
      </c>
      <c r="E52" s="315">
        <v>4922.2166666666662</v>
      </c>
      <c r="F52" s="316">
        <v>4861.4833333333327</v>
      </c>
      <c r="G52" s="316">
        <v>4819.9166666666661</v>
      </c>
      <c r="H52" s="316">
        <v>4759.1833333333325</v>
      </c>
      <c r="I52" s="316">
        <v>4963.7833333333328</v>
      </c>
      <c r="J52" s="316">
        <v>5024.5166666666664</v>
      </c>
      <c r="K52" s="316">
        <v>5066.083333333333</v>
      </c>
      <c r="L52" s="303">
        <v>4982.95</v>
      </c>
      <c r="M52" s="303">
        <v>4880.6499999999996</v>
      </c>
      <c r="N52" s="318">
        <v>3208375</v>
      </c>
      <c r="O52" s="319">
        <v>1.0114128295946477E-2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2092.1</v>
      </c>
      <c r="E53" s="315">
        <v>2104.2999999999997</v>
      </c>
      <c r="F53" s="316">
        <v>2055.7499999999995</v>
      </c>
      <c r="G53" s="316">
        <v>2019.3999999999996</v>
      </c>
      <c r="H53" s="316">
        <v>1970.8499999999995</v>
      </c>
      <c r="I53" s="316">
        <v>2140.6499999999996</v>
      </c>
      <c r="J53" s="316">
        <v>2189.1999999999998</v>
      </c>
      <c r="K53" s="316">
        <v>2225.5499999999997</v>
      </c>
      <c r="L53" s="303">
        <v>2152.85</v>
      </c>
      <c r="M53" s="303">
        <v>2067.9499999999998</v>
      </c>
      <c r="N53" s="318">
        <v>2342900</v>
      </c>
      <c r="O53" s="319">
        <v>5.0368743135101209E-2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1203.25</v>
      </c>
      <c r="E54" s="315">
        <v>1196.5833333333333</v>
      </c>
      <c r="F54" s="316">
        <v>1179.1666666666665</v>
      </c>
      <c r="G54" s="316">
        <v>1155.0833333333333</v>
      </c>
      <c r="H54" s="316">
        <v>1137.6666666666665</v>
      </c>
      <c r="I54" s="316">
        <v>1220.6666666666665</v>
      </c>
      <c r="J54" s="316">
        <v>1238.083333333333</v>
      </c>
      <c r="K54" s="316">
        <v>1262.1666666666665</v>
      </c>
      <c r="L54" s="303">
        <v>1214</v>
      </c>
      <c r="M54" s="303">
        <v>1172.5</v>
      </c>
      <c r="N54" s="318">
        <v>2823150</v>
      </c>
      <c r="O54" s="319">
        <v>1.5229430379746835E-2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158.94999999999999</v>
      </c>
      <c r="E55" s="315">
        <v>158.03333333333333</v>
      </c>
      <c r="F55" s="316">
        <v>156.56666666666666</v>
      </c>
      <c r="G55" s="316">
        <v>154.18333333333334</v>
      </c>
      <c r="H55" s="316">
        <v>152.71666666666667</v>
      </c>
      <c r="I55" s="316">
        <v>160.41666666666666</v>
      </c>
      <c r="J55" s="316">
        <v>161.8833333333333</v>
      </c>
      <c r="K55" s="316">
        <v>164.26666666666665</v>
      </c>
      <c r="L55" s="303">
        <v>159.5</v>
      </c>
      <c r="M55" s="303">
        <v>155.65</v>
      </c>
      <c r="N55" s="318">
        <v>10695600</v>
      </c>
      <c r="O55" s="319">
        <v>-2.8132155708210663E-2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50.7</v>
      </c>
      <c r="E56" s="315">
        <v>50.633333333333326</v>
      </c>
      <c r="F56" s="316">
        <v>49.866666666666653</v>
      </c>
      <c r="G56" s="316">
        <v>49.033333333333324</v>
      </c>
      <c r="H56" s="316">
        <v>48.266666666666652</v>
      </c>
      <c r="I56" s="316">
        <v>51.466666666666654</v>
      </c>
      <c r="J56" s="316">
        <v>52.233333333333334</v>
      </c>
      <c r="K56" s="316">
        <v>53.066666666666656</v>
      </c>
      <c r="L56" s="303">
        <v>51.4</v>
      </c>
      <c r="M56" s="303">
        <v>49.8</v>
      </c>
      <c r="N56" s="318">
        <v>87558500</v>
      </c>
      <c r="O56" s="319">
        <v>2.2533253920984712E-2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84.7</v>
      </c>
      <c r="E57" s="315">
        <v>84.216666666666669</v>
      </c>
      <c r="F57" s="316">
        <v>83.233333333333334</v>
      </c>
      <c r="G57" s="316">
        <v>81.766666666666666</v>
      </c>
      <c r="H57" s="316">
        <v>80.783333333333331</v>
      </c>
      <c r="I57" s="316">
        <v>85.683333333333337</v>
      </c>
      <c r="J57" s="316">
        <v>86.666666666666686</v>
      </c>
      <c r="K57" s="316">
        <v>88.13333333333334</v>
      </c>
      <c r="L57" s="303">
        <v>85.2</v>
      </c>
      <c r="M57" s="303">
        <v>82.75</v>
      </c>
      <c r="N57" s="318">
        <v>24107200</v>
      </c>
      <c r="O57" s="319">
        <v>-1.3725979535812328E-2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475.15</v>
      </c>
      <c r="E58" s="315">
        <v>472.34999999999997</v>
      </c>
      <c r="F58" s="316">
        <v>467.69999999999993</v>
      </c>
      <c r="G58" s="316">
        <v>460.24999999999994</v>
      </c>
      <c r="H58" s="316">
        <v>455.59999999999991</v>
      </c>
      <c r="I58" s="316">
        <v>479.79999999999995</v>
      </c>
      <c r="J58" s="316">
        <v>484.44999999999993</v>
      </c>
      <c r="K58" s="316">
        <v>491.9</v>
      </c>
      <c r="L58" s="303">
        <v>477</v>
      </c>
      <c r="M58" s="303">
        <v>464.9</v>
      </c>
      <c r="N58" s="318">
        <v>6192750</v>
      </c>
      <c r="O58" s="319">
        <v>-2.6572668112798264E-2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23.55</v>
      </c>
      <c r="E59" s="315">
        <v>23.516666666666666</v>
      </c>
      <c r="F59" s="316">
        <v>23.233333333333331</v>
      </c>
      <c r="G59" s="316">
        <v>22.916666666666664</v>
      </c>
      <c r="H59" s="316">
        <v>22.633333333333329</v>
      </c>
      <c r="I59" s="316">
        <v>23.833333333333332</v>
      </c>
      <c r="J59" s="316">
        <v>24.116666666666664</v>
      </c>
      <c r="K59" s="316">
        <v>24.433333333333334</v>
      </c>
      <c r="L59" s="303">
        <v>23.8</v>
      </c>
      <c r="M59" s="303">
        <v>23.2</v>
      </c>
      <c r="N59" s="318">
        <v>66420000</v>
      </c>
      <c r="O59" s="319">
        <v>-1.7310252996005325E-2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666.05</v>
      </c>
      <c r="E60" s="315">
        <v>669.63333333333333</v>
      </c>
      <c r="F60" s="316">
        <v>657.01666666666665</v>
      </c>
      <c r="G60" s="316">
        <v>647.98333333333335</v>
      </c>
      <c r="H60" s="316">
        <v>635.36666666666667</v>
      </c>
      <c r="I60" s="316">
        <v>678.66666666666663</v>
      </c>
      <c r="J60" s="316">
        <v>691.28333333333319</v>
      </c>
      <c r="K60" s="316">
        <v>700.31666666666661</v>
      </c>
      <c r="L60" s="303">
        <v>682.25</v>
      </c>
      <c r="M60" s="303">
        <v>660.6</v>
      </c>
      <c r="N60" s="318">
        <v>4584000</v>
      </c>
      <c r="O60" s="319">
        <v>2.918724741805119E-2</v>
      </c>
    </row>
    <row r="61" spans="1:15" ht="15">
      <c r="A61" s="276">
        <v>51</v>
      </c>
      <c r="B61" s="420" t="s">
        <v>39</v>
      </c>
      <c r="C61" s="276" t="s">
        <v>248</v>
      </c>
      <c r="D61" s="315">
        <v>1033.25</v>
      </c>
      <c r="E61" s="315">
        <v>1023.0166666666668</v>
      </c>
      <c r="F61" s="316">
        <v>1003.2333333333336</v>
      </c>
      <c r="G61" s="316">
        <v>973.21666666666681</v>
      </c>
      <c r="H61" s="316">
        <v>953.43333333333362</v>
      </c>
      <c r="I61" s="316">
        <v>1053.0333333333335</v>
      </c>
      <c r="J61" s="316">
        <v>1072.8166666666666</v>
      </c>
      <c r="K61" s="316">
        <v>1102.8333333333335</v>
      </c>
      <c r="L61" s="303">
        <v>1042.8</v>
      </c>
      <c r="M61" s="303">
        <v>993</v>
      </c>
      <c r="N61" s="318">
        <v>713050</v>
      </c>
      <c r="O61" s="319">
        <v>0.20417124039517015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779.55</v>
      </c>
      <c r="E62" s="315">
        <v>780.86666666666667</v>
      </c>
      <c r="F62" s="316">
        <v>765.48333333333335</v>
      </c>
      <c r="G62" s="316">
        <v>751.41666666666663</v>
      </c>
      <c r="H62" s="316">
        <v>736.0333333333333</v>
      </c>
      <c r="I62" s="316">
        <v>794.93333333333339</v>
      </c>
      <c r="J62" s="316">
        <v>810.31666666666683</v>
      </c>
      <c r="K62" s="316">
        <v>824.38333333333344</v>
      </c>
      <c r="L62" s="303">
        <v>796.25</v>
      </c>
      <c r="M62" s="303">
        <v>766.8</v>
      </c>
      <c r="N62" s="318">
        <v>18487950</v>
      </c>
      <c r="O62" s="319">
        <v>1.1276241945541467E-2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729.55</v>
      </c>
      <c r="E63" s="315">
        <v>728.38333333333321</v>
      </c>
      <c r="F63" s="316">
        <v>714.46666666666647</v>
      </c>
      <c r="G63" s="316">
        <v>699.38333333333321</v>
      </c>
      <c r="H63" s="316">
        <v>685.46666666666647</v>
      </c>
      <c r="I63" s="316">
        <v>743.46666666666647</v>
      </c>
      <c r="J63" s="316">
        <v>757.38333333333321</v>
      </c>
      <c r="K63" s="316">
        <v>772.46666666666647</v>
      </c>
      <c r="L63" s="303">
        <v>742.3</v>
      </c>
      <c r="M63" s="303">
        <v>713.3</v>
      </c>
      <c r="N63" s="318">
        <v>5035000</v>
      </c>
      <c r="O63" s="319">
        <v>-0.13204619893121874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843.75</v>
      </c>
      <c r="E64" s="315">
        <v>845.93333333333339</v>
      </c>
      <c r="F64" s="316">
        <v>832.11666666666679</v>
      </c>
      <c r="G64" s="316">
        <v>820.48333333333335</v>
      </c>
      <c r="H64" s="316">
        <v>806.66666666666674</v>
      </c>
      <c r="I64" s="316">
        <v>857.56666666666683</v>
      </c>
      <c r="J64" s="316">
        <v>871.38333333333344</v>
      </c>
      <c r="K64" s="316">
        <v>883.01666666666688</v>
      </c>
      <c r="L64" s="303">
        <v>859.75</v>
      </c>
      <c r="M64" s="303">
        <v>834.3</v>
      </c>
      <c r="N64" s="318">
        <v>14149800</v>
      </c>
      <c r="O64" s="319">
        <v>3.5553278688524592E-2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1926.9</v>
      </c>
      <c r="E65" s="315">
        <v>1929.8</v>
      </c>
      <c r="F65" s="316">
        <v>1906</v>
      </c>
      <c r="G65" s="316">
        <v>1885.1000000000001</v>
      </c>
      <c r="H65" s="316">
        <v>1861.3000000000002</v>
      </c>
      <c r="I65" s="316">
        <v>1950.6999999999998</v>
      </c>
      <c r="J65" s="316">
        <v>1974.4999999999995</v>
      </c>
      <c r="K65" s="316">
        <v>1995.3999999999996</v>
      </c>
      <c r="L65" s="303">
        <v>1953.6</v>
      </c>
      <c r="M65" s="303">
        <v>1908.9</v>
      </c>
      <c r="N65" s="318">
        <v>25001400</v>
      </c>
      <c r="O65" s="319">
        <v>7.5562487154377184E-3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1186.55</v>
      </c>
      <c r="E66" s="315">
        <v>1187.3333333333333</v>
      </c>
      <c r="F66" s="316">
        <v>1175.2166666666665</v>
      </c>
      <c r="G66" s="316">
        <v>1163.8833333333332</v>
      </c>
      <c r="H66" s="316">
        <v>1151.7666666666664</v>
      </c>
      <c r="I66" s="316">
        <v>1198.6666666666665</v>
      </c>
      <c r="J66" s="316">
        <v>1210.7833333333333</v>
      </c>
      <c r="K66" s="316">
        <v>1222.1166666666666</v>
      </c>
      <c r="L66" s="303">
        <v>1199.45</v>
      </c>
      <c r="M66" s="303">
        <v>1176</v>
      </c>
      <c r="N66" s="318">
        <v>36677850</v>
      </c>
      <c r="O66" s="319">
        <v>1.7920107459588174E-2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590.6</v>
      </c>
      <c r="E67" s="315">
        <v>591.46666666666658</v>
      </c>
      <c r="F67" s="316">
        <v>583.68333333333317</v>
      </c>
      <c r="G67" s="316">
        <v>576.76666666666654</v>
      </c>
      <c r="H67" s="316">
        <v>568.98333333333312</v>
      </c>
      <c r="I67" s="316">
        <v>598.38333333333321</v>
      </c>
      <c r="J67" s="316">
        <v>606.16666666666674</v>
      </c>
      <c r="K67" s="316">
        <v>613.08333333333326</v>
      </c>
      <c r="L67" s="303">
        <v>599.25</v>
      </c>
      <c r="M67" s="303">
        <v>584.54999999999995</v>
      </c>
      <c r="N67" s="318">
        <v>10654600</v>
      </c>
      <c r="O67" s="319">
        <v>1.3073946239933061E-2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2809</v>
      </c>
      <c r="E68" s="315">
        <v>2842.8833333333332</v>
      </c>
      <c r="F68" s="316">
        <v>2759.7166666666662</v>
      </c>
      <c r="G68" s="316">
        <v>2710.4333333333329</v>
      </c>
      <c r="H68" s="316">
        <v>2627.266666666666</v>
      </c>
      <c r="I68" s="316">
        <v>2892.1666666666665</v>
      </c>
      <c r="J68" s="316">
        <v>2975.3333333333335</v>
      </c>
      <c r="K68" s="316">
        <v>3024.6166666666668</v>
      </c>
      <c r="L68" s="303">
        <v>2926.05</v>
      </c>
      <c r="M68" s="303">
        <v>2793.6</v>
      </c>
      <c r="N68" s="318">
        <v>3075300</v>
      </c>
      <c r="O68" s="319">
        <v>0.12069530993768449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170.75</v>
      </c>
      <c r="E69" s="315">
        <v>169.95</v>
      </c>
      <c r="F69" s="316">
        <v>167.74999999999997</v>
      </c>
      <c r="G69" s="316">
        <v>164.74999999999997</v>
      </c>
      <c r="H69" s="316">
        <v>162.54999999999995</v>
      </c>
      <c r="I69" s="316">
        <v>172.95</v>
      </c>
      <c r="J69" s="316">
        <v>175.15000000000003</v>
      </c>
      <c r="K69" s="316">
        <v>178.15</v>
      </c>
      <c r="L69" s="303">
        <v>172.15</v>
      </c>
      <c r="M69" s="303">
        <v>166.95</v>
      </c>
      <c r="N69" s="318">
        <v>29265800</v>
      </c>
      <c r="O69" s="319">
        <v>-2.5347271946154947E-2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187.4</v>
      </c>
      <c r="E70" s="315">
        <v>186.26666666666665</v>
      </c>
      <c r="F70" s="316">
        <v>183.18333333333331</v>
      </c>
      <c r="G70" s="316">
        <v>178.96666666666667</v>
      </c>
      <c r="H70" s="316">
        <v>175.88333333333333</v>
      </c>
      <c r="I70" s="316">
        <v>190.48333333333329</v>
      </c>
      <c r="J70" s="316">
        <v>193.56666666666666</v>
      </c>
      <c r="K70" s="316">
        <v>197.78333333333327</v>
      </c>
      <c r="L70" s="303">
        <v>189.35</v>
      </c>
      <c r="M70" s="303">
        <v>182.05</v>
      </c>
      <c r="N70" s="318">
        <v>29659500</v>
      </c>
      <c r="O70" s="319">
        <v>-0.12155137944822071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2077.4499999999998</v>
      </c>
      <c r="E71" s="315">
        <v>2091.1</v>
      </c>
      <c r="F71" s="316">
        <v>2057.75</v>
      </c>
      <c r="G71" s="316">
        <v>2038.0500000000002</v>
      </c>
      <c r="H71" s="316">
        <v>2004.7000000000003</v>
      </c>
      <c r="I71" s="316">
        <v>2110.7999999999997</v>
      </c>
      <c r="J71" s="316">
        <v>2144.1499999999992</v>
      </c>
      <c r="K71" s="316">
        <v>2163.8499999999995</v>
      </c>
      <c r="L71" s="303">
        <v>2124.4499999999998</v>
      </c>
      <c r="M71" s="303">
        <v>2071.4</v>
      </c>
      <c r="N71" s="318">
        <v>5993400</v>
      </c>
      <c r="O71" s="319">
        <v>0.10632406689555876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140.55000000000001</v>
      </c>
      <c r="E72" s="315">
        <v>141</v>
      </c>
      <c r="F72" s="316">
        <v>137.25</v>
      </c>
      <c r="G72" s="316">
        <v>133.94999999999999</v>
      </c>
      <c r="H72" s="316">
        <v>130.19999999999999</v>
      </c>
      <c r="I72" s="316">
        <v>144.30000000000001</v>
      </c>
      <c r="J72" s="316">
        <v>148.05000000000001</v>
      </c>
      <c r="K72" s="316">
        <v>151.35000000000002</v>
      </c>
      <c r="L72" s="303">
        <v>144.75</v>
      </c>
      <c r="M72" s="303">
        <v>137.69999999999999</v>
      </c>
      <c r="N72" s="318">
        <v>16073500</v>
      </c>
      <c r="O72" s="319">
        <v>2.6529400118788359E-2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393.85</v>
      </c>
      <c r="E73" s="315">
        <v>395.40000000000003</v>
      </c>
      <c r="F73" s="316">
        <v>387.05000000000007</v>
      </c>
      <c r="G73" s="316">
        <v>380.25000000000006</v>
      </c>
      <c r="H73" s="316">
        <v>371.90000000000009</v>
      </c>
      <c r="I73" s="316">
        <v>402.20000000000005</v>
      </c>
      <c r="J73" s="316">
        <v>410.55000000000007</v>
      </c>
      <c r="K73" s="316">
        <v>417.35</v>
      </c>
      <c r="L73" s="303">
        <v>403.75</v>
      </c>
      <c r="M73" s="303">
        <v>388.6</v>
      </c>
      <c r="N73" s="318">
        <v>120451375</v>
      </c>
      <c r="O73" s="319">
        <v>1.4287864577905913E-2</v>
      </c>
    </row>
    <row r="74" spans="1:15" ht="15">
      <c r="A74" s="276">
        <v>64</v>
      </c>
      <c r="B74" s="420" t="s">
        <v>57</v>
      </c>
      <c r="C74" t="s">
        <v>256</v>
      </c>
      <c r="D74" s="567">
        <v>1240.8</v>
      </c>
      <c r="E74" s="567">
        <v>1235.3166666666666</v>
      </c>
      <c r="F74" s="568">
        <v>1225.5833333333333</v>
      </c>
      <c r="G74" s="568">
        <v>1210.3666666666666</v>
      </c>
      <c r="H74" s="568">
        <v>1200.6333333333332</v>
      </c>
      <c r="I74" s="568">
        <v>1250.5333333333333</v>
      </c>
      <c r="J74" s="568">
        <v>1260.2666666666669</v>
      </c>
      <c r="K74" s="568">
        <v>1275.4833333333333</v>
      </c>
      <c r="L74" s="569">
        <v>1245.05</v>
      </c>
      <c r="M74" s="569">
        <v>1220.0999999999999</v>
      </c>
      <c r="N74" s="570">
        <v>56100</v>
      </c>
      <c r="O74" s="571" t="e">
        <v>#DIV/0!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404.6</v>
      </c>
      <c r="E75" s="315">
        <v>405.0333333333333</v>
      </c>
      <c r="F75" s="316">
        <v>398.31666666666661</v>
      </c>
      <c r="G75" s="316">
        <v>392.0333333333333</v>
      </c>
      <c r="H75" s="316">
        <v>385.31666666666661</v>
      </c>
      <c r="I75" s="316">
        <v>411.31666666666661</v>
      </c>
      <c r="J75" s="316">
        <v>418.0333333333333</v>
      </c>
      <c r="K75" s="316">
        <v>424.31666666666661</v>
      </c>
      <c r="L75" s="303">
        <v>411.75</v>
      </c>
      <c r="M75" s="303">
        <v>398.75</v>
      </c>
      <c r="N75" s="318">
        <v>7743000</v>
      </c>
      <c r="O75" s="319">
        <v>3.8840813040853288E-2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8.85</v>
      </c>
      <c r="E76" s="315">
        <v>8.65</v>
      </c>
      <c r="F76" s="316">
        <v>8.25</v>
      </c>
      <c r="G76" s="316">
        <v>7.65</v>
      </c>
      <c r="H76" s="316">
        <v>7.25</v>
      </c>
      <c r="I76" s="316">
        <v>9.25</v>
      </c>
      <c r="J76" s="316">
        <v>9.6500000000000021</v>
      </c>
      <c r="K76" s="316">
        <v>10.25</v>
      </c>
      <c r="L76" s="303">
        <v>9.0500000000000007</v>
      </c>
      <c r="M76" s="303">
        <v>8.0500000000000007</v>
      </c>
      <c r="N76" s="318">
        <v>297920000</v>
      </c>
      <c r="O76" s="319">
        <v>0.27807807807807805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30.55</v>
      </c>
      <c r="E77" s="315">
        <v>30.650000000000002</v>
      </c>
      <c r="F77" s="316">
        <v>29.950000000000003</v>
      </c>
      <c r="G77" s="316">
        <v>29.35</v>
      </c>
      <c r="H77" s="316">
        <v>28.650000000000002</v>
      </c>
      <c r="I77" s="316">
        <v>31.250000000000004</v>
      </c>
      <c r="J77" s="316">
        <v>31.95</v>
      </c>
      <c r="K77" s="316">
        <v>32.550000000000004</v>
      </c>
      <c r="L77" s="303">
        <v>31.35</v>
      </c>
      <c r="M77" s="303">
        <v>30.05</v>
      </c>
      <c r="N77" s="318">
        <v>129751000</v>
      </c>
      <c r="O77" s="319">
        <v>2.9549223579074326E-2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403.4</v>
      </c>
      <c r="E78" s="315">
        <v>405.7166666666667</v>
      </c>
      <c r="F78" s="316">
        <v>399.53333333333342</v>
      </c>
      <c r="G78" s="316">
        <v>395.66666666666674</v>
      </c>
      <c r="H78" s="316">
        <v>389.48333333333346</v>
      </c>
      <c r="I78" s="316">
        <v>409.58333333333337</v>
      </c>
      <c r="J78" s="316">
        <v>415.76666666666665</v>
      </c>
      <c r="K78" s="316">
        <v>419.63333333333333</v>
      </c>
      <c r="L78" s="303">
        <v>411.9</v>
      </c>
      <c r="M78" s="303">
        <v>401.85</v>
      </c>
      <c r="N78" s="318">
        <v>4653000</v>
      </c>
      <c r="O78" s="319">
        <v>-2.1682567215958369E-2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1306.95</v>
      </c>
      <c r="E79" s="315">
        <v>1315.9166666666667</v>
      </c>
      <c r="F79" s="316">
        <v>1283.8833333333334</v>
      </c>
      <c r="G79" s="316">
        <v>1260.8166666666666</v>
      </c>
      <c r="H79" s="316">
        <v>1228.7833333333333</v>
      </c>
      <c r="I79" s="316">
        <v>1338.9833333333336</v>
      </c>
      <c r="J79" s="316">
        <v>1371.0166666666669</v>
      </c>
      <c r="K79" s="316">
        <v>1394.0833333333337</v>
      </c>
      <c r="L79" s="303">
        <v>1347.95</v>
      </c>
      <c r="M79" s="303">
        <v>1292.8499999999999</v>
      </c>
      <c r="N79" s="318">
        <v>2506000</v>
      </c>
      <c r="O79" s="319">
        <v>-2.5870646766169153E-3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586.75</v>
      </c>
      <c r="E80" s="315">
        <v>589.13333333333333</v>
      </c>
      <c r="F80" s="316">
        <v>574.61666666666667</v>
      </c>
      <c r="G80" s="316">
        <v>562.48333333333335</v>
      </c>
      <c r="H80" s="316">
        <v>547.9666666666667</v>
      </c>
      <c r="I80" s="316">
        <v>601.26666666666665</v>
      </c>
      <c r="J80" s="316">
        <v>615.7833333333333</v>
      </c>
      <c r="K80" s="316">
        <v>627.91666666666663</v>
      </c>
      <c r="L80" s="303">
        <v>603.65</v>
      </c>
      <c r="M80" s="303">
        <v>577</v>
      </c>
      <c r="N80" s="318">
        <v>27548800</v>
      </c>
      <c r="O80" s="319">
        <v>2.5308164116000714E-2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185.5</v>
      </c>
      <c r="E81" s="315">
        <v>183.68333333333331</v>
      </c>
      <c r="F81" s="316">
        <v>180.46666666666661</v>
      </c>
      <c r="G81" s="316">
        <v>175.43333333333331</v>
      </c>
      <c r="H81" s="316">
        <v>172.21666666666661</v>
      </c>
      <c r="I81" s="316">
        <v>188.71666666666661</v>
      </c>
      <c r="J81" s="316">
        <v>191.93333333333331</v>
      </c>
      <c r="K81" s="316">
        <v>196.96666666666661</v>
      </c>
      <c r="L81" s="303">
        <v>186.9</v>
      </c>
      <c r="M81" s="303">
        <v>178.65</v>
      </c>
      <c r="N81" s="318">
        <v>11295200</v>
      </c>
      <c r="O81" s="319">
        <v>7.442322004465393E-4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1061.8</v>
      </c>
      <c r="E82" s="315">
        <v>1067</v>
      </c>
      <c r="F82" s="316">
        <v>1049.0999999999999</v>
      </c>
      <c r="G82" s="316">
        <v>1036.3999999999999</v>
      </c>
      <c r="H82" s="316">
        <v>1018.4999999999998</v>
      </c>
      <c r="I82" s="316">
        <v>1079.7</v>
      </c>
      <c r="J82" s="316">
        <v>1097.6000000000001</v>
      </c>
      <c r="K82" s="316">
        <v>1110.3000000000002</v>
      </c>
      <c r="L82" s="303">
        <v>1084.9000000000001</v>
      </c>
      <c r="M82" s="303">
        <v>1054.3</v>
      </c>
      <c r="N82" s="318">
        <v>33964800</v>
      </c>
      <c r="O82" s="319">
        <v>3.1035990091796591E-2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79.599999999999994</v>
      </c>
      <c r="E83" s="315">
        <v>80.05</v>
      </c>
      <c r="F83" s="316">
        <v>78.349999999999994</v>
      </c>
      <c r="G83" s="316">
        <v>77.099999999999994</v>
      </c>
      <c r="H83" s="316">
        <v>75.399999999999991</v>
      </c>
      <c r="I83" s="316">
        <v>81.3</v>
      </c>
      <c r="J83" s="316">
        <v>83.000000000000014</v>
      </c>
      <c r="K83" s="316">
        <v>84.25</v>
      </c>
      <c r="L83" s="303">
        <v>81.75</v>
      </c>
      <c r="M83" s="303">
        <v>78.8</v>
      </c>
      <c r="N83" s="318">
        <v>53379400</v>
      </c>
      <c r="O83" s="319">
        <v>6.4274065065942666E-3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165.55</v>
      </c>
      <c r="E84" s="315">
        <v>165.38333333333333</v>
      </c>
      <c r="F84" s="316">
        <v>163.81666666666666</v>
      </c>
      <c r="G84" s="316">
        <v>162.08333333333334</v>
      </c>
      <c r="H84" s="316">
        <v>160.51666666666668</v>
      </c>
      <c r="I84" s="316">
        <v>167.11666666666665</v>
      </c>
      <c r="J84" s="316">
        <v>168.68333333333331</v>
      </c>
      <c r="K84" s="316">
        <v>170.41666666666663</v>
      </c>
      <c r="L84" s="303">
        <v>166.95</v>
      </c>
      <c r="M84" s="303">
        <v>163.65</v>
      </c>
      <c r="N84" s="318">
        <v>110972800</v>
      </c>
      <c r="O84" s="319">
        <v>1.9370958259847148E-2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191.6</v>
      </c>
      <c r="E85" s="315">
        <v>190.75</v>
      </c>
      <c r="F85" s="316">
        <v>185.5</v>
      </c>
      <c r="G85" s="316">
        <v>179.4</v>
      </c>
      <c r="H85" s="316">
        <v>174.15</v>
      </c>
      <c r="I85" s="316">
        <v>196.85</v>
      </c>
      <c r="J85" s="316">
        <v>202.1</v>
      </c>
      <c r="K85" s="316">
        <v>208.2</v>
      </c>
      <c r="L85" s="303">
        <v>196</v>
      </c>
      <c r="M85" s="303">
        <v>184.65</v>
      </c>
      <c r="N85" s="318">
        <v>24435000</v>
      </c>
      <c r="O85" s="319">
        <v>2.474313273222898E-2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309.25</v>
      </c>
      <c r="E86" s="315">
        <v>309</v>
      </c>
      <c r="F86" s="316">
        <v>304.2</v>
      </c>
      <c r="G86" s="316">
        <v>299.14999999999998</v>
      </c>
      <c r="H86" s="316">
        <v>294.34999999999997</v>
      </c>
      <c r="I86" s="316">
        <v>314.05</v>
      </c>
      <c r="J86" s="316">
        <v>318.84999999999997</v>
      </c>
      <c r="K86" s="316">
        <v>323.90000000000003</v>
      </c>
      <c r="L86" s="303">
        <v>313.8</v>
      </c>
      <c r="M86" s="303">
        <v>303.95</v>
      </c>
      <c r="N86" s="318">
        <v>40076100</v>
      </c>
      <c r="O86" s="319">
        <v>2.1260492637952388E-2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2181.65</v>
      </c>
      <c r="E87" s="315">
        <v>2198.2333333333331</v>
      </c>
      <c r="F87" s="316">
        <v>2148.9666666666662</v>
      </c>
      <c r="G87" s="316">
        <v>2116.2833333333333</v>
      </c>
      <c r="H87" s="316">
        <v>2067.0166666666664</v>
      </c>
      <c r="I87" s="316">
        <v>2230.9166666666661</v>
      </c>
      <c r="J87" s="316">
        <v>2280.1833333333334</v>
      </c>
      <c r="K87" s="316">
        <v>2312.8666666666659</v>
      </c>
      <c r="L87" s="303">
        <v>2247.5</v>
      </c>
      <c r="M87" s="303">
        <v>2165.5500000000002</v>
      </c>
      <c r="N87" s="318">
        <v>1682000</v>
      </c>
      <c r="O87" s="319">
        <v>-8.2547169811320754E-3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1541.45</v>
      </c>
      <c r="E88" s="315">
        <v>1542.05</v>
      </c>
      <c r="F88" s="316">
        <v>1515.5</v>
      </c>
      <c r="G88" s="316">
        <v>1489.55</v>
      </c>
      <c r="H88" s="316">
        <v>1463</v>
      </c>
      <c r="I88" s="316">
        <v>1568</v>
      </c>
      <c r="J88" s="316">
        <v>1594.5499999999997</v>
      </c>
      <c r="K88" s="316">
        <v>1620.5</v>
      </c>
      <c r="L88" s="303">
        <v>1568.6</v>
      </c>
      <c r="M88" s="303">
        <v>1516.1</v>
      </c>
      <c r="N88" s="318">
        <v>14178400</v>
      </c>
      <c r="O88" s="319">
        <v>1.821211076640239E-2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64.55</v>
      </c>
      <c r="E89" s="315">
        <v>64.583333333333329</v>
      </c>
      <c r="F89" s="316">
        <v>63.266666666666652</v>
      </c>
      <c r="G89" s="316">
        <v>61.98333333333332</v>
      </c>
      <c r="H89" s="316">
        <v>60.666666666666643</v>
      </c>
      <c r="I89" s="316">
        <v>65.86666666666666</v>
      </c>
      <c r="J89" s="316">
        <v>67.183333333333351</v>
      </c>
      <c r="K89" s="316">
        <v>68.466666666666669</v>
      </c>
      <c r="L89" s="303">
        <v>65.900000000000006</v>
      </c>
      <c r="M89" s="303">
        <v>63.3</v>
      </c>
      <c r="N89" s="318">
        <v>26166400</v>
      </c>
      <c r="O89" s="319">
        <v>-1.4848950332821301E-2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283.89999999999998</v>
      </c>
      <c r="E90" s="315">
        <v>284.55</v>
      </c>
      <c r="F90" s="316">
        <v>279.75</v>
      </c>
      <c r="G90" s="316">
        <v>275.59999999999997</v>
      </c>
      <c r="H90" s="316">
        <v>270.79999999999995</v>
      </c>
      <c r="I90" s="316">
        <v>288.70000000000005</v>
      </c>
      <c r="J90" s="316">
        <v>293.50000000000011</v>
      </c>
      <c r="K90" s="316">
        <v>297.65000000000009</v>
      </c>
      <c r="L90" s="303">
        <v>289.35000000000002</v>
      </c>
      <c r="M90" s="303">
        <v>280.39999999999998</v>
      </c>
      <c r="N90" s="318">
        <v>9282000</v>
      </c>
      <c r="O90" s="319">
        <v>2.8590425531914893E-2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914.9</v>
      </c>
      <c r="E91" s="315">
        <v>922.28333333333342</v>
      </c>
      <c r="F91" s="316">
        <v>900.06666666666683</v>
      </c>
      <c r="G91" s="316">
        <v>885.23333333333346</v>
      </c>
      <c r="H91" s="316">
        <v>863.01666666666688</v>
      </c>
      <c r="I91" s="316">
        <v>937.11666666666679</v>
      </c>
      <c r="J91" s="316">
        <v>959.33333333333326</v>
      </c>
      <c r="K91" s="316">
        <v>974.16666666666674</v>
      </c>
      <c r="L91" s="303">
        <v>944.5</v>
      </c>
      <c r="M91" s="303">
        <v>907.45</v>
      </c>
      <c r="N91" s="318">
        <v>13304675</v>
      </c>
      <c r="O91" s="319">
        <v>5.918088066291659E-3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912.4</v>
      </c>
      <c r="E92" s="315">
        <v>918.13333333333333</v>
      </c>
      <c r="F92" s="316">
        <v>904.26666666666665</v>
      </c>
      <c r="G92" s="316">
        <v>896.13333333333333</v>
      </c>
      <c r="H92" s="316">
        <v>882.26666666666665</v>
      </c>
      <c r="I92" s="316">
        <v>926.26666666666665</v>
      </c>
      <c r="J92" s="316">
        <v>940.13333333333321</v>
      </c>
      <c r="K92" s="316">
        <v>948.26666666666665</v>
      </c>
      <c r="L92" s="303">
        <v>932</v>
      </c>
      <c r="M92" s="303">
        <v>910</v>
      </c>
      <c r="N92" s="318">
        <v>6902850</v>
      </c>
      <c r="O92" s="319">
        <v>9.2119419042495959E-2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594.65</v>
      </c>
      <c r="E93" s="315">
        <v>595.4</v>
      </c>
      <c r="F93" s="316">
        <v>588</v>
      </c>
      <c r="G93" s="316">
        <v>581.35</v>
      </c>
      <c r="H93" s="316">
        <v>573.95000000000005</v>
      </c>
      <c r="I93" s="316">
        <v>602.04999999999995</v>
      </c>
      <c r="J93" s="316">
        <v>609.44999999999982</v>
      </c>
      <c r="K93" s="316">
        <v>616.09999999999991</v>
      </c>
      <c r="L93" s="303">
        <v>602.79999999999995</v>
      </c>
      <c r="M93" s="303">
        <v>588.75</v>
      </c>
      <c r="N93" s="318">
        <v>14210000</v>
      </c>
      <c r="O93" s="319">
        <v>1.8769446953728796E-2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122.6</v>
      </c>
      <c r="E94" s="315">
        <v>121.64999999999999</v>
      </c>
      <c r="F94" s="316">
        <v>119.54999999999998</v>
      </c>
      <c r="G94" s="316">
        <v>116.49999999999999</v>
      </c>
      <c r="H94" s="316">
        <v>114.39999999999998</v>
      </c>
      <c r="I94" s="316">
        <v>124.69999999999999</v>
      </c>
      <c r="J94" s="316">
        <v>126.79999999999998</v>
      </c>
      <c r="K94" s="316">
        <v>129.85</v>
      </c>
      <c r="L94" s="303">
        <v>123.75</v>
      </c>
      <c r="M94" s="303">
        <v>118.6</v>
      </c>
      <c r="N94" s="318">
        <v>19324284</v>
      </c>
      <c r="O94" s="319">
        <v>-3.3918732782369149E-2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155.6</v>
      </c>
      <c r="E95" s="315">
        <v>155.70000000000002</v>
      </c>
      <c r="F95" s="316">
        <v>152.65000000000003</v>
      </c>
      <c r="G95" s="316">
        <v>149.70000000000002</v>
      </c>
      <c r="H95" s="316">
        <v>146.65000000000003</v>
      </c>
      <c r="I95" s="316">
        <v>158.65000000000003</v>
      </c>
      <c r="J95" s="316">
        <v>161.70000000000005</v>
      </c>
      <c r="K95" s="316">
        <v>164.65000000000003</v>
      </c>
      <c r="L95" s="303">
        <v>158.75</v>
      </c>
      <c r="M95" s="303">
        <v>152.75</v>
      </c>
      <c r="N95" s="318">
        <v>15804000</v>
      </c>
      <c r="O95" s="319">
        <v>4.8566878980891723E-2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354.95</v>
      </c>
      <c r="E96" s="315">
        <v>357.68333333333334</v>
      </c>
      <c r="F96" s="316">
        <v>350.91666666666669</v>
      </c>
      <c r="G96" s="316">
        <v>346.88333333333333</v>
      </c>
      <c r="H96" s="316">
        <v>340.11666666666667</v>
      </c>
      <c r="I96" s="316">
        <v>361.7166666666667</v>
      </c>
      <c r="J96" s="316">
        <v>368.48333333333335</v>
      </c>
      <c r="K96" s="316">
        <v>372.51666666666671</v>
      </c>
      <c r="L96" s="303">
        <v>364.45</v>
      </c>
      <c r="M96" s="303">
        <v>353.65</v>
      </c>
      <c r="N96" s="318">
        <v>10390000</v>
      </c>
      <c r="O96" s="319">
        <v>2.2034231752901829E-2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6971.75</v>
      </c>
      <c r="E97" s="315">
        <v>6995.166666666667</v>
      </c>
      <c r="F97" s="316">
        <v>6864.5833333333339</v>
      </c>
      <c r="G97" s="316">
        <v>6757.416666666667</v>
      </c>
      <c r="H97" s="316">
        <v>6626.8333333333339</v>
      </c>
      <c r="I97" s="316">
        <v>7102.3333333333339</v>
      </c>
      <c r="J97" s="316">
        <v>7232.9166666666679</v>
      </c>
      <c r="K97" s="316">
        <v>7340.0833333333339</v>
      </c>
      <c r="L97" s="303">
        <v>7125.75</v>
      </c>
      <c r="M97" s="303">
        <v>6888</v>
      </c>
      <c r="N97" s="318">
        <v>2601700</v>
      </c>
      <c r="O97" s="319">
        <v>7.1275632051387636E-2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506.1</v>
      </c>
      <c r="E98" s="315">
        <v>506.36666666666662</v>
      </c>
      <c r="F98" s="316">
        <v>500.73333333333323</v>
      </c>
      <c r="G98" s="316">
        <v>495.36666666666662</v>
      </c>
      <c r="H98" s="316">
        <v>489.73333333333323</v>
      </c>
      <c r="I98" s="316">
        <v>511.73333333333323</v>
      </c>
      <c r="J98" s="316">
        <v>517.36666666666656</v>
      </c>
      <c r="K98" s="316">
        <v>522.73333333333323</v>
      </c>
      <c r="L98" s="303">
        <v>512</v>
      </c>
      <c r="M98" s="303">
        <v>501</v>
      </c>
      <c r="N98" s="318">
        <v>13563750</v>
      </c>
      <c r="O98" s="319">
        <v>1.4396559783116762E-2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592.65</v>
      </c>
      <c r="E99" s="315">
        <v>591.93333333333328</v>
      </c>
      <c r="F99" s="316">
        <v>582.66666666666652</v>
      </c>
      <c r="G99" s="316">
        <v>572.68333333333328</v>
      </c>
      <c r="H99" s="316">
        <v>563.41666666666652</v>
      </c>
      <c r="I99" s="316">
        <v>601.91666666666652</v>
      </c>
      <c r="J99" s="316">
        <v>611.18333333333317</v>
      </c>
      <c r="K99" s="316">
        <v>621.16666666666652</v>
      </c>
      <c r="L99" s="303">
        <v>601.20000000000005</v>
      </c>
      <c r="M99" s="303">
        <v>581.95000000000005</v>
      </c>
      <c r="N99" s="318">
        <v>1779700</v>
      </c>
      <c r="O99" s="319">
        <v>-4.7983310152990268E-2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818</v>
      </c>
      <c r="E100" s="315">
        <v>819.2166666666667</v>
      </c>
      <c r="F100" s="316">
        <v>808.03333333333342</v>
      </c>
      <c r="G100" s="316">
        <v>798.06666666666672</v>
      </c>
      <c r="H100" s="316">
        <v>786.88333333333344</v>
      </c>
      <c r="I100" s="316">
        <v>829.18333333333339</v>
      </c>
      <c r="J100" s="316">
        <v>840.36666666666679</v>
      </c>
      <c r="K100" s="316">
        <v>850.33333333333337</v>
      </c>
      <c r="L100" s="303">
        <v>830.4</v>
      </c>
      <c r="M100" s="303">
        <v>809.25</v>
      </c>
      <c r="N100" s="318">
        <v>1720200</v>
      </c>
      <c r="O100" s="319">
        <v>2.0971688220901784E-3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1326.05</v>
      </c>
      <c r="E101" s="315">
        <v>1330.4666666666665</v>
      </c>
      <c r="F101" s="316">
        <v>1308.2833333333328</v>
      </c>
      <c r="G101" s="316">
        <v>1290.5166666666664</v>
      </c>
      <c r="H101" s="316">
        <v>1268.3333333333328</v>
      </c>
      <c r="I101" s="316">
        <v>1348.2333333333329</v>
      </c>
      <c r="J101" s="316">
        <v>1370.4166666666667</v>
      </c>
      <c r="K101" s="316">
        <v>1388.1833333333329</v>
      </c>
      <c r="L101" s="303">
        <v>1352.65</v>
      </c>
      <c r="M101" s="303">
        <v>1312.7</v>
      </c>
      <c r="N101" s="318">
        <v>1304800</v>
      </c>
      <c r="O101" s="319">
        <v>-3.0562347188264061E-3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106</v>
      </c>
      <c r="E102" s="315">
        <v>105.98333333333333</v>
      </c>
      <c r="F102" s="316">
        <v>103.86666666666667</v>
      </c>
      <c r="G102" s="316">
        <v>101.73333333333333</v>
      </c>
      <c r="H102" s="316">
        <v>99.616666666666674</v>
      </c>
      <c r="I102" s="316">
        <v>108.11666666666667</v>
      </c>
      <c r="J102" s="316">
        <v>110.23333333333332</v>
      </c>
      <c r="K102" s="316">
        <v>112.36666666666667</v>
      </c>
      <c r="L102" s="303">
        <v>108.1</v>
      </c>
      <c r="M102" s="303">
        <v>103.85</v>
      </c>
      <c r="N102" s="318">
        <v>22708000</v>
      </c>
      <c r="O102" s="319">
        <v>4.6114156723637535E-2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65382.55</v>
      </c>
      <c r="E103" s="315">
        <v>66032.599999999991</v>
      </c>
      <c r="F103" s="316">
        <v>63858.449999999983</v>
      </c>
      <c r="G103" s="316">
        <v>62334.349999999991</v>
      </c>
      <c r="H103" s="316">
        <v>60160.199999999983</v>
      </c>
      <c r="I103" s="316">
        <v>67556.699999999983</v>
      </c>
      <c r="J103" s="316">
        <v>69730.849999999977</v>
      </c>
      <c r="K103" s="316">
        <v>71254.949999999983</v>
      </c>
      <c r="L103" s="303">
        <v>68206.75</v>
      </c>
      <c r="M103" s="303">
        <v>64508.5</v>
      </c>
      <c r="N103" s="318">
        <v>24960</v>
      </c>
      <c r="O103" s="319">
        <v>-1.5384615384615385E-2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1232.2</v>
      </c>
      <c r="E104" s="315">
        <v>1229.6166666666666</v>
      </c>
      <c r="F104" s="316">
        <v>1208.2333333333331</v>
      </c>
      <c r="G104" s="316">
        <v>1184.2666666666667</v>
      </c>
      <c r="H104" s="316">
        <v>1162.8833333333332</v>
      </c>
      <c r="I104" s="316">
        <v>1253.583333333333</v>
      </c>
      <c r="J104" s="316">
        <v>1274.9666666666667</v>
      </c>
      <c r="K104" s="316">
        <v>1298.9333333333329</v>
      </c>
      <c r="L104" s="303">
        <v>1251</v>
      </c>
      <c r="M104" s="303">
        <v>1205.6500000000001</v>
      </c>
      <c r="N104" s="318">
        <v>2716500</v>
      </c>
      <c r="O104" s="319">
        <v>3.8119805101748352E-2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30.4</v>
      </c>
      <c r="E105" s="315">
        <v>30.5</v>
      </c>
      <c r="F105" s="316">
        <v>29.75</v>
      </c>
      <c r="G105" s="316">
        <v>29.1</v>
      </c>
      <c r="H105" s="316">
        <v>28.35</v>
      </c>
      <c r="I105" s="316">
        <v>31.15</v>
      </c>
      <c r="J105" s="316">
        <v>31.9</v>
      </c>
      <c r="K105" s="316">
        <v>32.549999999999997</v>
      </c>
      <c r="L105" s="303">
        <v>31.25</v>
      </c>
      <c r="M105" s="303">
        <v>29.85</v>
      </c>
      <c r="N105" s="318">
        <v>43860000</v>
      </c>
      <c r="O105" s="319">
        <v>5.2202283849918436E-2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3547.3</v>
      </c>
      <c r="E106" s="315">
        <v>3595.7166666666667</v>
      </c>
      <c r="F106" s="316">
        <v>3453.4333333333334</v>
      </c>
      <c r="G106" s="316">
        <v>3359.5666666666666</v>
      </c>
      <c r="H106" s="316">
        <v>3217.2833333333333</v>
      </c>
      <c r="I106" s="316">
        <v>3689.5833333333335</v>
      </c>
      <c r="J106" s="316">
        <v>3831.8666666666672</v>
      </c>
      <c r="K106" s="316">
        <v>3925.7333333333336</v>
      </c>
      <c r="L106" s="303">
        <v>3738</v>
      </c>
      <c r="M106" s="303">
        <v>3501.85</v>
      </c>
      <c r="N106" s="318">
        <v>761250</v>
      </c>
      <c r="O106" s="319">
        <v>7.1051705944424906E-2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17141.599999999999</v>
      </c>
      <c r="E107" s="315">
        <v>17120.55</v>
      </c>
      <c r="F107" s="316">
        <v>16912.349999999999</v>
      </c>
      <c r="G107" s="316">
        <v>16683.099999999999</v>
      </c>
      <c r="H107" s="316">
        <v>16474.899999999998</v>
      </c>
      <c r="I107" s="316">
        <v>17349.8</v>
      </c>
      <c r="J107" s="316">
        <v>17558.000000000004</v>
      </c>
      <c r="K107" s="316">
        <v>17787.25</v>
      </c>
      <c r="L107" s="303">
        <v>17328.75</v>
      </c>
      <c r="M107" s="303">
        <v>16891.3</v>
      </c>
      <c r="N107" s="318">
        <v>429250</v>
      </c>
      <c r="O107" s="319">
        <v>-2.0089030932541947E-2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82.3</v>
      </c>
      <c r="E108" s="315">
        <v>82.333333333333329</v>
      </c>
      <c r="F108" s="316">
        <v>80.666666666666657</v>
      </c>
      <c r="G108" s="316">
        <v>79.033333333333331</v>
      </c>
      <c r="H108" s="316">
        <v>77.36666666666666</v>
      </c>
      <c r="I108" s="316">
        <v>83.966666666666654</v>
      </c>
      <c r="J108" s="316">
        <v>85.633333333333312</v>
      </c>
      <c r="K108" s="316">
        <v>87.266666666666652</v>
      </c>
      <c r="L108" s="303">
        <v>84</v>
      </c>
      <c r="M108" s="303">
        <v>80.7</v>
      </c>
      <c r="N108" s="318">
        <v>26920600</v>
      </c>
      <c r="O108" s="319">
        <v>-2.7589545014520812E-2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87.7</v>
      </c>
      <c r="E109" s="315">
        <v>87.583333333333329</v>
      </c>
      <c r="F109" s="316">
        <v>86.416666666666657</v>
      </c>
      <c r="G109" s="316">
        <v>85.133333333333326</v>
      </c>
      <c r="H109" s="316">
        <v>83.966666666666654</v>
      </c>
      <c r="I109" s="316">
        <v>88.86666666666666</v>
      </c>
      <c r="J109" s="316">
        <v>90.033333333333317</v>
      </c>
      <c r="K109" s="316">
        <v>91.316666666666663</v>
      </c>
      <c r="L109" s="303">
        <v>88.75</v>
      </c>
      <c r="M109" s="303">
        <v>86.3</v>
      </c>
      <c r="N109" s="318">
        <v>58539000</v>
      </c>
      <c r="O109" s="319">
        <v>6.6791316090163089E-2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65.099999999999994</v>
      </c>
      <c r="E110" s="315">
        <v>65.149999999999991</v>
      </c>
      <c r="F110" s="316">
        <v>64.199999999999989</v>
      </c>
      <c r="G110" s="316">
        <v>63.3</v>
      </c>
      <c r="H110" s="316">
        <v>62.349999999999994</v>
      </c>
      <c r="I110" s="316">
        <v>66.049999999999983</v>
      </c>
      <c r="J110" s="316">
        <v>67</v>
      </c>
      <c r="K110" s="316">
        <v>67.899999999999977</v>
      </c>
      <c r="L110" s="303">
        <v>66.099999999999994</v>
      </c>
      <c r="M110" s="303">
        <v>64.25</v>
      </c>
      <c r="N110" s="318">
        <v>46577300</v>
      </c>
      <c r="O110" s="319">
        <v>1.0862299465240642E-2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20095.95</v>
      </c>
      <c r="E111" s="315">
        <v>20036.633333333335</v>
      </c>
      <c r="F111" s="316">
        <v>19779.316666666669</v>
      </c>
      <c r="G111" s="316">
        <v>19462.683333333334</v>
      </c>
      <c r="H111" s="316">
        <v>19205.366666666669</v>
      </c>
      <c r="I111" s="316">
        <v>20353.26666666667</v>
      </c>
      <c r="J111" s="316">
        <v>20610.583333333336</v>
      </c>
      <c r="K111" s="316">
        <v>20927.216666666671</v>
      </c>
      <c r="L111" s="303">
        <v>20293.95</v>
      </c>
      <c r="M111" s="303">
        <v>19720</v>
      </c>
      <c r="N111" s="318">
        <v>71190</v>
      </c>
      <c r="O111" s="319">
        <v>9.3577201190982555E-3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1266.1500000000001</v>
      </c>
      <c r="E112" s="315">
        <v>1254.5</v>
      </c>
      <c r="F112" s="316">
        <v>1234</v>
      </c>
      <c r="G112" s="316">
        <v>1201.8499999999999</v>
      </c>
      <c r="H112" s="316">
        <v>1181.3499999999999</v>
      </c>
      <c r="I112" s="316">
        <v>1286.6500000000001</v>
      </c>
      <c r="J112" s="316">
        <v>1307.1500000000001</v>
      </c>
      <c r="K112" s="316">
        <v>1339.3000000000002</v>
      </c>
      <c r="L112" s="303">
        <v>1275</v>
      </c>
      <c r="M112" s="303">
        <v>1222.3499999999999</v>
      </c>
      <c r="N112" s="318">
        <v>2675200</v>
      </c>
      <c r="O112" s="319">
        <v>-4.1953909789245618E-2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229.2</v>
      </c>
      <c r="E113" s="315">
        <v>230.51666666666665</v>
      </c>
      <c r="F113" s="316">
        <v>226.98333333333329</v>
      </c>
      <c r="G113" s="316">
        <v>224.76666666666665</v>
      </c>
      <c r="H113" s="316">
        <v>221.23333333333329</v>
      </c>
      <c r="I113" s="316">
        <v>232.73333333333329</v>
      </c>
      <c r="J113" s="316">
        <v>236.26666666666665</v>
      </c>
      <c r="K113" s="316">
        <v>238.48333333333329</v>
      </c>
      <c r="L113" s="303">
        <v>234.05</v>
      </c>
      <c r="M113" s="303">
        <v>228.3</v>
      </c>
      <c r="N113" s="318">
        <v>6249000</v>
      </c>
      <c r="O113" s="319">
        <v>-2.8721876495931067E-3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87.15</v>
      </c>
      <c r="E114" s="315">
        <v>86.483333333333334</v>
      </c>
      <c r="F114" s="316">
        <v>85.416666666666671</v>
      </c>
      <c r="G114" s="316">
        <v>83.683333333333337</v>
      </c>
      <c r="H114" s="316">
        <v>82.616666666666674</v>
      </c>
      <c r="I114" s="316">
        <v>88.216666666666669</v>
      </c>
      <c r="J114" s="316">
        <v>89.283333333333331</v>
      </c>
      <c r="K114" s="316">
        <v>91.016666666666666</v>
      </c>
      <c r="L114" s="303">
        <v>87.55</v>
      </c>
      <c r="M114" s="303">
        <v>84.75</v>
      </c>
      <c r="N114" s="318">
        <v>43077600</v>
      </c>
      <c r="O114" s="319">
        <v>-7.4285714285714285E-3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1572.25</v>
      </c>
      <c r="E115" s="315">
        <v>1575.1333333333332</v>
      </c>
      <c r="F115" s="316">
        <v>1555.9666666666665</v>
      </c>
      <c r="G115" s="316">
        <v>1539.6833333333332</v>
      </c>
      <c r="H115" s="316">
        <v>1520.5166666666664</v>
      </c>
      <c r="I115" s="316">
        <v>1591.4166666666665</v>
      </c>
      <c r="J115" s="316">
        <v>1610.5833333333335</v>
      </c>
      <c r="K115" s="316">
        <v>1626.8666666666666</v>
      </c>
      <c r="L115" s="303">
        <v>1594.3</v>
      </c>
      <c r="M115" s="303">
        <v>1558.85</v>
      </c>
      <c r="N115" s="318">
        <v>3413000</v>
      </c>
      <c r="O115" s="319">
        <v>1.1708907662664888E-2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26.75</v>
      </c>
      <c r="E116" s="315">
        <v>26.8</v>
      </c>
      <c r="F116" s="316">
        <v>26.400000000000002</v>
      </c>
      <c r="G116" s="316">
        <v>26.05</v>
      </c>
      <c r="H116" s="316">
        <v>25.650000000000002</v>
      </c>
      <c r="I116" s="316">
        <v>27.150000000000002</v>
      </c>
      <c r="J116" s="316">
        <v>27.55</v>
      </c>
      <c r="K116" s="316">
        <v>27.900000000000002</v>
      </c>
      <c r="L116" s="303">
        <v>27.2</v>
      </c>
      <c r="M116" s="303">
        <v>26.45</v>
      </c>
      <c r="N116" s="318">
        <v>67610000</v>
      </c>
      <c r="O116" s="319">
        <v>4.1018692452191051E-2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170.6</v>
      </c>
      <c r="E117" s="315">
        <v>170.35</v>
      </c>
      <c r="F117" s="316">
        <v>169.45</v>
      </c>
      <c r="G117" s="316">
        <v>168.29999999999998</v>
      </c>
      <c r="H117" s="316">
        <v>167.39999999999998</v>
      </c>
      <c r="I117" s="316">
        <v>171.5</v>
      </c>
      <c r="J117" s="316">
        <v>172.40000000000003</v>
      </c>
      <c r="K117" s="316">
        <v>173.55</v>
      </c>
      <c r="L117" s="303">
        <v>171.25</v>
      </c>
      <c r="M117" s="303">
        <v>169.2</v>
      </c>
      <c r="N117" s="318">
        <v>14208000</v>
      </c>
      <c r="O117" s="319">
        <v>3.4965034965034968E-2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1047.45</v>
      </c>
      <c r="E118" s="315">
        <v>1040.5833333333333</v>
      </c>
      <c r="F118" s="316">
        <v>1013.4166666666665</v>
      </c>
      <c r="G118" s="316">
        <v>979.38333333333321</v>
      </c>
      <c r="H118" s="316">
        <v>952.21666666666647</v>
      </c>
      <c r="I118" s="316">
        <v>1074.6166666666666</v>
      </c>
      <c r="J118" s="316">
        <v>1101.7833333333331</v>
      </c>
      <c r="K118" s="316">
        <v>1135.8166666666666</v>
      </c>
      <c r="L118" s="303">
        <v>1067.75</v>
      </c>
      <c r="M118" s="303">
        <v>1006.55</v>
      </c>
      <c r="N118" s="318">
        <v>1618639</v>
      </c>
      <c r="O118" s="319">
        <v>-2.7582748244734203E-3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799.6</v>
      </c>
      <c r="E119" s="315">
        <v>797.26666666666677</v>
      </c>
      <c r="F119" s="316">
        <v>782.63333333333355</v>
      </c>
      <c r="G119" s="316">
        <v>765.66666666666674</v>
      </c>
      <c r="H119" s="316">
        <v>751.03333333333353</v>
      </c>
      <c r="I119" s="316">
        <v>814.23333333333358</v>
      </c>
      <c r="J119" s="316">
        <v>828.86666666666679</v>
      </c>
      <c r="K119" s="316">
        <v>845.8333333333336</v>
      </c>
      <c r="L119" s="303">
        <v>811.9</v>
      </c>
      <c r="M119" s="303">
        <v>780.3</v>
      </c>
      <c r="N119" s="318">
        <v>1385500</v>
      </c>
      <c r="O119" s="319">
        <v>4.3130006161429448E-3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174.75</v>
      </c>
      <c r="E120" s="315">
        <v>175.48333333333335</v>
      </c>
      <c r="F120" s="316">
        <v>171.4666666666667</v>
      </c>
      <c r="G120" s="316">
        <v>168.18333333333334</v>
      </c>
      <c r="H120" s="316">
        <v>164.16666666666669</v>
      </c>
      <c r="I120" s="316">
        <v>178.76666666666671</v>
      </c>
      <c r="J120" s="316">
        <v>182.78333333333336</v>
      </c>
      <c r="K120" s="316">
        <v>186.06666666666672</v>
      </c>
      <c r="L120" s="303">
        <v>179.5</v>
      </c>
      <c r="M120" s="303">
        <v>172.2</v>
      </c>
      <c r="N120" s="318">
        <v>14175500</v>
      </c>
      <c r="O120" s="319">
        <v>-5.4765016536861194E-2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102.65</v>
      </c>
      <c r="E121" s="315">
        <v>102.78333333333335</v>
      </c>
      <c r="F121" s="316">
        <v>100.11666666666669</v>
      </c>
      <c r="G121" s="316">
        <v>97.583333333333343</v>
      </c>
      <c r="H121" s="316">
        <v>94.916666666666686</v>
      </c>
      <c r="I121" s="316">
        <v>105.31666666666669</v>
      </c>
      <c r="J121" s="316">
        <v>107.98333333333335</v>
      </c>
      <c r="K121" s="316">
        <v>110.51666666666669</v>
      </c>
      <c r="L121" s="303">
        <v>105.45</v>
      </c>
      <c r="M121" s="303">
        <v>100.25</v>
      </c>
      <c r="N121" s="318">
        <v>23436000</v>
      </c>
      <c r="O121" s="319">
        <v>4.1044776119402986E-2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2061.25</v>
      </c>
      <c r="E122" s="315">
        <v>2052.1833333333334</v>
      </c>
      <c r="F122" s="316">
        <v>2035.3666666666668</v>
      </c>
      <c r="G122" s="316">
        <v>2009.4833333333333</v>
      </c>
      <c r="H122" s="316">
        <v>1992.6666666666667</v>
      </c>
      <c r="I122" s="316">
        <v>2078.0666666666666</v>
      </c>
      <c r="J122" s="316">
        <v>2094.8833333333332</v>
      </c>
      <c r="K122" s="316">
        <v>2120.7666666666669</v>
      </c>
      <c r="L122" s="303">
        <v>2069</v>
      </c>
      <c r="M122" s="303">
        <v>2026.3</v>
      </c>
      <c r="N122" s="318">
        <v>37089145</v>
      </c>
      <c r="O122" s="319">
        <v>1.2515874671177275E-2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34.5</v>
      </c>
      <c r="E123" s="315">
        <v>34.199999999999996</v>
      </c>
      <c r="F123" s="316">
        <v>33.699999999999989</v>
      </c>
      <c r="G123" s="316">
        <v>32.899999999999991</v>
      </c>
      <c r="H123" s="316">
        <v>32.399999999999984</v>
      </c>
      <c r="I123" s="316">
        <v>34.999999999999993</v>
      </c>
      <c r="J123" s="316">
        <v>35.500000000000007</v>
      </c>
      <c r="K123" s="316">
        <v>36.299999999999997</v>
      </c>
      <c r="L123" s="303">
        <v>34.700000000000003</v>
      </c>
      <c r="M123" s="303">
        <v>33.4</v>
      </c>
      <c r="N123" s="318">
        <v>50483000</v>
      </c>
      <c r="O123" s="319">
        <v>-9.6906448005963479E-3</v>
      </c>
    </row>
    <row r="124" spans="1:15" ht="15">
      <c r="A124" s="276">
        <v>114</v>
      </c>
      <c r="B124" s="420" t="s">
        <v>57</v>
      </c>
      <c r="C124" s="276" t="s">
        <v>280</v>
      </c>
      <c r="D124" s="315">
        <v>770.1</v>
      </c>
      <c r="E124" s="315">
        <v>768.44999999999993</v>
      </c>
      <c r="F124" s="316">
        <v>759.64999999999986</v>
      </c>
      <c r="G124" s="316">
        <v>749.19999999999993</v>
      </c>
      <c r="H124" s="316">
        <v>740.39999999999986</v>
      </c>
      <c r="I124" s="316">
        <v>778.89999999999986</v>
      </c>
      <c r="J124" s="316">
        <v>787.69999999999982</v>
      </c>
      <c r="K124" s="316">
        <v>798.14999999999986</v>
      </c>
      <c r="L124" s="303">
        <v>777.25</v>
      </c>
      <c r="M124" s="303">
        <v>758</v>
      </c>
      <c r="N124" s="318">
        <v>6120000</v>
      </c>
      <c r="O124" s="319">
        <v>9.813542688910696E-4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189.95</v>
      </c>
      <c r="E125" s="315">
        <v>189.6</v>
      </c>
      <c r="F125" s="316">
        <v>186.7</v>
      </c>
      <c r="G125" s="316">
        <v>183.45</v>
      </c>
      <c r="H125" s="316">
        <v>180.54999999999998</v>
      </c>
      <c r="I125" s="316">
        <v>192.85</v>
      </c>
      <c r="J125" s="316">
        <v>195.75000000000003</v>
      </c>
      <c r="K125" s="316">
        <v>199</v>
      </c>
      <c r="L125" s="303">
        <v>192.5</v>
      </c>
      <c r="M125" s="303">
        <v>186.35</v>
      </c>
      <c r="N125" s="318">
        <v>113607000</v>
      </c>
      <c r="O125" s="319">
        <v>6.6060670119437686E-4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21699.95</v>
      </c>
      <c r="E126" s="315">
        <v>21775.149999999998</v>
      </c>
      <c r="F126" s="316">
        <v>21436.299999999996</v>
      </c>
      <c r="G126" s="316">
        <v>21172.649999999998</v>
      </c>
      <c r="H126" s="316">
        <v>20833.799999999996</v>
      </c>
      <c r="I126" s="316">
        <v>22038.799999999996</v>
      </c>
      <c r="J126" s="316">
        <v>22377.649999999994</v>
      </c>
      <c r="K126" s="316">
        <v>22641.299999999996</v>
      </c>
      <c r="L126" s="303">
        <v>22114</v>
      </c>
      <c r="M126" s="303">
        <v>21511.5</v>
      </c>
      <c r="N126" s="318">
        <v>132200</v>
      </c>
      <c r="O126" s="319">
        <v>-1.887504718761797E-3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1271.4000000000001</v>
      </c>
      <c r="E127" s="315">
        <v>1280.3833333333334</v>
      </c>
      <c r="F127" s="316">
        <v>1247.8166666666668</v>
      </c>
      <c r="G127" s="316">
        <v>1224.2333333333333</v>
      </c>
      <c r="H127" s="316">
        <v>1191.6666666666667</v>
      </c>
      <c r="I127" s="316">
        <v>1303.9666666666669</v>
      </c>
      <c r="J127" s="316">
        <v>1336.5333333333335</v>
      </c>
      <c r="K127" s="316">
        <v>1360.116666666667</v>
      </c>
      <c r="L127" s="303">
        <v>1312.95</v>
      </c>
      <c r="M127" s="303">
        <v>1256.8</v>
      </c>
      <c r="N127" s="318">
        <v>1879900</v>
      </c>
      <c r="O127" s="319">
        <v>6.5793576551294045E-2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4418.3999999999996</v>
      </c>
      <c r="E128" s="315">
        <v>4442.4666666666662</v>
      </c>
      <c r="F128" s="316">
        <v>4325.9833333333327</v>
      </c>
      <c r="G128" s="316">
        <v>4233.5666666666666</v>
      </c>
      <c r="H128" s="316">
        <v>4117.083333333333</v>
      </c>
      <c r="I128" s="316">
        <v>4534.8833333333323</v>
      </c>
      <c r="J128" s="316">
        <v>4651.3666666666659</v>
      </c>
      <c r="K128" s="316">
        <v>4743.7833333333319</v>
      </c>
      <c r="L128" s="303">
        <v>4558.95</v>
      </c>
      <c r="M128" s="303">
        <v>4350.05</v>
      </c>
      <c r="N128" s="318">
        <v>516625</v>
      </c>
      <c r="O128" s="319">
        <v>-1.4544587505960896E-2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690.75</v>
      </c>
      <c r="E129" s="315">
        <v>693.01666666666677</v>
      </c>
      <c r="F129" s="316">
        <v>660.48333333333358</v>
      </c>
      <c r="G129" s="316">
        <v>630.21666666666681</v>
      </c>
      <c r="H129" s="316">
        <v>597.68333333333362</v>
      </c>
      <c r="I129" s="316">
        <v>723.28333333333353</v>
      </c>
      <c r="J129" s="316">
        <v>755.81666666666661</v>
      </c>
      <c r="K129" s="316">
        <v>786.08333333333348</v>
      </c>
      <c r="L129" s="303">
        <v>725.55</v>
      </c>
      <c r="M129" s="303">
        <v>662.75</v>
      </c>
      <c r="N129" s="318">
        <v>3357011</v>
      </c>
      <c r="O129" s="319">
        <v>-8.2758620689655175E-3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466.45</v>
      </c>
      <c r="E130" s="315">
        <v>464.08333333333331</v>
      </c>
      <c r="F130" s="316">
        <v>458.66666666666663</v>
      </c>
      <c r="G130" s="316">
        <v>450.88333333333333</v>
      </c>
      <c r="H130" s="316">
        <v>445.46666666666664</v>
      </c>
      <c r="I130" s="316">
        <v>471.86666666666662</v>
      </c>
      <c r="J130" s="316">
        <v>477.28333333333325</v>
      </c>
      <c r="K130" s="316">
        <v>485.06666666666661</v>
      </c>
      <c r="L130" s="303">
        <v>469.5</v>
      </c>
      <c r="M130" s="303">
        <v>456.3</v>
      </c>
      <c r="N130" s="318">
        <v>43775200</v>
      </c>
      <c r="O130" s="319">
        <v>1.3253831945299589E-2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422.5</v>
      </c>
      <c r="E131" s="315">
        <v>420.84999999999997</v>
      </c>
      <c r="F131" s="316">
        <v>413.59999999999991</v>
      </c>
      <c r="G131" s="316">
        <v>404.69999999999993</v>
      </c>
      <c r="H131" s="316">
        <v>397.44999999999987</v>
      </c>
      <c r="I131" s="316">
        <v>429.74999999999994</v>
      </c>
      <c r="J131" s="316">
        <v>437.00000000000006</v>
      </c>
      <c r="K131" s="316">
        <v>445.9</v>
      </c>
      <c r="L131" s="303">
        <v>428.1</v>
      </c>
      <c r="M131" s="303">
        <v>411.95</v>
      </c>
      <c r="N131" s="318">
        <v>4858500</v>
      </c>
      <c r="O131" s="319">
        <v>3.3503509891512441E-2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322.89999999999998</v>
      </c>
      <c r="E132" s="315">
        <v>317.93333333333334</v>
      </c>
      <c r="F132" s="316">
        <v>309.9666666666667</v>
      </c>
      <c r="G132" s="316">
        <v>297.03333333333336</v>
      </c>
      <c r="H132" s="316">
        <v>289.06666666666672</v>
      </c>
      <c r="I132" s="316">
        <v>330.86666666666667</v>
      </c>
      <c r="J132" s="316">
        <v>338.83333333333326</v>
      </c>
      <c r="K132" s="316">
        <v>351.76666666666665</v>
      </c>
      <c r="L132" s="303">
        <v>325.89999999999998</v>
      </c>
      <c r="M132" s="303">
        <v>305</v>
      </c>
      <c r="N132" s="318">
        <v>4166000</v>
      </c>
      <c r="O132" s="319">
        <v>9.5739084692267232E-2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493.2</v>
      </c>
      <c r="E133" s="315">
        <v>493.91666666666669</v>
      </c>
      <c r="F133" s="316">
        <v>487.83333333333337</v>
      </c>
      <c r="G133" s="316">
        <v>482.4666666666667</v>
      </c>
      <c r="H133" s="316">
        <v>476.38333333333338</v>
      </c>
      <c r="I133" s="316">
        <v>499.28333333333336</v>
      </c>
      <c r="J133" s="316">
        <v>505.36666666666673</v>
      </c>
      <c r="K133" s="316">
        <v>510.73333333333335</v>
      </c>
      <c r="L133" s="303">
        <v>500</v>
      </c>
      <c r="M133" s="303">
        <v>488.55</v>
      </c>
      <c r="N133" s="318">
        <v>18517950</v>
      </c>
      <c r="O133" s="319">
        <v>-3.2698735648888245E-3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133.19999999999999</v>
      </c>
      <c r="E134" s="315">
        <v>132.74999999999997</v>
      </c>
      <c r="F134" s="316">
        <v>130.89999999999995</v>
      </c>
      <c r="G134" s="316">
        <v>128.59999999999997</v>
      </c>
      <c r="H134" s="316">
        <v>126.74999999999994</v>
      </c>
      <c r="I134" s="316">
        <v>135.04999999999995</v>
      </c>
      <c r="J134" s="316">
        <v>136.89999999999998</v>
      </c>
      <c r="K134" s="316">
        <v>139.19999999999996</v>
      </c>
      <c r="L134" s="303">
        <v>134.6</v>
      </c>
      <c r="M134" s="303">
        <v>130.44999999999999</v>
      </c>
      <c r="N134" s="318">
        <v>76100700</v>
      </c>
      <c r="O134" s="319">
        <v>2.2360058197411745E-2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52.35</v>
      </c>
      <c r="E135" s="315">
        <v>52.35</v>
      </c>
      <c r="F135" s="316">
        <v>51.7</v>
      </c>
      <c r="G135" s="316">
        <v>51.050000000000004</v>
      </c>
      <c r="H135" s="316">
        <v>50.400000000000006</v>
      </c>
      <c r="I135" s="316">
        <v>53</v>
      </c>
      <c r="J135" s="316">
        <v>53.649999999999991</v>
      </c>
      <c r="K135" s="316">
        <v>54.3</v>
      </c>
      <c r="L135" s="303">
        <v>53</v>
      </c>
      <c r="M135" s="303">
        <v>51.7</v>
      </c>
      <c r="N135" s="318">
        <v>72346500</v>
      </c>
      <c r="O135" s="319">
        <v>7.330827067669173E-3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410.5</v>
      </c>
      <c r="E136" s="315">
        <v>406.5</v>
      </c>
      <c r="F136" s="316">
        <v>399.1</v>
      </c>
      <c r="G136" s="316">
        <v>387.70000000000005</v>
      </c>
      <c r="H136" s="316">
        <v>380.30000000000007</v>
      </c>
      <c r="I136" s="316">
        <v>417.9</v>
      </c>
      <c r="J136" s="316">
        <v>425.29999999999995</v>
      </c>
      <c r="K136" s="316">
        <v>436.69999999999993</v>
      </c>
      <c r="L136" s="303">
        <v>413.9</v>
      </c>
      <c r="M136" s="303">
        <v>395.1</v>
      </c>
      <c r="N136" s="318">
        <v>28371300</v>
      </c>
      <c r="O136" s="319">
        <v>3.9036234590960027E-2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2663.45</v>
      </c>
      <c r="E137" s="315">
        <v>2655.9666666666667</v>
      </c>
      <c r="F137" s="316">
        <v>2634.6833333333334</v>
      </c>
      <c r="G137" s="316">
        <v>2605.9166666666665</v>
      </c>
      <c r="H137" s="316">
        <v>2584.6333333333332</v>
      </c>
      <c r="I137" s="316">
        <v>2684.7333333333336</v>
      </c>
      <c r="J137" s="316">
        <v>2706.0166666666673</v>
      </c>
      <c r="K137" s="316">
        <v>2734.7833333333338</v>
      </c>
      <c r="L137" s="303">
        <v>2677.25</v>
      </c>
      <c r="M137" s="303">
        <v>2627.2</v>
      </c>
      <c r="N137" s="318">
        <v>5999700</v>
      </c>
      <c r="O137" s="319">
        <v>-1.4730515321706572E-2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813.1</v>
      </c>
      <c r="E138" s="315">
        <v>811.88333333333333</v>
      </c>
      <c r="F138" s="316">
        <v>804.36666666666667</v>
      </c>
      <c r="G138" s="316">
        <v>795.63333333333333</v>
      </c>
      <c r="H138" s="316">
        <v>788.11666666666667</v>
      </c>
      <c r="I138" s="316">
        <v>820.61666666666667</v>
      </c>
      <c r="J138" s="316">
        <v>828.13333333333333</v>
      </c>
      <c r="K138" s="316">
        <v>836.86666666666667</v>
      </c>
      <c r="L138" s="303">
        <v>819.4</v>
      </c>
      <c r="M138" s="303">
        <v>803.15</v>
      </c>
      <c r="N138" s="318">
        <v>11409600</v>
      </c>
      <c r="O138" s="319">
        <v>2.1926053310404127E-2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1169.8499999999999</v>
      </c>
      <c r="E139" s="315">
        <v>1173.5</v>
      </c>
      <c r="F139" s="316">
        <v>1157.3499999999999</v>
      </c>
      <c r="G139" s="316">
        <v>1144.8499999999999</v>
      </c>
      <c r="H139" s="316">
        <v>1128.6999999999998</v>
      </c>
      <c r="I139" s="316">
        <v>1186</v>
      </c>
      <c r="J139" s="316">
        <v>1202.1500000000001</v>
      </c>
      <c r="K139" s="316">
        <v>1214.6500000000001</v>
      </c>
      <c r="L139" s="303">
        <v>1189.6500000000001</v>
      </c>
      <c r="M139" s="303">
        <v>1161</v>
      </c>
      <c r="N139" s="318">
        <v>5484000</v>
      </c>
      <c r="O139" s="319">
        <v>-3.9504154747309634E-3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2566.5</v>
      </c>
      <c r="E140" s="315">
        <v>2557.1833333333334</v>
      </c>
      <c r="F140" s="316">
        <v>2535.2666666666669</v>
      </c>
      <c r="G140" s="316">
        <v>2504.0333333333333</v>
      </c>
      <c r="H140" s="316">
        <v>2482.1166666666668</v>
      </c>
      <c r="I140" s="316">
        <v>2588.416666666667</v>
      </c>
      <c r="J140" s="316">
        <v>2610.333333333333</v>
      </c>
      <c r="K140" s="316">
        <v>2641.5666666666671</v>
      </c>
      <c r="L140" s="303">
        <v>2579.1</v>
      </c>
      <c r="M140" s="303">
        <v>2525.9499999999998</v>
      </c>
      <c r="N140" s="318">
        <v>1095500</v>
      </c>
      <c r="O140" s="319">
        <v>-8.5972850678733038E-3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312.10000000000002</v>
      </c>
      <c r="E141" s="315">
        <v>310.33333333333331</v>
      </c>
      <c r="F141" s="316">
        <v>306.21666666666664</v>
      </c>
      <c r="G141" s="316">
        <v>300.33333333333331</v>
      </c>
      <c r="H141" s="316">
        <v>296.21666666666664</v>
      </c>
      <c r="I141" s="316">
        <v>316.21666666666664</v>
      </c>
      <c r="J141" s="316">
        <v>320.33333333333331</v>
      </c>
      <c r="K141" s="316">
        <v>326.21666666666664</v>
      </c>
      <c r="L141" s="303">
        <v>314.45</v>
      </c>
      <c r="M141" s="303">
        <v>304.45</v>
      </c>
      <c r="N141" s="318">
        <v>2037000</v>
      </c>
      <c r="O141" s="319">
        <v>-8.1190798376184037E-2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453.7</v>
      </c>
      <c r="E142" s="315">
        <v>448.05</v>
      </c>
      <c r="F142" s="316">
        <v>433.65000000000003</v>
      </c>
      <c r="G142" s="316">
        <v>413.6</v>
      </c>
      <c r="H142" s="316">
        <v>399.20000000000005</v>
      </c>
      <c r="I142" s="316">
        <v>468.1</v>
      </c>
      <c r="J142" s="316">
        <v>482.5</v>
      </c>
      <c r="K142" s="316">
        <v>502.55</v>
      </c>
      <c r="L142" s="303">
        <v>462.45</v>
      </c>
      <c r="M142" s="303">
        <v>428</v>
      </c>
      <c r="N142" s="318">
        <v>4578000</v>
      </c>
      <c r="O142" s="319">
        <v>1.5843429636533086E-2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927.15</v>
      </c>
      <c r="E143" s="315">
        <v>922.48333333333323</v>
      </c>
      <c r="F143" s="316">
        <v>912.66666666666652</v>
      </c>
      <c r="G143" s="316">
        <v>898.18333333333328</v>
      </c>
      <c r="H143" s="316">
        <v>888.36666666666656</v>
      </c>
      <c r="I143" s="316">
        <v>936.96666666666647</v>
      </c>
      <c r="J143" s="316">
        <v>946.7833333333333</v>
      </c>
      <c r="K143" s="316">
        <v>961.26666666666642</v>
      </c>
      <c r="L143" s="303">
        <v>932.3</v>
      </c>
      <c r="M143" s="303">
        <v>908</v>
      </c>
      <c r="N143" s="318">
        <v>1540000</v>
      </c>
      <c r="O143" s="319">
        <v>-9.688013136288999E-2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4574</v>
      </c>
      <c r="E144" s="315">
        <v>4598</v>
      </c>
      <c r="F144" s="316">
        <v>4508.3500000000004</v>
      </c>
      <c r="G144" s="316">
        <v>4442.7000000000007</v>
      </c>
      <c r="H144" s="316">
        <v>4353.0500000000011</v>
      </c>
      <c r="I144" s="316">
        <v>4663.6499999999996</v>
      </c>
      <c r="J144" s="316">
        <v>4753.2999999999993</v>
      </c>
      <c r="K144" s="316">
        <v>4818.9499999999989</v>
      </c>
      <c r="L144" s="303">
        <v>4687.6499999999996</v>
      </c>
      <c r="M144" s="303">
        <v>4532.3500000000004</v>
      </c>
      <c r="N144" s="318">
        <v>2024600</v>
      </c>
      <c r="O144" s="319">
        <v>5.6626266640174847E-3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454.7</v>
      </c>
      <c r="E145" s="315">
        <v>453.64999999999992</v>
      </c>
      <c r="F145" s="316">
        <v>448.19999999999982</v>
      </c>
      <c r="G145" s="316">
        <v>441.69999999999987</v>
      </c>
      <c r="H145" s="316">
        <v>436.24999999999977</v>
      </c>
      <c r="I145" s="316">
        <v>460.14999999999986</v>
      </c>
      <c r="J145" s="316">
        <v>465.6</v>
      </c>
      <c r="K145" s="316">
        <v>472.09999999999991</v>
      </c>
      <c r="L145" s="303">
        <v>459.1</v>
      </c>
      <c r="M145" s="303">
        <v>447.15</v>
      </c>
      <c r="N145" s="318">
        <v>17759300</v>
      </c>
      <c r="O145" s="319">
        <v>2.4293319337182276E-2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96.05</v>
      </c>
      <c r="E146" s="315">
        <v>95.40000000000002</v>
      </c>
      <c r="F146" s="316">
        <v>94.05000000000004</v>
      </c>
      <c r="G146" s="316">
        <v>92.050000000000026</v>
      </c>
      <c r="H146" s="316">
        <v>90.700000000000045</v>
      </c>
      <c r="I146" s="316">
        <v>97.400000000000034</v>
      </c>
      <c r="J146" s="316">
        <v>98.750000000000028</v>
      </c>
      <c r="K146" s="316">
        <v>100.75000000000003</v>
      </c>
      <c r="L146" s="303">
        <v>96.75</v>
      </c>
      <c r="M146" s="303">
        <v>93.4</v>
      </c>
      <c r="N146" s="318">
        <v>70518800</v>
      </c>
      <c r="O146" s="319">
        <v>2.7329630609186284E-3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706.85</v>
      </c>
      <c r="E147" s="315">
        <v>706.33333333333337</v>
      </c>
      <c r="F147" s="316">
        <v>700.7166666666667</v>
      </c>
      <c r="G147" s="316">
        <v>694.58333333333337</v>
      </c>
      <c r="H147" s="316">
        <v>688.9666666666667</v>
      </c>
      <c r="I147" s="316">
        <v>712.4666666666667</v>
      </c>
      <c r="J147" s="316">
        <v>718.08333333333326</v>
      </c>
      <c r="K147" s="316">
        <v>724.2166666666667</v>
      </c>
      <c r="L147" s="303">
        <v>711.95</v>
      </c>
      <c r="M147" s="303">
        <v>700.2</v>
      </c>
      <c r="N147" s="318">
        <v>1805000</v>
      </c>
      <c r="O147" s="319">
        <v>0.11282367447595561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338.3</v>
      </c>
      <c r="E148" s="315">
        <v>339.26666666666671</v>
      </c>
      <c r="F148" s="316">
        <v>335.18333333333339</v>
      </c>
      <c r="G148" s="316">
        <v>332.06666666666666</v>
      </c>
      <c r="H148" s="316">
        <v>327.98333333333335</v>
      </c>
      <c r="I148" s="316">
        <v>342.38333333333344</v>
      </c>
      <c r="J148" s="316">
        <v>346.46666666666681</v>
      </c>
      <c r="K148" s="316">
        <v>349.58333333333348</v>
      </c>
      <c r="L148" s="303">
        <v>343.35</v>
      </c>
      <c r="M148" s="303">
        <v>336.15</v>
      </c>
      <c r="N148" s="318">
        <v>28080000</v>
      </c>
      <c r="O148" s="319">
        <v>9.359421734795613E-2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188.25</v>
      </c>
      <c r="E149" s="315">
        <v>186.35</v>
      </c>
      <c r="F149" s="316">
        <v>182.45</v>
      </c>
      <c r="G149" s="316">
        <v>176.65</v>
      </c>
      <c r="H149" s="316">
        <v>172.75</v>
      </c>
      <c r="I149" s="316">
        <v>192.14999999999998</v>
      </c>
      <c r="J149" s="316">
        <v>196.05</v>
      </c>
      <c r="K149" s="316">
        <v>201.84999999999997</v>
      </c>
      <c r="L149" s="303">
        <v>190.25</v>
      </c>
      <c r="M149" s="303">
        <v>180.55</v>
      </c>
      <c r="N149" s="318">
        <v>31587000</v>
      </c>
      <c r="O149" s="319">
        <v>4.1959426026719447E-2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1" sqref="E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44137</v>
      </c>
    </row>
    <row r="7" spans="1:15">
      <c r="A7"/>
    </row>
    <row r="8" spans="1:15" ht="28.5" customHeight="1">
      <c r="A8" s="580" t="s">
        <v>16</v>
      </c>
      <c r="B8" s="581" t="s">
        <v>18</v>
      </c>
      <c r="C8" s="579" t="s">
        <v>19</v>
      </c>
      <c r="D8" s="579" t="s">
        <v>20</v>
      </c>
      <c r="E8" s="579" t="s">
        <v>21</v>
      </c>
      <c r="F8" s="579"/>
      <c r="G8" s="579"/>
      <c r="H8" s="579" t="s">
        <v>22</v>
      </c>
      <c r="I8" s="579"/>
      <c r="J8" s="579"/>
      <c r="K8" s="273"/>
      <c r="L8" s="281"/>
      <c r="M8" s="281"/>
    </row>
    <row r="9" spans="1:15" ht="36" customHeight="1">
      <c r="A9" s="575"/>
      <c r="B9" s="577"/>
      <c r="C9" s="582" t="s">
        <v>23</v>
      </c>
      <c r="D9" s="582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11642.4</v>
      </c>
      <c r="D10" s="302">
        <v>11642.266666666668</v>
      </c>
      <c r="E10" s="302">
        <v>11535.583333333336</v>
      </c>
      <c r="F10" s="302">
        <v>11428.766666666668</v>
      </c>
      <c r="G10" s="302">
        <v>11322.083333333336</v>
      </c>
      <c r="H10" s="302">
        <v>11749.083333333336</v>
      </c>
      <c r="I10" s="302">
        <v>11855.766666666666</v>
      </c>
      <c r="J10" s="302">
        <v>11962.583333333336</v>
      </c>
      <c r="K10" s="301">
        <v>11748.95</v>
      </c>
      <c r="L10" s="301">
        <v>11535.45</v>
      </c>
      <c r="M10" s="306"/>
    </row>
    <row r="11" spans="1:15">
      <c r="A11" s="300">
        <v>2</v>
      </c>
      <c r="B11" s="276" t="s">
        <v>220</v>
      </c>
      <c r="C11" s="303">
        <v>23900.9</v>
      </c>
      <c r="D11" s="278">
        <v>23930.316666666666</v>
      </c>
      <c r="E11" s="278">
        <v>23583.283333333333</v>
      </c>
      <c r="F11" s="278">
        <v>23265.666666666668</v>
      </c>
      <c r="G11" s="278">
        <v>22918.633333333335</v>
      </c>
      <c r="H11" s="278">
        <v>24247.933333333331</v>
      </c>
      <c r="I11" s="278">
        <v>24594.966666666664</v>
      </c>
      <c r="J11" s="278">
        <v>24912.583333333328</v>
      </c>
      <c r="K11" s="303">
        <v>24277.35</v>
      </c>
      <c r="L11" s="303">
        <v>23612.7</v>
      </c>
      <c r="M11" s="306"/>
    </row>
    <row r="12" spans="1:15">
      <c r="A12" s="300">
        <v>3</v>
      </c>
      <c r="B12" s="284" t="s">
        <v>221</v>
      </c>
      <c r="C12" s="303">
        <v>1312.7</v>
      </c>
      <c r="D12" s="278">
        <v>1312.75</v>
      </c>
      <c r="E12" s="278">
        <v>1301</v>
      </c>
      <c r="F12" s="278">
        <v>1289.3</v>
      </c>
      <c r="G12" s="278">
        <v>1277.55</v>
      </c>
      <c r="H12" s="278">
        <v>1324.45</v>
      </c>
      <c r="I12" s="278">
        <v>1336.2</v>
      </c>
      <c r="J12" s="278">
        <v>1347.9</v>
      </c>
      <c r="K12" s="303">
        <v>1324.5</v>
      </c>
      <c r="L12" s="303">
        <v>1301.05</v>
      </c>
      <c r="M12" s="306"/>
    </row>
    <row r="13" spans="1:15">
      <c r="A13" s="300">
        <v>4</v>
      </c>
      <c r="B13" s="276" t="s">
        <v>222</v>
      </c>
      <c r="C13" s="303">
        <v>3129.65</v>
      </c>
      <c r="D13" s="278">
        <v>3131.9500000000003</v>
      </c>
      <c r="E13" s="278">
        <v>3101.7500000000005</v>
      </c>
      <c r="F13" s="278">
        <v>3073.8500000000004</v>
      </c>
      <c r="G13" s="278">
        <v>3043.6500000000005</v>
      </c>
      <c r="H13" s="278">
        <v>3159.8500000000004</v>
      </c>
      <c r="I13" s="278">
        <v>3190.05</v>
      </c>
      <c r="J13" s="278">
        <v>3217.9500000000003</v>
      </c>
      <c r="K13" s="303">
        <v>3162.15</v>
      </c>
      <c r="L13" s="303">
        <v>3104.05</v>
      </c>
      <c r="M13" s="306"/>
    </row>
    <row r="14" spans="1:15">
      <c r="A14" s="300">
        <v>5</v>
      </c>
      <c r="B14" s="276" t="s">
        <v>223</v>
      </c>
      <c r="C14" s="303">
        <v>20916.849999999999</v>
      </c>
      <c r="D14" s="278">
        <v>20970.55</v>
      </c>
      <c r="E14" s="278">
        <v>20743.8</v>
      </c>
      <c r="F14" s="278">
        <v>20570.75</v>
      </c>
      <c r="G14" s="278">
        <v>20344</v>
      </c>
      <c r="H14" s="278">
        <v>21143.599999999999</v>
      </c>
      <c r="I14" s="278">
        <v>21370.35</v>
      </c>
      <c r="J14" s="278">
        <v>21543.399999999998</v>
      </c>
      <c r="K14" s="303">
        <v>21197.3</v>
      </c>
      <c r="L14" s="303">
        <v>20797.5</v>
      </c>
      <c r="M14" s="306"/>
    </row>
    <row r="15" spans="1:15">
      <c r="A15" s="300">
        <v>6</v>
      </c>
      <c r="B15" s="276" t="s">
        <v>224</v>
      </c>
      <c r="C15" s="303">
        <v>2281.6</v>
      </c>
      <c r="D15" s="278">
        <v>2278.3333333333335</v>
      </c>
      <c r="E15" s="278">
        <v>2258.5166666666669</v>
      </c>
      <c r="F15" s="278">
        <v>2235.4333333333334</v>
      </c>
      <c r="G15" s="278">
        <v>2215.6166666666668</v>
      </c>
      <c r="H15" s="278">
        <v>2301.416666666667</v>
      </c>
      <c r="I15" s="278">
        <v>2321.2333333333336</v>
      </c>
      <c r="J15" s="278">
        <v>2344.3166666666671</v>
      </c>
      <c r="K15" s="303">
        <v>2298.15</v>
      </c>
      <c r="L15" s="303">
        <v>2255.25</v>
      </c>
      <c r="M15" s="306"/>
    </row>
    <row r="16" spans="1:15">
      <c r="A16" s="300">
        <v>7</v>
      </c>
      <c r="B16" s="276" t="s">
        <v>225</v>
      </c>
      <c r="C16" s="303">
        <v>4666.05</v>
      </c>
      <c r="D16" s="278">
        <v>4659.1000000000004</v>
      </c>
      <c r="E16" s="278">
        <v>4610.3500000000004</v>
      </c>
      <c r="F16" s="278">
        <v>4554.6499999999996</v>
      </c>
      <c r="G16" s="278">
        <v>4505.8999999999996</v>
      </c>
      <c r="H16" s="278">
        <v>4714.8000000000011</v>
      </c>
      <c r="I16" s="278">
        <v>4763.5500000000011</v>
      </c>
      <c r="J16" s="278">
        <v>4819.2500000000018</v>
      </c>
      <c r="K16" s="303">
        <v>4707.8500000000004</v>
      </c>
      <c r="L16" s="303">
        <v>4603.3999999999996</v>
      </c>
      <c r="M16" s="306"/>
    </row>
    <row r="17" spans="1:13">
      <c r="A17" s="300">
        <v>8</v>
      </c>
      <c r="B17" s="276" t="s">
        <v>802</v>
      </c>
      <c r="C17" s="276">
        <v>1000.55</v>
      </c>
      <c r="D17" s="278">
        <v>1004.0500000000001</v>
      </c>
      <c r="E17" s="278">
        <v>985.60000000000014</v>
      </c>
      <c r="F17" s="278">
        <v>970.65000000000009</v>
      </c>
      <c r="G17" s="278">
        <v>952.20000000000016</v>
      </c>
      <c r="H17" s="278">
        <v>1019.0000000000001</v>
      </c>
      <c r="I17" s="278">
        <v>1037.4500000000003</v>
      </c>
      <c r="J17" s="278">
        <v>1052.4000000000001</v>
      </c>
      <c r="K17" s="276">
        <v>1022.5</v>
      </c>
      <c r="L17" s="276">
        <v>989.1</v>
      </c>
      <c r="M17" s="276">
        <v>1.10667</v>
      </c>
    </row>
    <row r="18" spans="1:13">
      <c r="A18" s="300">
        <v>9</v>
      </c>
      <c r="B18" s="276" t="s">
        <v>295</v>
      </c>
      <c r="C18" s="276">
        <v>15298.15</v>
      </c>
      <c r="D18" s="278">
        <v>15310.25</v>
      </c>
      <c r="E18" s="278">
        <v>15185.5</v>
      </c>
      <c r="F18" s="278">
        <v>15072.85</v>
      </c>
      <c r="G18" s="278">
        <v>14948.1</v>
      </c>
      <c r="H18" s="278">
        <v>15422.9</v>
      </c>
      <c r="I18" s="278">
        <v>15547.65</v>
      </c>
      <c r="J18" s="278">
        <v>15660.3</v>
      </c>
      <c r="K18" s="276">
        <v>15435</v>
      </c>
      <c r="L18" s="276">
        <v>15197.6</v>
      </c>
      <c r="M18" s="276">
        <v>9.2319999999999999E-2</v>
      </c>
    </row>
    <row r="19" spans="1:13">
      <c r="A19" s="300">
        <v>10</v>
      </c>
      <c r="B19" s="276" t="s">
        <v>227</v>
      </c>
      <c r="C19" s="276">
        <v>64.75</v>
      </c>
      <c r="D19" s="278">
        <v>65.100000000000009</v>
      </c>
      <c r="E19" s="278">
        <v>63.800000000000011</v>
      </c>
      <c r="F19" s="278">
        <v>62.850000000000009</v>
      </c>
      <c r="G19" s="278">
        <v>61.550000000000011</v>
      </c>
      <c r="H19" s="278">
        <v>66.050000000000011</v>
      </c>
      <c r="I19" s="278">
        <v>67.349999999999994</v>
      </c>
      <c r="J19" s="278">
        <v>68.300000000000011</v>
      </c>
      <c r="K19" s="276">
        <v>66.400000000000006</v>
      </c>
      <c r="L19" s="276">
        <v>64.150000000000006</v>
      </c>
      <c r="M19" s="276">
        <v>13.145250000000001</v>
      </c>
    </row>
    <row r="20" spans="1:13">
      <c r="A20" s="300">
        <v>11</v>
      </c>
      <c r="B20" s="276" t="s">
        <v>228</v>
      </c>
      <c r="C20" s="276">
        <v>153.30000000000001</v>
      </c>
      <c r="D20" s="278">
        <v>154.31666666666666</v>
      </c>
      <c r="E20" s="278">
        <v>150.18333333333334</v>
      </c>
      <c r="F20" s="278">
        <v>147.06666666666666</v>
      </c>
      <c r="G20" s="278">
        <v>142.93333333333334</v>
      </c>
      <c r="H20" s="278">
        <v>157.43333333333334</v>
      </c>
      <c r="I20" s="278">
        <v>161.56666666666666</v>
      </c>
      <c r="J20" s="278">
        <v>164.68333333333334</v>
      </c>
      <c r="K20" s="276">
        <v>158.44999999999999</v>
      </c>
      <c r="L20" s="276">
        <v>151.19999999999999</v>
      </c>
      <c r="M20" s="276">
        <v>23.033190000000001</v>
      </c>
    </row>
    <row r="21" spans="1:13">
      <c r="A21" s="300">
        <v>12</v>
      </c>
      <c r="B21" s="276" t="s">
        <v>38</v>
      </c>
      <c r="C21" s="276">
        <v>1649</v>
      </c>
      <c r="D21" s="278">
        <v>1656.9833333333333</v>
      </c>
      <c r="E21" s="278">
        <v>1615.0666666666666</v>
      </c>
      <c r="F21" s="278">
        <v>1581.1333333333332</v>
      </c>
      <c r="G21" s="278">
        <v>1539.2166666666665</v>
      </c>
      <c r="H21" s="278">
        <v>1690.9166666666667</v>
      </c>
      <c r="I21" s="278">
        <v>1732.8333333333333</v>
      </c>
      <c r="J21" s="278">
        <v>1766.7666666666669</v>
      </c>
      <c r="K21" s="276">
        <v>1698.9</v>
      </c>
      <c r="L21" s="276">
        <v>1623.05</v>
      </c>
      <c r="M21" s="276">
        <v>24.58201</v>
      </c>
    </row>
    <row r="22" spans="1:13">
      <c r="A22" s="300">
        <v>13</v>
      </c>
      <c r="B22" s="276" t="s">
        <v>296</v>
      </c>
      <c r="C22" s="276">
        <v>220.5</v>
      </c>
      <c r="D22" s="278">
        <v>215.53333333333333</v>
      </c>
      <c r="E22" s="278">
        <v>207.06666666666666</v>
      </c>
      <c r="F22" s="278">
        <v>193.63333333333333</v>
      </c>
      <c r="G22" s="278">
        <v>185.16666666666666</v>
      </c>
      <c r="H22" s="278">
        <v>228.96666666666667</v>
      </c>
      <c r="I22" s="278">
        <v>237.43333333333331</v>
      </c>
      <c r="J22" s="278">
        <v>250.86666666666667</v>
      </c>
      <c r="K22" s="276">
        <v>224</v>
      </c>
      <c r="L22" s="276">
        <v>202.1</v>
      </c>
      <c r="M22" s="276">
        <v>66.795479999999998</v>
      </c>
    </row>
    <row r="23" spans="1:13">
      <c r="A23" s="300">
        <v>14</v>
      </c>
      <c r="B23" s="276" t="s">
        <v>41</v>
      </c>
      <c r="C23" s="276">
        <v>359.85</v>
      </c>
      <c r="D23" s="278">
        <v>355.25</v>
      </c>
      <c r="E23" s="278">
        <v>347.8</v>
      </c>
      <c r="F23" s="278">
        <v>335.75</v>
      </c>
      <c r="G23" s="278">
        <v>328.3</v>
      </c>
      <c r="H23" s="278">
        <v>367.3</v>
      </c>
      <c r="I23" s="278">
        <v>374.75000000000006</v>
      </c>
      <c r="J23" s="278">
        <v>386.8</v>
      </c>
      <c r="K23" s="276">
        <v>362.7</v>
      </c>
      <c r="L23" s="276">
        <v>343.2</v>
      </c>
      <c r="M23" s="276">
        <v>120.4426</v>
      </c>
    </row>
    <row r="24" spans="1:13">
      <c r="A24" s="300">
        <v>15</v>
      </c>
      <c r="B24" s="276" t="s">
        <v>43</v>
      </c>
      <c r="C24" s="276">
        <v>35.75</v>
      </c>
      <c r="D24" s="278">
        <v>35.816666666666663</v>
      </c>
      <c r="E24" s="278">
        <v>35.533333333333324</v>
      </c>
      <c r="F24" s="278">
        <v>35.316666666666663</v>
      </c>
      <c r="G24" s="278">
        <v>35.033333333333324</v>
      </c>
      <c r="H24" s="278">
        <v>36.033333333333324</v>
      </c>
      <c r="I24" s="278">
        <v>36.316666666666656</v>
      </c>
      <c r="J24" s="278">
        <v>36.533333333333324</v>
      </c>
      <c r="K24" s="276">
        <v>36.1</v>
      </c>
      <c r="L24" s="276">
        <v>35.6</v>
      </c>
      <c r="M24" s="276">
        <v>13.202439999999999</v>
      </c>
    </row>
    <row r="25" spans="1:13">
      <c r="A25" s="300">
        <v>16</v>
      </c>
      <c r="B25" s="276" t="s">
        <v>298</v>
      </c>
      <c r="C25" s="276">
        <v>290.14999999999998</v>
      </c>
      <c r="D25" s="278">
        <v>292.05</v>
      </c>
      <c r="E25" s="278">
        <v>285.45000000000005</v>
      </c>
      <c r="F25" s="278">
        <v>280.75000000000006</v>
      </c>
      <c r="G25" s="278">
        <v>274.15000000000009</v>
      </c>
      <c r="H25" s="278">
        <v>296.75</v>
      </c>
      <c r="I25" s="278">
        <v>303.35000000000002</v>
      </c>
      <c r="J25" s="278">
        <v>308.04999999999995</v>
      </c>
      <c r="K25" s="276">
        <v>298.64999999999998</v>
      </c>
      <c r="L25" s="276">
        <v>287.35000000000002</v>
      </c>
      <c r="M25" s="276">
        <v>6.0042799999999996</v>
      </c>
    </row>
    <row r="26" spans="1:13">
      <c r="A26" s="300">
        <v>17</v>
      </c>
      <c r="B26" s="276" t="s">
        <v>229</v>
      </c>
      <c r="C26" s="276">
        <v>1573.15</v>
      </c>
      <c r="D26" s="278">
        <v>1591.95</v>
      </c>
      <c r="E26" s="278">
        <v>1536.3000000000002</v>
      </c>
      <c r="F26" s="278">
        <v>1499.45</v>
      </c>
      <c r="G26" s="278">
        <v>1443.8000000000002</v>
      </c>
      <c r="H26" s="278">
        <v>1628.8000000000002</v>
      </c>
      <c r="I26" s="278">
        <v>1684.4500000000003</v>
      </c>
      <c r="J26" s="278">
        <v>1721.3000000000002</v>
      </c>
      <c r="K26" s="276">
        <v>1647.6</v>
      </c>
      <c r="L26" s="276">
        <v>1555.1</v>
      </c>
      <c r="M26" s="276">
        <v>1.7586900000000001</v>
      </c>
    </row>
    <row r="27" spans="1:13">
      <c r="A27" s="300">
        <v>18</v>
      </c>
      <c r="B27" s="276" t="s">
        <v>230</v>
      </c>
      <c r="C27" s="276">
        <v>2634.3</v>
      </c>
      <c r="D27" s="278">
        <v>2650.6666666666665</v>
      </c>
      <c r="E27" s="278">
        <v>2603.6333333333332</v>
      </c>
      <c r="F27" s="278">
        <v>2572.9666666666667</v>
      </c>
      <c r="G27" s="278">
        <v>2525.9333333333334</v>
      </c>
      <c r="H27" s="278">
        <v>2681.333333333333</v>
      </c>
      <c r="I27" s="278">
        <v>2728.3666666666668</v>
      </c>
      <c r="J27" s="278">
        <v>2759.0333333333328</v>
      </c>
      <c r="K27" s="276">
        <v>2697.7</v>
      </c>
      <c r="L27" s="276">
        <v>2620</v>
      </c>
      <c r="M27" s="276">
        <v>0.25733</v>
      </c>
    </row>
    <row r="28" spans="1:13">
      <c r="A28" s="300">
        <v>19</v>
      </c>
      <c r="B28" s="276" t="s">
        <v>45</v>
      </c>
      <c r="C28" s="276">
        <v>766.05</v>
      </c>
      <c r="D28" s="278">
        <v>760.30000000000007</v>
      </c>
      <c r="E28" s="278">
        <v>749.25000000000011</v>
      </c>
      <c r="F28" s="278">
        <v>732.45</v>
      </c>
      <c r="G28" s="278">
        <v>721.40000000000009</v>
      </c>
      <c r="H28" s="278">
        <v>777.10000000000014</v>
      </c>
      <c r="I28" s="278">
        <v>788.15000000000009</v>
      </c>
      <c r="J28" s="278">
        <v>804.95000000000016</v>
      </c>
      <c r="K28" s="276">
        <v>771.35</v>
      </c>
      <c r="L28" s="276">
        <v>743.5</v>
      </c>
      <c r="M28" s="276">
        <v>20.883939999999999</v>
      </c>
    </row>
    <row r="29" spans="1:13">
      <c r="A29" s="300">
        <v>20</v>
      </c>
      <c r="B29" s="276" t="s">
        <v>46</v>
      </c>
      <c r="C29" s="276">
        <v>259.7</v>
      </c>
      <c r="D29" s="278">
        <v>259.3</v>
      </c>
      <c r="E29" s="278">
        <v>252.8</v>
      </c>
      <c r="F29" s="278">
        <v>245.9</v>
      </c>
      <c r="G29" s="278">
        <v>239.4</v>
      </c>
      <c r="H29" s="278">
        <v>266.20000000000005</v>
      </c>
      <c r="I29" s="278">
        <v>272.70000000000005</v>
      </c>
      <c r="J29" s="278">
        <v>279.60000000000002</v>
      </c>
      <c r="K29" s="276">
        <v>265.8</v>
      </c>
      <c r="L29" s="276">
        <v>252.4</v>
      </c>
      <c r="M29" s="276">
        <v>181.01783</v>
      </c>
    </row>
    <row r="30" spans="1:13">
      <c r="A30" s="300">
        <v>21</v>
      </c>
      <c r="B30" s="276" t="s">
        <v>47</v>
      </c>
      <c r="C30" s="276">
        <v>2119.4499999999998</v>
      </c>
      <c r="D30" s="278">
        <v>2114.0499999999997</v>
      </c>
      <c r="E30" s="278">
        <v>2083.3499999999995</v>
      </c>
      <c r="F30" s="278">
        <v>2047.2499999999995</v>
      </c>
      <c r="G30" s="278">
        <v>2016.5499999999993</v>
      </c>
      <c r="H30" s="278">
        <v>2150.1499999999996</v>
      </c>
      <c r="I30" s="278">
        <v>2180.8499999999995</v>
      </c>
      <c r="J30" s="278">
        <v>2216.9499999999998</v>
      </c>
      <c r="K30" s="276">
        <v>2144.75</v>
      </c>
      <c r="L30" s="276">
        <v>2077.9499999999998</v>
      </c>
      <c r="M30" s="276">
        <v>10.717689999999999</v>
      </c>
    </row>
    <row r="31" spans="1:13">
      <c r="A31" s="300">
        <v>22</v>
      </c>
      <c r="B31" s="276" t="s">
        <v>48</v>
      </c>
      <c r="C31" s="276">
        <v>139.9</v>
      </c>
      <c r="D31" s="278">
        <v>140.65</v>
      </c>
      <c r="E31" s="278">
        <v>137</v>
      </c>
      <c r="F31" s="278">
        <v>134.1</v>
      </c>
      <c r="G31" s="278">
        <v>130.44999999999999</v>
      </c>
      <c r="H31" s="278">
        <v>143.55000000000001</v>
      </c>
      <c r="I31" s="278">
        <v>147.20000000000005</v>
      </c>
      <c r="J31" s="278">
        <v>150.10000000000002</v>
      </c>
      <c r="K31" s="276">
        <v>144.30000000000001</v>
      </c>
      <c r="L31" s="276">
        <v>137.75</v>
      </c>
      <c r="M31" s="276">
        <v>59.49691</v>
      </c>
    </row>
    <row r="32" spans="1:13">
      <c r="A32" s="300">
        <v>23</v>
      </c>
      <c r="B32" s="276" t="s">
        <v>49</v>
      </c>
      <c r="C32" s="276">
        <v>78.95</v>
      </c>
      <c r="D32" s="278">
        <v>79.683333333333337</v>
      </c>
      <c r="E32" s="278">
        <v>77.566666666666677</v>
      </c>
      <c r="F32" s="278">
        <v>76.183333333333337</v>
      </c>
      <c r="G32" s="278">
        <v>74.066666666666677</v>
      </c>
      <c r="H32" s="278">
        <v>81.066666666666677</v>
      </c>
      <c r="I32" s="278">
        <v>83.183333333333351</v>
      </c>
      <c r="J32" s="278">
        <v>84.566666666666677</v>
      </c>
      <c r="K32" s="276">
        <v>81.8</v>
      </c>
      <c r="L32" s="276">
        <v>78.3</v>
      </c>
      <c r="M32" s="276">
        <v>284.89488999999998</v>
      </c>
    </row>
    <row r="33" spans="1:13">
      <c r="A33" s="300">
        <v>24</v>
      </c>
      <c r="B33" s="276" t="s">
        <v>51</v>
      </c>
      <c r="C33" s="276">
        <v>2211.5</v>
      </c>
      <c r="D33" s="278">
        <v>2216.6166666666668</v>
      </c>
      <c r="E33" s="278">
        <v>2190.3833333333337</v>
      </c>
      <c r="F33" s="278">
        <v>2169.2666666666669</v>
      </c>
      <c r="G33" s="278">
        <v>2143.0333333333338</v>
      </c>
      <c r="H33" s="278">
        <v>2237.7333333333336</v>
      </c>
      <c r="I33" s="278">
        <v>2263.9666666666672</v>
      </c>
      <c r="J33" s="278">
        <v>2285.0833333333335</v>
      </c>
      <c r="K33" s="276">
        <v>2242.85</v>
      </c>
      <c r="L33" s="276">
        <v>2195.5</v>
      </c>
      <c r="M33" s="276">
        <v>30.061969999999999</v>
      </c>
    </row>
    <row r="34" spans="1:13">
      <c r="A34" s="300">
        <v>25</v>
      </c>
      <c r="B34" s="276" t="s">
        <v>226</v>
      </c>
      <c r="C34" s="276">
        <v>775.35</v>
      </c>
      <c r="D34" s="278">
        <v>779.7833333333333</v>
      </c>
      <c r="E34" s="278">
        <v>770.06666666666661</v>
      </c>
      <c r="F34" s="278">
        <v>764.7833333333333</v>
      </c>
      <c r="G34" s="278">
        <v>755.06666666666661</v>
      </c>
      <c r="H34" s="278">
        <v>785.06666666666661</v>
      </c>
      <c r="I34" s="278">
        <v>794.7833333333333</v>
      </c>
      <c r="J34" s="278">
        <v>800.06666666666661</v>
      </c>
      <c r="K34" s="276">
        <v>789.5</v>
      </c>
      <c r="L34" s="276">
        <v>774.5</v>
      </c>
      <c r="M34" s="276">
        <v>3.6224799999999999</v>
      </c>
    </row>
    <row r="35" spans="1:13">
      <c r="A35" s="300">
        <v>26</v>
      </c>
      <c r="B35" s="276" t="s">
        <v>53</v>
      </c>
      <c r="C35" s="276">
        <v>772.65</v>
      </c>
      <c r="D35" s="278">
        <v>770.7166666666667</v>
      </c>
      <c r="E35" s="278">
        <v>763.03333333333342</v>
      </c>
      <c r="F35" s="278">
        <v>753.41666666666674</v>
      </c>
      <c r="G35" s="278">
        <v>745.73333333333346</v>
      </c>
      <c r="H35" s="278">
        <v>780.33333333333337</v>
      </c>
      <c r="I35" s="278">
        <v>788.01666666666677</v>
      </c>
      <c r="J35" s="278">
        <v>797.63333333333333</v>
      </c>
      <c r="K35" s="276">
        <v>778.4</v>
      </c>
      <c r="L35" s="276">
        <v>761.1</v>
      </c>
      <c r="M35" s="276">
        <v>20.368089999999999</v>
      </c>
    </row>
    <row r="36" spans="1:13">
      <c r="A36" s="300">
        <v>27</v>
      </c>
      <c r="B36" s="276" t="s">
        <v>55</v>
      </c>
      <c r="C36" s="276">
        <v>492.5</v>
      </c>
      <c r="D36" s="278">
        <v>491.88333333333338</v>
      </c>
      <c r="E36" s="278">
        <v>482.21666666666675</v>
      </c>
      <c r="F36" s="278">
        <v>471.93333333333339</v>
      </c>
      <c r="G36" s="278">
        <v>462.26666666666677</v>
      </c>
      <c r="H36" s="278">
        <v>502.16666666666674</v>
      </c>
      <c r="I36" s="278">
        <v>511.83333333333337</v>
      </c>
      <c r="J36" s="278">
        <v>522.11666666666679</v>
      </c>
      <c r="K36" s="276">
        <v>501.55</v>
      </c>
      <c r="L36" s="276">
        <v>481.6</v>
      </c>
      <c r="M36" s="276">
        <v>231.42307</v>
      </c>
    </row>
    <row r="37" spans="1:13">
      <c r="A37" s="300">
        <v>28</v>
      </c>
      <c r="B37" s="276" t="s">
        <v>56</v>
      </c>
      <c r="C37" s="276">
        <v>2886.9</v>
      </c>
      <c r="D37" s="278">
        <v>2910.0666666666671</v>
      </c>
      <c r="E37" s="278">
        <v>2856.9333333333343</v>
      </c>
      <c r="F37" s="278">
        <v>2826.9666666666672</v>
      </c>
      <c r="G37" s="278">
        <v>2773.8333333333344</v>
      </c>
      <c r="H37" s="278">
        <v>2940.0333333333342</v>
      </c>
      <c r="I37" s="278">
        <v>2993.1666666666665</v>
      </c>
      <c r="J37" s="278">
        <v>3023.1333333333341</v>
      </c>
      <c r="K37" s="276">
        <v>2963.2</v>
      </c>
      <c r="L37" s="276">
        <v>2880.1</v>
      </c>
      <c r="M37" s="276">
        <v>7.2294</v>
      </c>
    </row>
    <row r="38" spans="1:13">
      <c r="A38" s="300">
        <v>29</v>
      </c>
      <c r="B38" s="276" t="s">
        <v>58</v>
      </c>
      <c r="C38" s="276">
        <v>5573.5</v>
      </c>
      <c r="D38" s="278">
        <v>5588.1833333333334</v>
      </c>
      <c r="E38" s="278">
        <v>5496.3666666666668</v>
      </c>
      <c r="F38" s="278">
        <v>5419.2333333333336</v>
      </c>
      <c r="G38" s="278">
        <v>5327.416666666667</v>
      </c>
      <c r="H38" s="278">
        <v>5665.3166666666666</v>
      </c>
      <c r="I38" s="278">
        <v>5757.1333333333341</v>
      </c>
      <c r="J38" s="278">
        <v>5834.2666666666664</v>
      </c>
      <c r="K38" s="276">
        <v>5680</v>
      </c>
      <c r="L38" s="276">
        <v>5511.05</v>
      </c>
      <c r="M38" s="276">
        <v>5.2634999999999996</v>
      </c>
    </row>
    <row r="39" spans="1:13">
      <c r="A39" s="300">
        <v>30</v>
      </c>
      <c r="B39" s="276" t="s">
        <v>232</v>
      </c>
      <c r="C39" s="276">
        <v>2306.6999999999998</v>
      </c>
      <c r="D39" s="278">
        <v>2305.0666666666666</v>
      </c>
      <c r="E39" s="278">
        <v>2283.6333333333332</v>
      </c>
      <c r="F39" s="278">
        <v>2260.5666666666666</v>
      </c>
      <c r="G39" s="278">
        <v>2239.1333333333332</v>
      </c>
      <c r="H39" s="278">
        <v>2328.1333333333332</v>
      </c>
      <c r="I39" s="278">
        <v>2349.5666666666666</v>
      </c>
      <c r="J39" s="278">
        <v>2372.6333333333332</v>
      </c>
      <c r="K39" s="276">
        <v>2326.5</v>
      </c>
      <c r="L39" s="276">
        <v>2282</v>
      </c>
      <c r="M39" s="276">
        <v>0.36824000000000001</v>
      </c>
    </row>
    <row r="40" spans="1:13">
      <c r="A40" s="300">
        <v>31</v>
      </c>
      <c r="B40" s="276" t="s">
        <v>59</v>
      </c>
      <c r="C40" s="276">
        <v>3309</v>
      </c>
      <c r="D40" s="278">
        <v>3317.6166666666668</v>
      </c>
      <c r="E40" s="278">
        <v>3244.2333333333336</v>
      </c>
      <c r="F40" s="278">
        <v>3179.4666666666667</v>
      </c>
      <c r="G40" s="278">
        <v>3106.0833333333335</v>
      </c>
      <c r="H40" s="278">
        <v>3382.3833333333337</v>
      </c>
      <c r="I40" s="278">
        <v>3455.7666666666669</v>
      </c>
      <c r="J40" s="278">
        <v>3520.5333333333338</v>
      </c>
      <c r="K40" s="276">
        <v>3391</v>
      </c>
      <c r="L40" s="276">
        <v>3252.85</v>
      </c>
      <c r="M40" s="276">
        <v>42.876350000000002</v>
      </c>
    </row>
    <row r="41" spans="1:13">
      <c r="A41" s="300">
        <v>32</v>
      </c>
      <c r="B41" s="276" t="s">
        <v>60</v>
      </c>
      <c r="C41" s="276">
        <v>1347.55</v>
      </c>
      <c r="D41" s="278">
        <v>1347.8500000000001</v>
      </c>
      <c r="E41" s="278">
        <v>1335.7000000000003</v>
      </c>
      <c r="F41" s="278">
        <v>1323.8500000000001</v>
      </c>
      <c r="G41" s="278">
        <v>1311.7000000000003</v>
      </c>
      <c r="H41" s="278">
        <v>1359.7000000000003</v>
      </c>
      <c r="I41" s="278">
        <v>1371.8500000000004</v>
      </c>
      <c r="J41" s="278">
        <v>1383.7000000000003</v>
      </c>
      <c r="K41" s="276">
        <v>1360</v>
      </c>
      <c r="L41" s="276">
        <v>1336</v>
      </c>
      <c r="M41" s="276">
        <v>5.45824</v>
      </c>
    </row>
    <row r="42" spans="1:13">
      <c r="A42" s="300">
        <v>33</v>
      </c>
      <c r="B42" s="276" t="s">
        <v>233</v>
      </c>
      <c r="C42" s="276">
        <v>289.45</v>
      </c>
      <c r="D42" s="278">
        <v>290.46666666666664</v>
      </c>
      <c r="E42" s="278">
        <v>285.98333333333329</v>
      </c>
      <c r="F42" s="278">
        <v>282.51666666666665</v>
      </c>
      <c r="G42" s="278">
        <v>278.0333333333333</v>
      </c>
      <c r="H42" s="278">
        <v>293.93333333333328</v>
      </c>
      <c r="I42" s="278">
        <v>298.41666666666663</v>
      </c>
      <c r="J42" s="278">
        <v>301.88333333333327</v>
      </c>
      <c r="K42" s="276">
        <v>294.95</v>
      </c>
      <c r="L42" s="276">
        <v>287</v>
      </c>
      <c r="M42" s="276">
        <v>72.900909999999996</v>
      </c>
    </row>
    <row r="43" spans="1:13">
      <c r="A43" s="300">
        <v>34</v>
      </c>
      <c r="B43" s="276" t="s">
        <v>61</v>
      </c>
      <c r="C43" s="276">
        <v>41.7</v>
      </c>
      <c r="D43" s="278">
        <v>42.166666666666664</v>
      </c>
      <c r="E43" s="278">
        <v>40.883333333333326</v>
      </c>
      <c r="F43" s="278">
        <v>40.066666666666663</v>
      </c>
      <c r="G43" s="278">
        <v>38.783333333333324</v>
      </c>
      <c r="H43" s="278">
        <v>42.983333333333327</v>
      </c>
      <c r="I43" s="278">
        <v>44.266666666666673</v>
      </c>
      <c r="J43" s="278">
        <v>45.083333333333329</v>
      </c>
      <c r="K43" s="276">
        <v>43.45</v>
      </c>
      <c r="L43" s="276">
        <v>41.35</v>
      </c>
      <c r="M43" s="276">
        <v>456.66120999999998</v>
      </c>
    </row>
    <row r="44" spans="1:13">
      <c r="A44" s="300">
        <v>35</v>
      </c>
      <c r="B44" s="276" t="s">
        <v>62</v>
      </c>
      <c r="C44" s="276">
        <v>38.6</v>
      </c>
      <c r="D44" s="278">
        <v>38.766666666666666</v>
      </c>
      <c r="E44" s="278">
        <v>38.033333333333331</v>
      </c>
      <c r="F44" s="278">
        <v>37.466666666666669</v>
      </c>
      <c r="G44" s="278">
        <v>36.733333333333334</v>
      </c>
      <c r="H44" s="278">
        <v>39.333333333333329</v>
      </c>
      <c r="I44" s="278">
        <v>40.066666666666663</v>
      </c>
      <c r="J44" s="278">
        <v>40.633333333333326</v>
      </c>
      <c r="K44" s="276">
        <v>39.5</v>
      </c>
      <c r="L44" s="276">
        <v>38.200000000000003</v>
      </c>
      <c r="M44" s="276">
        <v>11.24981</v>
      </c>
    </row>
    <row r="45" spans="1:13">
      <c r="A45" s="300">
        <v>36</v>
      </c>
      <c r="B45" s="276" t="s">
        <v>63</v>
      </c>
      <c r="C45" s="276">
        <v>1312</v>
      </c>
      <c r="D45" s="278">
        <v>1307.2</v>
      </c>
      <c r="E45" s="278">
        <v>1293.4000000000001</v>
      </c>
      <c r="F45" s="278">
        <v>1274.8</v>
      </c>
      <c r="G45" s="278">
        <v>1261</v>
      </c>
      <c r="H45" s="278">
        <v>1325.8000000000002</v>
      </c>
      <c r="I45" s="278">
        <v>1339.6</v>
      </c>
      <c r="J45" s="278">
        <v>1358.2000000000003</v>
      </c>
      <c r="K45" s="276">
        <v>1321</v>
      </c>
      <c r="L45" s="276">
        <v>1288.5999999999999</v>
      </c>
      <c r="M45" s="276">
        <v>4.3139399999999997</v>
      </c>
    </row>
    <row r="46" spans="1:13">
      <c r="A46" s="300">
        <v>37</v>
      </c>
      <c r="B46" s="276" t="s">
        <v>234</v>
      </c>
      <c r="C46" s="276">
        <v>1211.1500000000001</v>
      </c>
      <c r="D46" s="278">
        <v>1217.4666666666669</v>
      </c>
      <c r="E46" s="278">
        <v>1185.9833333333338</v>
      </c>
      <c r="F46" s="278">
        <v>1160.8166666666668</v>
      </c>
      <c r="G46" s="278">
        <v>1129.3333333333337</v>
      </c>
      <c r="H46" s="278">
        <v>1242.6333333333339</v>
      </c>
      <c r="I46" s="278">
        <v>1274.116666666667</v>
      </c>
      <c r="J46" s="278">
        <v>1299.283333333334</v>
      </c>
      <c r="K46" s="276">
        <v>1248.95</v>
      </c>
      <c r="L46" s="276">
        <v>1192.3</v>
      </c>
      <c r="M46" s="276">
        <v>0.67056000000000004</v>
      </c>
    </row>
    <row r="47" spans="1:13">
      <c r="A47" s="300">
        <v>38</v>
      </c>
      <c r="B47" s="276" t="s">
        <v>65</v>
      </c>
      <c r="C47" s="276">
        <v>87</v>
      </c>
      <c r="D47" s="278">
        <v>87.766666666666666</v>
      </c>
      <c r="E47" s="278">
        <v>85.683333333333337</v>
      </c>
      <c r="F47" s="278">
        <v>84.366666666666674</v>
      </c>
      <c r="G47" s="278">
        <v>82.283333333333346</v>
      </c>
      <c r="H47" s="278">
        <v>89.083333333333329</v>
      </c>
      <c r="I47" s="278">
        <v>91.166666666666671</v>
      </c>
      <c r="J47" s="278">
        <v>92.48333333333332</v>
      </c>
      <c r="K47" s="276">
        <v>89.85</v>
      </c>
      <c r="L47" s="276">
        <v>86.45</v>
      </c>
      <c r="M47" s="276">
        <v>92.121279999999999</v>
      </c>
    </row>
    <row r="48" spans="1:13">
      <c r="A48" s="300">
        <v>39</v>
      </c>
      <c r="B48" s="276" t="s">
        <v>66</v>
      </c>
      <c r="C48" s="276">
        <v>623.04999999999995</v>
      </c>
      <c r="D48" s="278">
        <v>626.1</v>
      </c>
      <c r="E48" s="278">
        <v>614.20000000000005</v>
      </c>
      <c r="F48" s="278">
        <v>605.35</v>
      </c>
      <c r="G48" s="278">
        <v>593.45000000000005</v>
      </c>
      <c r="H48" s="278">
        <v>634.95000000000005</v>
      </c>
      <c r="I48" s="278">
        <v>646.84999999999991</v>
      </c>
      <c r="J48" s="278">
        <v>655.7</v>
      </c>
      <c r="K48" s="276">
        <v>638</v>
      </c>
      <c r="L48" s="276">
        <v>617.25</v>
      </c>
      <c r="M48" s="276">
        <v>32.298740000000002</v>
      </c>
    </row>
    <row r="49" spans="1:13">
      <c r="A49" s="300">
        <v>40</v>
      </c>
      <c r="B49" s="276" t="s">
        <v>67</v>
      </c>
      <c r="C49" s="276">
        <v>451.3</v>
      </c>
      <c r="D49" s="278">
        <v>453.01666666666665</v>
      </c>
      <c r="E49" s="278">
        <v>446.2833333333333</v>
      </c>
      <c r="F49" s="278">
        <v>441.26666666666665</v>
      </c>
      <c r="G49" s="278">
        <v>434.5333333333333</v>
      </c>
      <c r="H49" s="278">
        <v>458.0333333333333</v>
      </c>
      <c r="I49" s="278">
        <v>464.76666666666665</v>
      </c>
      <c r="J49" s="278">
        <v>469.7833333333333</v>
      </c>
      <c r="K49" s="276">
        <v>459.75</v>
      </c>
      <c r="L49" s="276">
        <v>448</v>
      </c>
      <c r="M49" s="276">
        <v>16.998480000000001</v>
      </c>
    </row>
    <row r="50" spans="1:13">
      <c r="A50" s="300">
        <v>41</v>
      </c>
      <c r="B50" s="276" t="s">
        <v>69</v>
      </c>
      <c r="C50" s="276">
        <v>433.75</v>
      </c>
      <c r="D50" s="278">
        <v>439.7166666666667</v>
      </c>
      <c r="E50" s="278">
        <v>424.53333333333342</v>
      </c>
      <c r="F50" s="278">
        <v>415.31666666666672</v>
      </c>
      <c r="G50" s="278">
        <v>400.13333333333344</v>
      </c>
      <c r="H50" s="278">
        <v>448.93333333333339</v>
      </c>
      <c r="I50" s="278">
        <v>464.11666666666667</v>
      </c>
      <c r="J50" s="278">
        <v>473.33333333333337</v>
      </c>
      <c r="K50" s="276">
        <v>454.9</v>
      </c>
      <c r="L50" s="276">
        <v>430.5</v>
      </c>
      <c r="M50" s="276">
        <v>230.51352</v>
      </c>
    </row>
    <row r="51" spans="1:13">
      <c r="A51" s="300">
        <v>42</v>
      </c>
      <c r="B51" s="276" t="s">
        <v>70</v>
      </c>
      <c r="C51" s="276">
        <v>28</v>
      </c>
      <c r="D51" s="278">
        <v>27.933333333333337</v>
      </c>
      <c r="E51" s="278">
        <v>27.416666666666675</v>
      </c>
      <c r="F51" s="278">
        <v>26.833333333333339</v>
      </c>
      <c r="G51" s="278">
        <v>26.316666666666677</v>
      </c>
      <c r="H51" s="278">
        <v>28.516666666666673</v>
      </c>
      <c r="I51" s="278">
        <v>29.033333333333339</v>
      </c>
      <c r="J51" s="278">
        <v>29.616666666666671</v>
      </c>
      <c r="K51" s="276">
        <v>28.45</v>
      </c>
      <c r="L51" s="276">
        <v>27.35</v>
      </c>
      <c r="M51" s="276">
        <v>268.87310000000002</v>
      </c>
    </row>
    <row r="52" spans="1:13">
      <c r="A52" s="300">
        <v>43</v>
      </c>
      <c r="B52" s="276" t="s">
        <v>71</v>
      </c>
      <c r="C52" s="276">
        <v>403.6</v>
      </c>
      <c r="D52" s="278">
        <v>403.43333333333339</v>
      </c>
      <c r="E52" s="278">
        <v>398.26666666666677</v>
      </c>
      <c r="F52" s="278">
        <v>392.93333333333339</v>
      </c>
      <c r="G52" s="278">
        <v>387.76666666666677</v>
      </c>
      <c r="H52" s="278">
        <v>408.76666666666677</v>
      </c>
      <c r="I52" s="278">
        <v>413.93333333333339</v>
      </c>
      <c r="J52" s="278">
        <v>419.26666666666677</v>
      </c>
      <c r="K52" s="276">
        <v>408.6</v>
      </c>
      <c r="L52" s="276">
        <v>398.1</v>
      </c>
      <c r="M52" s="276">
        <v>30.90935</v>
      </c>
    </row>
    <row r="53" spans="1:13">
      <c r="A53" s="300">
        <v>44</v>
      </c>
      <c r="B53" s="276" t="s">
        <v>72</v>
      </c>
      <c r="C53" s="276">
        <v>11610.15</v>
      </c>
      <c r="D53" s="278">
        <v>11720.716666666667</v>
      </c>
      <c r="E53" s="278">
        <v>11456.933333333334</v>
      </c>
      <c r="F53" s="278">
        <v>11303.716666666667</v>
      </c>
      <c r="G53" s="278">
        <v>11039.933333333334</v>
      </c>
      <c r="H53" s="278">
        <v>11873.933333333334</v>
      </c>
      <c r="I53" s="278">
        <v>12137.716666666667</v>
      </c>
      <c r="J53" s="278">
        <v>12290.933333333334</v>
      </c>
      <c r="K53" s="276">
        <v>11984.5</v>
      </c>
      <c r="L53" s="276">
        <v>11567.5</v>
      </c>
      <c r="M53" s="276">
        <v>0.40855999999999998</v>
      </c>
    </row>
    <row r="54" spans="1:13">
      <c r="A54" s="300">
        <v>45</v>
      </c>
      <c r="B54" s="276" t="s">
        <v>74</v>
      </c>
      <c r="C54" s="276">
        <v>354.45</v>
      </c>
      <c r="D54" s="278">
        <v>352.4666666666667</v>
      </c>
      <c r="E54" s="278">
        <v>345.48333333333341</v>
      </c>
      <c r="F54" s="278">
        <v>336.51666666666671</v>
      </c>
      <c r="G54" s="278">
        <v>329.53333333333342</v>
      </c>
      <c r="H54" s="278">
        <v>361.43333333333339</v>
      </c>
      <c r="I54" s="278">
        <v>368.41666666666674</v>
      </c>
      <c r="J54" s="278">
        <v>377.38333333333338</v>
      </c>
      <c r="K54" s="276">
        <v>359.45</v>
      </c>
      <c r="L54" s="276">
        <v>343.5</v>
      </c>
      <c r="M54" s="276">
        <v>168.24430000000001</v>
      </c>
    </row>
    <row r="55" spans="1:13">
      <c r="A55" s="300">
        <v>46</v>
      </c>
      <c r="B55" s="276" t="s">
        <v>75</v>
      </c>
      <c r="C55" s="276">
        <v>3473.25</v>
      </c>
      <c r="D55" s="278">
        <v>3494.5833333333335</v>
      </c>
      <c r="E55" s="278">
        <v>3439.3166666666671</v>
      </c>
      <c r="F55" s="278">
        <v>3405.3833333333337</v>
      </c>
      <c r="G55" s="278">
        <v>3350.1166666666672</v>
      </c>
      <c r="H55" s="278">
        <v>3528.5166666666669</v>
      </c>
      <c r="I55" s="278">
        <v>3583.7833333333333</v>
      </c>
      <c r="J55" s="278">
        <v>3617.7166666666667</v>
      </c>
      <c r="K55" s="276">
        <v>3549.85</v>
      </c>
      <c r="L55" s="276">
        <v>3460.65</v>
      </c>
      <c r="M55" s="276">
        <v>4.7585899999999999</v>
      </c>
    </row>
    <row r="56" spans="1:13">
      <c r="A56" s="300">
        <v>47</v>
      </c>
      <c r="B56" s="276" t="s">
        <v>76</v>
      </c>
      <c r="C56" s="276">
        <v>417.7</v>
      </c>
      <c r="D56" s="278">
        <v>415.0333333333333</v>
      </c>
      <c r="E56" s="278">
        <v>411.06666666666661</v>
      </c>
      <c r="F56" s="278">
        <v>404.43333333333328</v>
      </c>
      <c r="G56" s="278">
        <v>400.46666666666658</v>
      </c>
      <c r="H56" s="278">
        <v>421.66666666666663</v>
      </c>
      <c r="I56" s="278">
        <v>425.63333333333333</v>
      </c>
      <c r="J56" s="278">
        <v>432.26666666666665</v>
      </c>
      <c r="K56" s="276">
        <v>419</v>
      </c>
      <c r="L56" s="276">
        <v>408.4</v>
      </c>
      <c r="M56" s="276">
        <v>25.275040000000001</v>
      </c>
    </row>
    <row r="57" spans="1:13">
      <c r="A57" s="300">
        <v>48</v>
      </c>
      <c r="B57" s="276" t="s">
        <v>77</v>
      </c>
      <c r="C57" s="276">
        <v>86.2</v>
      </c>
      <c r="D57" s="278">
        <v>86.34999999999998</v>
      </c>
      <c r="E57" s="278">
        <v>84.69999999999996</v>
      </c>
      <c r="F57" s="278">
        <v>83.199999999999974</v>
      </c>
      <c r="G57" s="278">
        <v>81.549999999999955</v>
      </c>
      <c r="H57" s="278">
        <v>87.849999999999966</v>
      </c>
      <c r="I57" s="278">
        <v>89.499999999999972</v>
      </c>
      <c r="J57" s="278">
        <v>90.999999999999972</v>
      </c>
      <c r="K57" s="276">
        <v>88</v>
      </c>
      <c r="L57" s="276">
        <v>84.85</v>
      </c>
      <c r="M57" s="276">
        <v>126.55457</v>
      </c>
    </row>
    <row r="58" spans="1:13">
      <c r="A58" s="300">
        <v>49</v>
      </c>
      <c r="B58" s="276" t="s">
        <v>78</v>
      </c>
      <c r="C58" s="276">
        <v>114</v>
      </c>
      <c r="D58" s="278">
        <v>114.61666666666667</v>
      </c>
      <c r="E58" s="278">
        <v>112.73333333333335</v>
      </c>
      <c r="F58" s="278">
        <v>111.46666666666667</v>
      </c>
      <c r="G58" s="278">
        <v>109.58333333333334</v>
      </c>
      <c r="H58" s="278">
        <v>115.88333333333335</v>
      </c>
      <c r="I58" s="278">
        <v>117.76666666666668</v>
      </c>
      <c r="J58" s="278">
        <v>119.03333333333336</v>
      </c>
      <c r="K58" s="276">
        <v>116.5</v>
      </c>
      <c r="L58" s="276">
        <v>113.35</v>
      </c>
      <c r="M58" s="276">
        <v>7.77013</v>
      </c>
    </row>
    <row r="59" spans="1:13">
      <c r="A59" s="300">
        <v>50</v>
      </c>
      <c r="B59" s="276" t="s">
        <v>81</v>
      </c>
      <c r="C59" s="276">
        <v>563</v>
      </c>
      <c r="D59" s="278">
        <v>569.69999999999993</v>
      </c>
      <c r="E59" s="278">
        <v>553.39999999999986</v>
      </c>
      <c r="F59" s="278">
        <v>543.79999999999995</v>
      </c>
      <c r="G59" s="278">
        <v>527.49999999999989</v>
      </c>
      <c r="H59" s="278">
        <v>579.29999999999984</v>
      </c>
      <c r="I59" s="278">
        <v>595.5999999999998</v>
      </c>
      <c r="J59" s="278">
        <v>605.19999999999982</v>
      </c>
      <c r="K59" s="276">
        <v>586</v>
      </c>
      <c r="L59" s="276">
        <v>560.1</v>
      </c>
      <c r="M59" s="276">
        <v>1.71275</v>
      </c>
    </row>
    <row r="60" spans="1:13">
      <c r="A60" s="300">
        <v>51</v>
      </c>
      <c r="B60" s="276" t="s">
        <v>82</v>
      </c>
      <c r="C60" s="276">
        <v>273.25</v>
      </c>
      <c r="D60" s="278">
        <v>267.2</v>
      </c>
      <c r="E60" s="278">
        <v>254.04999999999995</v>
      </c>
      <c r="F60" s="278">
        <v>234.84999999999997</v>
      </c>
      <c r="G60" s="278">
        <v>221.69999999999993</v>
      </c>
      <c r="H60" s="278">
        <v>286.39999999999998</v>
      </c>
      <c r="I60" s="278">
        <v>299.54999999999995</v>
      </c>
      <c r="J60" s="278">
        <v>318.75</v>
      </c>
      <c r="K60" s="276">
        <v>280.35000000000002</v>
      </c>
      <c r="L60" s="276">
        <v>248</v>
      </c>
      <c r="M60" s="276">
        <v>242.34206</v>
      </c>
    </row>
    <row r="61" spans="1:13">
      <c r="A61" s="300">
        <v>52</v>
      </c>
      <c r="B61" s="276" t="s">
        <v>83</v>
      </c>
      <c r="C61" s="276">
        <v>754.5</v>
      </c>
      <c r="D61" s="278">
        <v>756</v>
      </c>
      <c r="E61" s="278">
        <v>744.5</v>
      </c>
      <c r="F61" s="278">
        <v>734.5</v>
      </c>
      <c r="G61" s="278">
        <v>723</v>
      </c>
      <c r="H61" s="278">
        <v>766</v>
      </c>
      <c r="I61" s="278">
        <v>777.5</v>
      </c>
      <c r="J61" s="278">
        <v>787.5</v>
      </c>
      <c r="K61" s="276">
        <v>767.5</v>
      </c>
      <c r="L61" s="276">
        <v>746</v>
      </c>
      <c r="M61" s="276">
        <v>41.262770000000003</v>
      </c>
    </row>
    <row r="62" spans="1:13">
      <c r="A62" s="300">
        <v>53</v>
      </c>
      <c r="B62" s="276" t="s">
        <v>84</v>
      </c>
      <c r="C62" s="276">
        <v>114.2</v>
      </c>
      <c r="D62" s="278">
        <v>113.48333333333333</v>
      </c>
      <c r="E62" s="278">
        <v>111.76666666666667</v>
      </c>
      <c r="F62" s="278">
        <v>109.33333333333333</v>
      </c>
      <c r="G62" s="278">
        <v>107.61666666666666</v>
      </c>
      <c r="H62" s="278">
        <v>115.91666666666667</v>
      </c>
      <c r="I62" s="278">
        <v>117.63333333333334</v>
      </c>
      <c r="J62" s="278">
        <v>120.06666666666668</v>
      </c>
      <c r="K62" s="276">
        <v>115.2</v>
      </c>
      <c r="L62" s="276">
        <v>111.05</v>
      </c>
      <c r="M62" s="276">
        <v>177.74954</v>
      </c>
    </row>
    <row r="63" spans="1:13">
      <c r="A63" s="300">
        <v>54</v>
      </c>
      <c r="B63" s="276" t="s">
        <v>3634</v>
      </c>
      <c r="C63" s="276">
        <v>2205.65</v>
      </c>
      <c r="D63" s="278">
        <v>2216.666666666667</v>
      </c>
      <c r="E63" s="278">
        <v>2154.5333333333338</v>
      </c>
      <c r="F63" s="278">
        <v>2103.416666666667</v>
      </c>
      <c r="G63" s="278">
        <v>2041.2833333333338</v>
      </c>
      <c r="H63" s="278">
        <v>2267.7833333333338</v>
      </c>
      <c r="I63" s="278">
        <v>2329.916666666667</v>
      </c>
      <c r="J63" s="278">
        <v>2381.0333333333338</v>
      </c>
      <c r="K63" s="276">
        <v>2278.8000000000002</v>
      </c>
      <c r="L63" s="276">
        <v>2165.5500000000002</v>
      </c>
      <c r="M63" s="276">
        <v>8.0025700000000004</v>
      </c>
    </row>
    <row r="64" spans="1:13">
      <c r="A64" s="300">
        <v>55</v>
      </c>
      <c r="B64" s="276" t="s">
        <v>85</v>
      </c>
      <c r="C64" s="276">
        <v>1516.7</v>
      </c>
      <c r="D64" s="278">
        <v>1521.7166666666665</v>
      </c>
      <c r="E64" s="278">
        <v>1500.9833333333329</v>
      </c>
      <c r="F64" s="278">
        <v>1485.2666666666664</v>
      </c>
      <c r="G64" s="278">
        <v>1464.5333333333328</v>
      </c>
      <c r="H64" s="278">
        <v>1537.4333333333329</v>
      </c>
      <c r="I64" s="278">
        <v>1558.1666666666665</v>
      </c>
      <c r="J64" s="278">
        <v>1573.883333333333</v>
      </c>
      <c r="K64" s="276">
        <v>1542.45</v>
      </c>
      <c r="L64" s="276">
        <v>1506</v>
      </c>
      <c r="M64" s="276">
        <v>6.3657899999999996</v>
      </c>
    </row>
    <row r="65" spans="1:13">
      <c r="A65" s="300">
        <v>56</v>
      </c>
      <c r="B65" s="276" t="s">
        <v>86</v>
      </c>
      <c r="C65" s="276">
        <v>390.9</v>
      </c>
      <c r="D65" s="278">
        <v>389.85000000000008</v>
      </c>
      <c r="E65" s="278">
        <v>383.90000000000015</v>
      </c>
      <c r="F65" s="278">
        <v>376.90000000000009</v>
      </c>
      <c r="G65" s="278">
        <v>370.95000000000016</v>
      </c>
      <c r="H65" s="278">
        <v>396.85000000000014</v>
      </c>
      <c r="I65" s="278">
        <v>402.80000000000007</v>
      </c>
      <c r="J65" s="278">
        <v>409.80000000000013</v>
      </c>
      <c r="K65" s="276">
        <v>395.8</v>
      </c>
      <c r="L65" s="276">
        <v>382.85</v>
      </c>
      <c r="M65" s="276">
        <v>13.416679999999999</v>
      </c>
    </row>
    <row r="66" spans="1:13">
      <c r="A66" s="300">
        <v>57</v>
      </c>
      <c r="B66" s="276" t="s">
        <v>236</v>
      </c>
      <c r="C66" s="276">
        <v>726.55</v>
      </c>
      <c r="D66" s="278">
        <v>723.61666666666667</v>
      </c>
      <c r="E66" s="278">
        <v>717.23333333333335</v>
      </c>
      <c r="F66" s="278">
        <v>707.91666666666663</v>
      </c>
      <c r="G66" s="278">
        <v>701.5333333333333</v>
      </c>
      <c r="H66" s="278">
        <v>732.93333333333339</v>
      </c>
      <c r="I66" s="278">
        <v>739.31666666666683</v>
      </c>
      <c r="J66" s="278">
        <v>748.63333333333344</v>
      </c>
      <c r="K66" s="276">
        <v>730</v>
      </c>
      <c r="L66" s="276">
        <v>714.3</v>
      </c>
      <c r="M66" s="276">
        <v>4.5089399999999999</v>
      </c>
    </row>
    <row r="67" spans="1:13">
      <c r="A67" s="300">
        <v>58</v>
      </c>
      <c r="B67" s="276" t="s">
        <v>237</v>
      </c>
      <c r="C67" s="276">
        <v>299.3</v>
      </c>
      <c r="D67" s="278">
        <v>298.7166666666667</v>
      </c>
      <c r="E67" s="278">
        <v>292.63333333333338</v>
      </c>
      <c r="F67" s="278">
        <v>285.9666666666667</v>
      </c>
      <c r="G67" s="278">
        <v>279.88333333333338</v>
      </c>
      <c r="H67" s="278">
        <v>305.38333333333338</v>
      </c>
      <c r="I67" s="278">
        <v>311.46666666666664</v>
      </c>
      <c r="J67" s="278">
        <v>318.13333333333338</v>
      </c>
      <c r="K67" s="276">
        <v>304.8</v>
      </c>
      <c r="L67" s="276">
        <v>292.05</v>
      </c>
      <c r="M67" s="276">
        <v>10.49071</v>
      </c>
    </row>
    <row r="68" spans="1:13">
      <c r="A68" s="300">
        <v>59</v>
      </c>
      <c r="B68" s="276" t="s">
        <v>235</v>
      </c>
      <c r="C68" s="276">
        <v>147.69999999999999</v>
      </c>
      <c r="D68" s="278">
        <v>148.85</v>
      </c>
      <c r="E68" s="278">
        <v>145.85</v>
      </c>
      <c r="F68" s="278">
        <v>144</v>
      </c>
      <c r="G68" s="278">
        <v>141</v>
      </c>
      <c r="H68" s="278">
        <v>150.69999999999999</v>
      </c>
      <c r="I68" s="278">
        <v>153.69999999999999</v>
      </c>
      <c r="J68" s="278">
        <v>155.54999999999998</v>
      </c>
      <c r="K68" s="276">
        <v>151.85</v>
      </c>
      <c r="L68" s="276">
        <v>147</v>
      </c>
      <c r="M68" s="276">
        <v>10.236359999999999</v>
      </c>
    </row>
    <row r="69" spans="1:13">
      <c r="A69" s="300">
        <v>60</v>
      </c>
      <c r="B69" s="276" t="s">
        <v>87</v>
      </c>
      <c r="C69" s="276">
        <v>434.1</v>
      </c>
      <c r="D69" s="278">
        <v>437.66666666666669</v>
      </c>
      <c r="E69" s="278">
        <v>427.43333333333339</v>
      </c>
      <c r="F69" s="278">
        <v>420.76666666666671</v>
      </c>
      <c r="G69" s="278">
        <v>410.53333333333342</v>
      </c>
      <c r="H69" s="278">
        <v>444.33333333333337</v>
      </c>
      <c r="I69" s="278">
        <v>454.56666666666661</v>
      </c>
      <c r="J69" s="278">
        <v>461.23333333333335</v>
      </c>
      <c r="K69" s="276">
        <v>447.9</v>
      </c>
      <c r="L69" s="276">
        <v>431</v>
      </c>
      <c r="M69" s="276">
        <v>8.5182500000000001</v>
      </c>
    </row>
    <row r="70" spans="1:13">
      <c r="A70" s="300">
        <v>61</v>
      </c>
      <c r="B70" s="276" t="s">
        <v>88</v>
      </c>
      <c r="C70" s="276">
        <v>511.45</v>
      </c>
      <c r="D70" s="278">
        <v>514.5</v>
      </c>
      <c r="E70" s="278">
        <v>505</v>
      </c>
      <c r="F70" s="278">
        <v>498.55</v>
      </c>
      <c r="G70" s="278">
        <v>489.05</v>
      </c>
      <c r="H70" s="278">
        <v>520.95000000000005</v>
      </c>
      <c r="I70" s="278">
        <v>530.45000000000005</v>
      </c>
      <c r="J70" s="278">
        <v>536.9</v>
      </c>
      <c r="K70" s="276">
        <v>524</v>
      </c>
      <c r="L70" s="276">
        <v>508.05</v>
      </c>
      <c r="M70" s="276">
        <v>30.225470000000001</v>
      </c>
    </row>
    <row r="71" spans="1:13">
      <c r="A71" s="300">
        <v>62</v>
      </c>
      <c r="B71" s="276" t="s">
        <v>238</v>
      </c>
      <c r="C71" s="276">
        <v>842.85</v>
      </c>
      <c r="D71" s="278">
        <v>841.11666666666679</v>
      </c>
      <c r="E71" s="278">
        <v>824.43333333333362</v>
      </c>
      <c r="F71" s="278">
        <v>806.01666666666688</v>
      </c>
      <c r="G71" s="278">
        <v>789.33333333333371</v>
      </c>
      <c r="H71" s="278">
        <v>859.53333333333353</v>
      </c>
      <c r="I71" s="278">
        <v>876.2166666666667</v>
      </c>
      <c r="J71" s="278">
        <v>894.63333333333344</v>
      </c>
      <c r="K71" s="276">
        <v>857.8</v>
      </c>
      <c r="L71" s="276">
        <v>822.7</v>
      </c>
      <c r="M71" s="276">
        <v>1.08297</v>
      </c>
    </row>
    <row r="72" spans="1:13">
      <c r="A72" s="300">
        <v>63</v>
      </c>
      <c r="B72" s="276" t="s">
        <v>91</v>
      </c>
      <c r="C72" s="276">
        <v>3142.05</v>
      </c>
      <c r="D72" s="278">
        <v>3118.5833333333335</v>
      </c>
      <c r="E72" s="278">
        <v>3077.166666666667</v>
      </c>
      <c r="F72" s="278">
        <v>3012.2833333333333</v>
      </c>
      <c r="G72" s="278">
        <v>2970.8666666666668</v>
      </c>
      <c r="H72" s="278">
        <v>3183.4666666666672</v>
      </c>
      <c r="I72" s="278">
        <v>3224.8833333333341</v>
      </c>
      <c r="J72" s="278">
        <v>3289.7666666666673</v>
      </c>
      <c r="K72" s="276">
        <v>3160</v>
      </c>
      <c r="L72" s="276">
        <v>3053.7</v>
      </c>
      <c r="M72" s="276">
        <v>13.30322</v>
      </c>
    </row>
    <row r="73" spans="1:13">
      <c r="A73" s="300">
        <v>64</v>
      </c>
      <c r="B73" s="276" t="s">
        <v>93</v>
      </c>
      <c r="C73" s="276">
        <v>158.30000000000001</v>
      </c>
      <c r="D73" s="278">
        <v>156.70000000000002</v>
      </c>
      <c r="E73" s="278">
        <v>154.10000000000002</v>
      </c>
      <c r="F73" s="278">
        <v>149.9</v>
      </c>
      <c r="G73" s="278">
        <v>147.30000000000001</v>
      </c>
      <c r="H73" s="278">
        <v>160.90000000000003</v>
      </c>
      <c r="I73" s="278">
        <v>163.5</v>
      </c>
      <c r="J73" s="278">
        <v>167.70000000000005</v>
      </c>
      <c r="K73" s="276">
        <v>159.30000000000001</v>
      </c>
      <c r="L73" s="276">
        <v>152.5</v>
      </c>
      <c r="M73" s="276">
        <v>151.48639</v>
      </c>
    </row>
    <row r="74" spans="1:13">
      <c r="A74" s="300">
        <v>65</v>
      </c>
      <c r="B74" s="276" t="s">
        <v>231</v>
      </c>
      <c r="C74" s="276">
        <v>2239.9</v>
      </c>
      <c r="D74" s="278">
        <v>2238.1833333333334</v>
      </c>
      <c r="E74" s="278">
        <v>2197.4666666666667</v>
      </c>
      <c r="F74" s="278">
        <v>2155.0333333333333</v>
      </c>
      <c r="G74" s="278">
        <v>2114.3166666666666</v>
      </c>
      <c r="H74" s="278">
        <v>2280.6166666666668</v>
      </c>
      <c r="I74" s="278">
        <v>2321.3333333333339</v>
      </c>
      <c r="J74" s="278">
        <v>2363.7666666666669</v>
      </c>
      <c r="K74" s="276">
        <v>2278.9</v>
      </c>
      <c r="L74" s="276">
        <v>2195.75</v>
      </c>
      <c r="M74" s="276">
        <v>6.8041700000000001</v>
      </c>
    </row>
    <row r="75" spans="1:13">
      <c r="A75" s="300">
        <v>66</v>
      </c>
      <c r="B75" s="276" t="s">
        <v>94</v>
      </c>
      <c r="C75" s="276">
        <v>4888.6499999999996</v>
      </c>
      <c r="D75" s="278">
        <v>4912.2833333333338</v>
      </c>
      <c r="E75" s="278">
        <v>4846.5166666666673</v>
      </c>
      <c r="F75" s="278">
        <v>4804.3833333333332</v>
      </c>
      <c r="G75" s="278">
        <v>4738.6166666666668</v>
      </c>
      <c r="H75" s="278">
        <v>4954.4166666666679</v>
      </c>
      <c r="I75" s="278">
        <v>5020.1833333333343</v>
      </c>
      <c r="J75" s="278">
        <v>5062.3166666666684</v>
      </c>
      <c r="K75" s="276">
        <v>4978.05</v>
      </c>
      <c r="L75" s="276">
        <v>4870.1499999999996</v>
      </c>
      <c r="M75" s="276">
        <v>12.63391</v>
      </c>
    </row>
    <row r="76" spans="1:13">
      <c r="A76" s="300">
        <v>67</v>
      </c>
      <c r="B76" s="276" t="s">
        <v>239</v>
      </c>
      <c r="C76" s="276">
        <v>55.85</v>
      </c>
      <c r="D76" s="278">
        <v>55.800000000000004</v>
      </c>
      <c r="E76" s="278">
        <v>55.20000000000001</v>
      </c>
      <c r="F76" s="278">
        <v>54.550000000000004</v>
      </c>
      <c r="G76" s="278">
        <v>53.95000000000001</v>
      </c>
      <c r="H76" s="278">
        <v>56.45000000000001</v>
      </c>
      <c r="I76" s="278">
        <v>57.050000000000004</v>
      </c>
      <c r="J76" s="278">
        <v>57.70000000000001</v>
      </c>
      <c r="K76" s="276">
        <v>56.4</v>
      </c>
      <c r="L76" s="276">
        <v>55.15</v>
      </c>
      <c r="M76" s="276">
        <v>4.0081300000000004</v>
      </c>
    </row>
    <row r="77" spans="1:13">
      <c r="A77" s="300">
        <v>68</v>
      </c>
      <c r="B77" s="276" t="s">
        <v>95</v>
      </c>
      <c r="C77" s="276">
        <v>2085.6</v>
      </c>
      <c r="D77" s="278">
        <v>2101.1833333333334</v>
      </c>
      <c r="E77" s="278">
        <v>2054.9666666666667</v>
      </c>
      <c r="F77" s="278">
        <v>2024.3333333333335</v>
      </c>
      <c r="G77" s="278">
        <v>1978.1166666666668</v>
      </c>
      <c r="H77" s="278">
        <v>2131.8166666666666</v>
      </c>
      <c r="I77" s="278">
        <v>2178.0333333333338</v>
      </c>
      <c r="J77" s="278">
        <v>2208.6666666666665</v>
      </c>
      <c r="K77" s="276">
        <v>2147.4</v>
      </c>
      <c r="L77" s="276">
        <v>2070.5500000000002</v>
      </c>
      <c r="M77" s="276">
        <v>10.13513</v>
      </c>
    </row>
    <row r="78" spans="1:13">
      <c r="A78" s="300">
        <v>69</v>
      </c>
      <c r="B78" s="276" t="s">
        <v>240</v>
      </c>
      <c r="C78" s="276">
        <v>361.95</v>
      </c>
      <c r="D78" s="278">
        <v>361.43333333333339</v>
      </c>
      <c r="E78" s="278">
        <v>353.61666666666679</v>
      </c>
      <c r="F78" s="278">
        <v>345.28333333333342</v>
      </c>
      <c r="G78" s="278">
        <v>337.46666666666681</v>
      </c>
      <c r="H78" s="278">
        <v>369.76666666666677</v>
      </c>
      <c r="I78" s="278">
        <v>377.58333333333337</v>
      </c>
      <c r="J78" s="278">
        <v>385.91666666666674</v>
      </c>
      <c r="K78" s="276">
        <v>369.25</v>
      </c>
      <c r="L78" s="276">
        <v>353.1</v>
      </c>
      <c r="M78" s="276">
        <v>2.57728</v>
      </c>
    </row>
    <row r="79" spans="1:13">
      <c r="A79" s="300">
        <v>70</v>
      </c>
      <c r="B79" s="276" t="s">
        <v>241</v>
      </c>
      <c r="C79" s="276">
        <v>1058.2</v>
      </c>
      <c r="D79" s="278">
        <v>1045.7333333333333</v>
      </c>
      <c r="E79" s="278">
        <v>1028.4666666666667</v>
      </c>
      <c r="F79" s="278">
        <v>998.73333333333335</v>
      </c>
      <c r="G79" s="278">
        <v>981.4666666666667</v>
      </c>
      <c r="H79" s="278">
        <v>1075.4666666666667</v>
      </c>
      <c r="I79" s="278">
        <v>1092.7333333333336</v>
      </c>
      <c r="J79" s="278">
        <v>1122.4666666666667</v>
      </c>
      <c r="K79" s="276">
        <v>1063</v>
      </c>
      <c r="L79" s="276">
        <v>1016</v>
      </c>
      <c r="M79" s="276">
        <v>0.78652999999999995</v>
      </c>
    </row>
    <row r="80" spans="1:13">
      <c r="A80" s="300">
        <v>71</v>
      </c>
      <c r="B80" s="276" t="s">
        <v>97</v>
      </c>
      <c r="C80" s="276">
        <v>1200.95</v>
      </c>
      <c r="D80" s="278">
        <v>1194.8999999999999</v>
      </c>
      <c r="E80" s="278">
        <v>1177.8499999999997</v>
      </c>
      <c r="F80" s="278">
        <v>1154.7499999999998</v>
      </c>
      <c r="G80" s="278">
        <v>1137.6999999999996</v>
      </c>
      <c r="H80" s="278">
        <v>1217.9999999999998</v>
      </c>
      <c r="I80" s="278">
        <v>1235.05</v>
      </c>
      <c r="J80" s="278">
        <v>1258.1499999999999</v>
      </c>
      <c r="K80" s="276">
        <v>1211.95</v>
      </c>
      <c r="L80" s="276">
        <v>1171.8</v>
      </c>
      <c r="M80" s="276">
        <v>13.324999999999999</v>
      </c>
    </row>
    <row r="81" spans="1:13">
      <c r="A81" s="300">
        <v>72</v>
      </c>
      <c r="B81" s="276" t="s">
        <v>98</v>
      </c>
      <c r="C81" s="276">
        <v>159.05000000000001</v>
      </c>
      <c r="D81" s="278">
        <v>158.01666666666668</v>
      </c>
      <c r="E81" s="278">
        <v>156.58333333333337</v>
      </c>
      <c r="F81" s="278">
        <v>154.1166666666667</v>
      </c>
      <c r="G81" s="278">
        <v>152.68333333333339</v>
      </c>
      <c r="H81" s="278">
        <v>160.48333333333335</v>
      </c>
      <c r="I81" s="278">
        <v>161.91666666666669</v>
      </c>
      <c r="J81" s="278">
        <v>164.38333333333333</v>
      </c>
      <c r="K81" s="276">
        <v>159.44999999999999</v>
      </c>
      <c r="L81" s="276">
        <v>155.55000000000001</v>
      </c>
      <c r="M81" s="276">
        <v>32.378390000000003</v>
      </c>
    </row>
    <row r="82" spans="1:13">
      <c r="A82" s="300">
        <v>73</v>
      </c>
      <c r="B82" s="276" t="s">
        <v>99</v>
      </c>
      <c r="C82" s="276">
        <v>50.45</v>
      </c>
      <c r="D82" s="278">
        <v>50.54999999999999</v>
      </c>
      <c r="E82" s="278">
        <v>49.699999999999982</v>
      </c>
      <c r="F82" s="278">
        <v>48.949999999999989</v>
      </c>
      <c r="G82" s="278">
        <v>48.09999999999998</v>
      </c>
      <c r="H82" s="278">
        <v>51.299999999999983</v>
      </c>
      <c r="I82" s="278">
        <v>52.149999999999991</v>
      </c>
      <c r="J82" s="278">
        <v>52.899999999999984</v>
      </c>
      <c r="K82" s="276">
        <v>51.4</v>
      </c>
      <c r="L82" s="276">
        <v>49.8</v>
      </c>
      <c r="M82" s="276">
        <v>389.80684000000002</v>
      </c>
    </row>
    <row r="83" spans="1:13">
      <c r="A83" s="300">
        <v>74</v>
      </c>
      <c r="B83" s="276" t="s">
        <v>370</v>
      </c>
      <c r="C83" s="276">
        <v>125.6</v>
      </c>
      <c r="D83" s="278">
        <v>125.28333333333332</v>
      </c>
      <c r="E83" s="278">
        <v>123.51666666666664</v>
      </c>
      <c r="F83" s="278">
        <v>121.43333333333332</v>
      </c>
      <c r="G83" s="278">
        <v>119.66666666666664</v>
      </c>
      <c r="H83" s="278">
        <v>127.36666666666663</v>
      </c>
      <c r="I83" s="278">
        <v>129.13333333333333</v>
      </c>
      <c r="J83" s="278">
        <v>131.21666666666664</v>
      </c>
      <c r="K83" s="276">
        <v>127.05</v>
      </c>
      <c r="L83" s="276">
        <v>123.2</v>
      </c>
      <c r="M83" s="276">
        <v>8.7782400000000003</v>
      </c>
    </row>
    <row r="84" spans="1:13">
      <c r="A84" s="300">
        <v>75</v>
      </c>
      <c r="B84" s="276" t="s">
        <v>244</v>
      </c>
      <c r="C84" s="276">
        <v>71.150000000000006</v>
      </c>
      <c r="D84" s="278">
        <v>71.983333333333334</v>
      </c>
      <c r="E84" s="278">
        <v>70.016666666666666</v>
      </c>
      <c r="F84" s="278">
        <v>68.883333333333326</v>
      </c>
      <c r="G84" s="278">
        <v>66.916666666666657</v>
      </c>
      <c r="H84" s="278">
        <v>73.116666666666674</v>
      </c>
      <c r="I84" s="278">
        <v>75.083333333333343</v>
      </c>
      <c r="J84" s="278">
        <v>76.216666666666683</v>
      </c>
      <c r="K84" s="276">
        <v>73.95</v>
      </c>
      <c r="L84" s="276">
        <v>70.849999999999994</v>
      </c>
      <c r="M84" s="276">
        <v>21.414280000000002</v>
      </c>
    </row>
    <row r="85" spans="1:13">
      <c r="A85" s="300">
        <v>76</v>
      </c>
      <c r="B85" s="276" t="s">
        <v>100</v>
      </c>
      <c r="C85" s="276">
        <v>84.75</v>
      </c>
      <c r="D85" s="278">
        <v>84.183333333333337</v>
      </c>
      <c r="E85" s="278">
        <v>83.26666666666668</v>
      </c>
      <c r="F85" s="278">
        <v>81.783333333333346</v>
      </c>
      <c r="G85" s="278">
        <v>80.866666666666688</v>
      </c>
      <c r="H85" s="278">
        <v>85.666666666666671</v>
      </c>
      <c r="I85" s="278">
        <v>86.583333333333329</v>
      </c>
      <c r="J85" s="278">
        <v>88.066666666666663</v>
      </c>
      <c r="K85" s="276">
        <v>85.1</v>
      </c>
      <c r="L85" s="276">
        <v>82.7</v>
      </c>
      <c r="M85" s="276">
        <v>109.60418</v>
      </c>
    </row>
    <row r="86" spans="1:13">
      <c r="A86" s="300">
        <v>77</v>
      </c>
      <c r="B86" s="276" t="s">
        <v>245</v>
      </c>
      <c r="C86" s="276">
        <v>117.85</v>
      </c>
      <c r="D86" s="278">
        <v>118.23333333333333</v>
      </c>
      <c r="E86" s="278">
        <v>116.71666666666667</v>
      </c>
      <c r="F86" s="278">
        <v>115.58333333333333</v>
      </c>
      <c r="G86" s="278">
        <v>114.06666666666666</v>
      </c>
      <c r="H86" s="278">
        <v>119.36666666666667</v>
      </c>
      <c r="I86" s="278">
        <v>120.88333333333335</v>
      </c>
      <c r="J86" s="278">
        <v>122.01666666666668</v>
      </c>
      <c r="K86" s="276">
        <v>119.75</v>
      </c>
      <c r="L86" s="276">
        <v>117.1</v>
      </c>
      <c r="M86" s="276">
        <v>0.70992999999999995</v>
      </c>
    </row>
    <row r="87" spans="1:13">
      <c r="A87" s="300">
        <v>78</v>
      </c>
      <c r="B87" s="276" t="s">
        <v>101</v>
      </c>
      <c r="C87" s="276">
        <v>474.8</v>
      </c>
      <c r="D87" s="278">
        <v>472.01666666666665</v>
      </c>
      <c r="E87" s="278">
        <v>467.0333333333333</v>
      </c>
      <c r="F87" s="278">
        <v>459.26666666666665</v>
      </c>
      <c r="G87" s="278">
        <v>454.2833333333333</v>
      </c>
      <c r="H87" s="278">
        <v>479.7833333333333</v>
      </c>
      <c r="I87" s="278">
        <v>484.76666666666665</v>
      </c>
      <c r="J87" s="278">
        <v>492.5333333333333</v>
      </c>
      <c r="K87" s="276">
        <v>477</v>
      </c>
      <c r="L87" s="276">
        <v>464.25</v>
      </c>
      <c r="M87" s="276">
        <v>20.88101</v>
      </c>
    </row>
    <row r="88" spans="1:13">
      <c r="A88" s="300">
        <v>79</v>
      </c>
      <c r="B88" s="276" t="s">
        <v>103</v>
      </c>
      <c r="C88" s="276">
        <v>23.4</v>
      </c>
      <c r="D88" s="278">
        <v>23.45</v>
      </c>
      <c r="E88" s="278">
        <v>23.15</v>
      </c>
      <c r="F88" s="278">
        <v>22.9</v>
      </c>
      <c r="G88" s="278">
        <v>22.599999999999998</v>
      </c>
      <c r="H88" s="278">
        <v>23.7</v>
      </c>
      <c r="I88" s="278">
        <v>24.000000000000004</v>
      </c>
      <c r="J88" s="278">
        <v>24.25</v>
      </c>
      <c r="K88" s="276">
        <v>23.75</v>
      </c>
      <c r="L88" s="276">
        <v>23.2</v>
      </c>
      <c r="M88" s="276">
        <v>63.756019999999999</v>
      </c>
    </row>
    <row r="89" spans="1:13">
      <c r="A89" s="300">
        <v>80</v>
      </c>
      <c r="B89" s="276" t="s">
        <v>246</v>
      </c>
      <c r="C89" s="276">
        <v>515.6</v>
      </c>
      <c r="D89" s="278">
        <v>518.35</v>
      </c>
      <c r="E89" s="278">
        <v>507.75</v>
      </c>
      <c r="F89" s="278">
        <v>499.9</v>
      </c>
      <c r="G89" s="278">
        <v>489.29999999999995</v>
      </c>
      <c r="H89" s="278">
        <v>526.20000000000005</v>
      </c>
      <c r="I89" s="278">
        <v>536.80000000000018</v>
      </c>
      <c r="J89" s="278">
        <v>544.65000000000009</v>
      </c>
      <c r="K89" s="276">
        <v>528.95000000000005</v>
      </c>
      <c r="L89" s="276">
        <v>510.5</v>
      </c>
      <c r="M89" s="276">
        <v>0.48542999999999997</v>
      </c>
    </row>
    <row r="90" spans="1:13">
      <c r="A90" s="300">
        <v>81</v>
      </c>
      <c r="B90" s="276" t="s">
        <v>104</v>
      </c>
      <c r="C90" s="276">
        <v>664.8</v>
      </c>
      <c r="D90" s="278">
        <v>670.63333333333333</v>
      </c>
      <c r="E90" s="278">
        <v>655.16666666666663</v>
      </c>
      <c r="F90" s="278">
        <v>645.5333333333333</v>
      </c>
      <c r="G90" s="278">
        <v>630.06666666666661</v>
      </c>
      <c r="H90" s="278">
        <v>680.26666666666665</v>
      </c>
      <c r="I90" s="278">
        <v>695.73333333333335</v>
      </c>
      <c r="J90" s="278">
        <v>705.36666666666667</v>
      </c>
      <c r="K90" s="276">
        <v>686.1</v>
      </c>
      <c r="L90" s="276">
        <v>661</v>
      </c>
      <c r="M90" s="276">
        <v>14.025550000000001</v>
      </c>
    </row>
    <row r="91" spans="1:13">
      <c r="A91" s="300">
        <v>82</v>
      </c>
      <c r="B91" s="276" t="s">
        <v>247</v>
      </c>
      <c r="C91" s="276">
        <v>366.1</v>
      </c>
      <c r="D91" s="278">
        <v>368.76666666666665</v>
      </c>
      <c r="E91" s="278">
        <v>362.33333333333331</v>
      </c>
      <c r="F91" s="278">
        <v>358.56666666666666</v>
      </c>
      <c r="G91" s="278">
        <v>352.13333333333333</v>
      </c>
      <c r="H91" s="278">
        <v>372.5333333333333</v>
      </c>
      <c r="I91" s="278">
        <v>378.9666666666667</v>
      </c>
      <c r="J91" s="278">
        <v>382.73333333333329</v>
      </c>
      <c r="K91" s="276">
        <v>375.2</v>
      </c>
      <c r="L91" s="276">
        <v>365</v>
      </c>
      <c r="M91" s="276">
        <v>0.40579999999999999</v>
      </c>
    </row>
    <row r="92" spans="1:13">
      <c r="A92" s="300">
        <v>83</v>
      </c>
      <c r="B92" s="276" t="s">
        <v>248</v>
      </c>
      <c r="C92" s="276">
        <v>1034.45</v>
      </c>
      <c r="D92" s="278">
        <v>1022.4833333333332</v>
      </c>
      <c r="E92" s="278">
        <v>1004.9666666666665</v>
      </c>
      <c r="F92" s="278">
        <v>975.48333333333323</v>
      </c>
      <c r="G92" s="278">
        <v>957.96666666666647</v>
      </c>
      <c r="H92" s="278">
        <v>1051.9666666666665</v>
      </c>
      <c r="I92" s="278">
        <v>1069.4833333333331</v>
      </c>
      <c r="J92" s="278">
        <v>1098.9666666666665</v>
      </c>
      <c r="K92" s="276">
        <v>1040</v>
      </c>
      <c r="L92" s="276">
        <v>993</v>
      </c>
      <c r="M92" s="276">
        <v>17.876950000000001</v>
      </c>
    </row>
    <row r="93" spans="1:13">
      <c r="A93" s="300">
        <v>84</v>
      </c>
      <c r="B93" s="276" t="s">
        <v>105</v>
      </c>
      <c r="C93" s="276">
        <v>778.35</v>
      </c>
      <c r="D93" s="278">
        <v>779.11666666666667</v>
      </c>
      <c r="E93" s="278">
        <v>764.48333333333335</v>
      </c>
      <c r="F93" s="278">
        <v>750.61666666666667</v>
      </c>
      <c r="G93" s="278">
        <v>735.98333333333335</v>
      </c>
      <c r="H93" s="278">
        <v>792.98333333333335</v>
      </c>
      <c r="I93" s="278">
        <v>807.61666666666679</v>
      </c>
      <c r="J93" s="278">
        <v>821.48333333333335</v>
      </c>
      <c r="K93" s="276">
        <v>793.75</v>
      </c>
      <c r="L93" s="276">
        <v>765.25</v>
      </c>
      <c r="M93" s="276">
        <v>17.099430000000002</v>
      </c>
    </row>
    <row r="94" spans="1:13">
      <c r="A94" s="300">
        <v>85</v>
      </c>
      <c r="B94" s="276" t="s">
        <v>250</v>
      </c>
      <c r="C94" s="276">
        <v>193.2</v>
      </c>
      <c r="D94" s="278">
        <v>193.56666666666669</v>
      </c>
      <c r="E94" s="278">
        <v>189.63333333333338</v>
      </c>
      <c r="F94" s="278">
        <v>186.06666666666669</v>
      </c>
      <c r="G94" s="278">
        <v>182.13333333333338</v>
      </c>
      <c r="H94" s="278">
        <v>197.13333333333338</v>
      </c>
      <c r="I94" s="278">
        <v>201.06666666666672</v>
      </c>
      <c r="J94" s="278">
        <v>204.63333333333338</v>
      </c>
      <c r="K94" s="276">
        <v>197.5</v>
      </c>
      <c r="L94" s="276">
        <v>190</v>
      </c>
      <c r="M94" s="276">
        <v>2.9998900000000002</v>
      </c>
    </row>
    <row r="95" spans="1:13">
      <c r="A95" s="300">
        <v>86</v>
      </c>
      <c r="B95" s="276" t="s">
        <v>386</v>
      </c>
      <c r="C95" s="276">
        <v>296.60000000000002</v>
      </c>
      <c r="D95" s="278">
        <v>296.78333333333336</v>
      </c>
      <c r="E95" s="278">
        <v>293.76666666666671</v>
      </c>
      <c r="F95" s="278">
        <v>290.93333333333334</v>
      </c>
      <c r="G95" s="278">
        <v>287.91666666666669</v>
      </c>
      <c r="H95" s="278">
        <v>299.61666666666673</v>
      </c>
      <c r="I95" s="278">
        <v>302.63333333333338</v>
      </c>
      <c r="J95" s="278">
        <v>305.46666666666675</v>
      </c>
      <c r="K95" s="276">
        <v>299.8</v>
      </c>
      <c r="L95" s="276">
        <v>293.95</v>
      </c>
      <c r="M95" s="276">
        <v>7.0176299999999996</v>
      </c>
    </row>
    <row r="96" spans="1:13">
      <c r="A96" s="300">
        <v>87</v>
      </c>
      <c r="B96" s="276" t="s">
        <v>106</v>
      </c>
      <c r="C96" s="276">
        <v>727.9</v>
      </c>
      <c r="D96" s="278">
        <v>726.9</v>
      </c>
      <c r="E96" s="278">
        <v>712.8</v>
      </c>
      <c r="F96" s="278">
        <v>697.69999999999993</v>
      </c>
      <c r="G96" s="278">
        <v>683.59999999999991</v>
      </c>
      <c r="H96" s="278">
        <v>742</v>
      </c>
      <c r="I96" s="278">
        <v>756.10000000000014</v>
      </c>
      <c r="J96" s="278">
        <v>771.2</v>
      </c>
      <c r="K96" s="276">
        <v>741</v>
      </c>
      <c r="L96" s="276">
        <v>711.8</v>
      </c>
      <c r="M96" s="276">
        <v>32.691490000000002</v>
      </c>
    </row>
    <row r="97" spans="1:13">
      <c r="A97" s="300">
        <v>88</v>
      </c>
      <c r="B97" s="276" t="s">
        <v>108</v>
      </c>
      <c r="C97" s="276">
        <v>841.95</v>
      </c>
      <c r="D97" s="278">
        <v>844.88333333333333</v>
      </c>
      <c r="E97" s="278">
        <v>830.06666666666661</v>
      </c>
      <c r="F97" s="278">
        <v>818.18333333333328</v>
      </c>
      <c r="G97" s="278">
        <v>803.36666666666656</v>
      </c>
      <c r="H97" s="278">
        <v>856.76666666666665</v>
      </c>
      <c r="I97" s="278">
        <v>871.58333333333348</v>
      </c>
      <c r="J97" s="278">
        <v>883.4666666666667</v>
      </c>
      <c r="K97" s="276">
        <v>859.7</v>
      </c>
      <c r="L97" s="276">
        <v>833</v>
      </c>
      <c r="M97" s="276">
        <v>87.272949999999994</v>
      </c>
    </row>
    <row r="98" spans="1:13">
      <c r="A98" s="300">
        <v>89</v>
      </c>
      <c r="B98" s="276" t="s">
        <v>109</v>
      </c>
      <c r="C98" s="276">
        <v>1923.55</v>
      </c>
      <c r="D98" s="278">
        <v>1925.8</v>
      </c>
      <c r="E98" s="278">
        <v>1904.6</v>
      </c>
      <c r="F98" s="278">
        <v>1885.6499999999999</v>
      </c>
      <c r="G98" s="278">
        <v>1864.4499999999998</v>
      </c>
      <c r="H98" s="278">
        <v>1944.75</v>
      </c>
      <c r="I98" s="278">
        <v>1965.9500000000003</v>
      </c>
      <c r="J98" s="278">
        <v>1984.9</v>
      </c>
      <c r="K98" s="276">
        <v>1947</v>
      </c>
      <c r="L98" s="276">
        <v>1906.85</v>
      </c>
      <c r="M98" s="276">
        <v>43.221150000000002</v>
      </c>
    </row>
    <row r="99" spans="1:13">
      <c r="A99" s="300">
        <v>90</v>
      </c>
      <c r="B99" s="276" t="s">
        <v>252</v>
      </c>
      <c r="C99" s="276">
        <v>2250.1999999999998</v>
      </c>
      <c r="D99" s="278">
        <v>2255.8666666666668</v>
      </c>
      <c r="E99" s="278">
        <v>2239.3333333333335</v>
      </c>
      <c r="F99" s="278">
        <v>2228.4666666666667</v>
      </c>
      <c r="G99" s="278">
        <v>2211.9333333333334</v>
      </c>
      <c r="H99" s="278">
        <v>2266.7333333333336</v>
      </c>
      <c r="I99" s="278">
        <v>2283.2666666666664</v>
      </c>
      <c r="J99" s="278">
        <v>2294.1333333333337</v>
      </c>
      <c r="K99" s="276">
        <v>2272.4</v>
      </c>
      <c r="L99" s="276">
        <v>2245</v>
      </c>
      <c r="M99" s="276">
        <v>1.76325</v>
      </c>
    </row>
    <row r="100" spans="1:13">
      <c r="A100" s="300">
        <v>91</v>
      </c>
      <c r="B100" s="276" t="s">
        <v>110</v>
      </c>
      <c r="C100" s="276">
        <v>1183.55</v>
      </c>
      <c r="D100" s="278">
        <v>1186.3999999999999</v>
      </c>
      <c r="E100" s="278">
        <v>1173.4999999999998</v>
      </c>
      <c r="F100" s="278">
        <v>1163.4499999999998</v>
      </c>
      <c r="G100" s="278">
        <v>1150.5499999999997</v>
      </c>
      <c r="H100" s="278">
        <v>1196.4499999999998</v>
      </c>
      <c r="I100" s="278">
        <v>1209.3499999999999</v>
      </c>
      <c r="J100" s="278">
        <v>1219.3999999999999</v>
      </c>
      <c r="K100" s="276">
        <v>1199.3</v>
      </c>
      <c r="L100" s="276">
        <v>1176.3499999999999</v>
      </c>
      <c r="M100" s="276">
        <v>57.614699999999999</v>
      </c>
    </row>
    <row r="101" spans="1:13">
      <c r="A101" s="300">
        <v>92</v>
      </c>
      <c r="B101" s="276" t="s">
        <v>253</v>
      </c>
      <c r="C101" s="276">
        <v>589.75</v>
      </c>
      <c r="D101" s="278">
        <v>590.65</v>
      </c>
      <c r="E101" s="278">
        <v>583.09999999999991</v>
      </c>
      <c r="F101" s="278">
        <v>576.44999999999993</v>
      </c>
      <c r="G101" s="278">
        <v>568.89999999999986</v>
      </c>
      <c r="H101" s="278">
        <v>597.29999999999995</v>
      </c>
      <c r="I101" s="278">
        <v>604.84999999999991</v>
      </c>
      <c r="J101" s="278">
        <v>611.5</v>
      </c>
      <c r="K101" s="276">
        <v>598.20000000000005</v>
      </c>
      <c r="L101" s="276">
        <v>584</v>
      </c>
      <c r="M101" s="276">
        <v>37.894500000000001</v>
      </c>
    </row>
    <row r="102" spans="1:13">
      <c r="A102" s="300">
        <v>93</v>
      </c>
      <c r="B102" s="276" t="s">
        <v>111</v>
      </c>
      <c r="C102" s="276">
        <v>2799.8</v>
      </c>
      <c r="D102" s="278">
        <v>2838.4333333333329</v>
      </c>
      <c r="E102" s="278">
        <v>2748.3666666666659</v>
      </c>
      <c r="F102" s="278">
        <v>2696.9333333333329</v>
      </c>
      <c r="G102" s="278">
        <v>2606.8666666666659</v>
      </c>
      <c r="H102" s="278">
        <v>2889.8666666666659</v>
      </c>
      <c r="I102" s="278">
        <v>2979.9333333333325</v>
      </c>
      <c r="J102" s="278">
        <v>3031.3666666666659</v>
      </c>
      <c r="K102" s="276">
        <v>2928.5</v>
      </c>
      <c r="L102" s="276">
        <v>2787</v>
      </c>
      <c r="M102" s="276">
        <v>31.107939999999999</v>
      </c>
    </row>
    <row r="103" spans="1:13">
      <c r="A103" s="300">
        <v>94</v>
      </c>
      <c r="B103" s="276" t="s">
        <v>112</v>
      </c>
      <c r="C103" s="276">
        <v>470.8</v>
      </c>
      <c r="D103" s="278">
        <v>470.86666666666662</v>
      </c>
      <c r="E103" s="278">
        <v>470.28333333333325</v>
      </c>
      <c r="F103" s="278">
        <v>469.76666666666665</v>
      </c>
      <c r="G103" s="278">
        <v>469.18333333333328</v>
      </c>
      <c r="H103" s="278">
        <v>471.38333333333321</v>
      </c>
      <c r="I103" s="278">
        <v>471.96666666666658</v>
      </c>
      <c r="J103" s="278">
        <v>472.48333333333318</v>
      </c>
      <c r="K103" s="276">
        <v>471.45</v>
      </c>
      <c r="L103" s="276">
        <v>470.35</v>
      </c>
      <c r="M103" s="276">
        <v>2.6801699999999999</v>
      </c>
    </row>
    <row r="104" spans="1:13">
      <c r="A104" s="300">
        <v>95</v>
      </c>
      <c r="B104" s="276" t="s">
        <v>114</v>
      </c>
      <c r="C104" s="276">
        <v>170.65</v>
      </c>
      <c r="D104" s="278">
        <v>169.83333333333334</v>
      </c>
      <c r="E104" s="278">
        <v>167.7166666666667</v>
      </c>
      <c r="F104" s="278">
        <v>164.78333333333336</v>
      </c>
      <c r="G104" s="278">
        <v>162.66666666666671</v>
      </c>
      <c r="H104" s="278">
        <v>172.76666666666668</v>
      </c>
      <c r="I104" s="278">
        <v>174.8833333333333</v>
      </c>
      <c r="J104" s="278">
        <v>177.81666666666666</v>
      </c>
      <c r="K104" s="276">
        <v>171.95</v>
      </c>
      <c r="L104" s="276">
        <v>166.9</v>
      </c>
      <c r="M104" s="276">
        <v>129.57793000000001</v>
      </c>
    </row>
    <row r="105" spans="1:13">
      <c r="A105" s="300">
        <v>96</v>
      </c>
      <c r="B105" s="276" t="s">
        <v>115</v>
      </c>
      <c r="C105" s="276">
        <v>187.65</v>
      </c>
      <c r="D105" s="278">
        <v>186.63333333333333</v>
      </c>
      <c r="E105" s="278">
        <v>183.66666666666666</v>
      </c>
      <c r="F105" s="278">
        <v>179.68333333333334</v>
      </c>
      <c r="G105" s="278">
        <v>176.71666666666667</v>
      </c>
      <c r="H105" s="278">
        <v>190.61666666666665</v>
      </c>
      <c r="I105" s="278">
        <v>193.58333333333334</v>
      </c>
      <c r="J105" s="278">
        <v>197.56666666666663</v>
      </c>
      <c r="K105" s="276">
        <v>189.6</v>
      </c>
      <c r="L105" s="276">
        <v>182.65</v>
      </c>
      <c r="M105" s="276">
        <v>259.83654999999999</v>
      </c>
    </row>
    <row r="106" spans="1:13">
      <c r="A106" s="300">
        <v>97</v>
      </c>
      <c r="B106" s="276" t="s">
        <v>116</v>
      </c>
      <c r="C106" s="276">
        <v>2071.3000000000002</v>
      </c>
      <c r="D106" s="278">
        <v>2086.4333333333334</v>
      </c>
      <c r="E106" s="278">
        <v>2052.8666666666668</v>
      </c>
      <c r="F106" s="278">
        <v>2034.4333333333334</v>
      </c>
      <c r="G106" s="278">
        <v>2000.8666666666668</v>
      </c>
      <c r="H106" s="278">
        <v>2104.8666666666668</v>
      </c>
      <c r="I106" s="278">
        <v>2138.4333333333334</v>
      </c>
      <c r="J106" s="278">
        <v>2156.8666666666668</v>
      </c>
      <c r="K106" s="276">
        <v>2120</v>
      </c>
      <c r="L106" s="276">
        <v>2068</v>
      </c>
      <c r="M106" s="276">
        <v>24.143280000000001</v>
      </c>
    </row>
    <row r="107" spans="1:13">
      <c r="A107" s="300">
        <v>98</v>
      </c>
      <c r="B107" s="276" t="s">
        <v>254</v>
      </c>
      <c r="C107" s="276">
        <v>203.3</v>
      </c>
      <c r="D107" s="278">
        <v>204.4</v>
      </c>
      <c r="E107" s="278">
        <v>201.20000000000002</v>
      </c>
      <c r="F107" s="278">
        <v>199.10000000000002</v>
      </c>
      <c r="G107" s="278">
        <v>195.90000000000003</v>
      </c>
      <c r="H107" s="278">
        <v>206.5</v>
      </c>
      <c r="I107" s="278">
        <v>209.7</v>
      </c>
      <c r="J107" s="278">
        <v>211.79999999999998</v>
      </c>
      <c r="K107" s="276">
        <v>207.6</v>
      </c>
      <c r="L107" s="276">
        <v>202.3</v>
      </c>
      <c r="M107" s="276">
        <v>8.7558600000000002</v>
      </c>
    </row>
    <row r="108" spans="1:13">
      <c r="A108" s="300">
        <v>99</v>
      </c>
      <c r="B108" s="276" t="s">
        <v>255</v>
      </c>
      <c r="C108" s="276">
        <v>31.65</v>
      </c>
      <c r="D108" s="278">
        <v>31.833333333333332</v>
      </c>
      <c r="E108" s="278">
        <v>31.166666666666664</v>
      </c>
      <c r="F108" s="278">
        <v>30.683333333333334</v>
      </c>
      <c r="G108" s="278">
        <v>30.016666666666666</v>
      </c>
      <c r="H108" s="278">
        <v>32.316666666666663</v>
      </c>
      <c r="I108" s="278">
        <v>32.983333333333327</v>
      </c>
      <c r="J108" s="278">
        <v>33.466666666666661</v>
      </c>
      <c r="K108" s="276">
        <v>32.5</v>
      </c>
      <c r="L108" s="276">
        <v>31.35</v>
      </c>
      <c r="M108" s="276">
        <v>5.1523199999999996</v>
      </c>
    </row>
    <row r="109" spans="1:13">
      <c r="A109" s="300">
        <v>100</v>
      </c>
      <c r="B109" s="276" t="s">
        <v>117</v>
      </c>
      <c r="C109" s="276">
        <v>140</v>
      </c>
      <c r="D109" s="278">
        <v>140.73333333333332</v>
      </c>
      <c r="E109" s="278">
        <v>137.06666666666663</v>
      </c>
      <c r="F109" s="278">
        <v>134.13333333333333</v>
      </c>
      <c r="G109" s="278">
        <v>130.46666666666664</v>
      </c>
      <c r="H109" s="278">
        <v>143.66666666666663</v>
      </c>
      <c r="I109" s="278">
        <v>147.33333333333331</v>
      </c>
      <c r="J109" s="278">
        <v>150.26666666666662</v>
      </c>
      <c r="K109" s="276">
        <v>144.4</v>
      </c>
      <c r="L109" s="276">
        <v>137.80000000000001</v>
      </c>
      <c r="M109" s="276">
        <v>145.14191</v>
      </c>
    </row>
    <row r="110" spans="1:13">
      <c r="A110" s="300">
        <v>101</v>
      </c>
      <c r="B110" s="276" t="s">
        <v>258</v>
      </c>
      <c r="C110" s="276" t="e">
        <v>#N/A</v>
      </c>
      <c r="D110" s="278" t="e">
        <v>#N/A</v>
      </c>
      <c r="E110" s="278" t="e">
        <v>#N/A</v>
      </c>
      <c r="F110" s="278" t="e">
        <v>#N/A</v>
      </c>
      <c r="G110" s="278" t="e">
        <v>#N/A</v>
      </c>
      <c r="H110" s="278" t="e">
        <v>#N/A</v>
      </c>
      <c r="I110" s="278" t="e">
        <v>#N/A</v>
      </c>
      <c r="J110" s="278" t="e">
        <v>#N/A</v>
      </c>
      <c r="K110" s="276" t="e">
        <v>#N/A</v>
      </c>
      <c r="L110" s="276" t="e">
        <v>#N/A</v>
      </c>
      <c r="M110" s="276" t="e">
        <v>#N/A</v>
      </c>
    </row>
    <row r="111" spans="1:13">
      <c r="A111" s="300">
        <v>102</v>
      </c>
      <c r="B111" s="276" t="s">
        <v>118</v>
      </c>
      <c r="C111" s="276">
        <v>392.6</v>
      </c>
      <c r="D111" s="278">
        <v>394.45</v>
      </c>
      <c r="E111" s="278">
        <v>386.2</v>
      </c>
      <c r="F111" s="278">
        <v>379.8</v>
      </c>
      <c r="G111" s="278">
        <v>371.55</v>
      </c>
      <c r="H111" s="278">
        <v>400.84999999999997</v>
      </c>
      <c r="I111" s="278">
        <v>409.09999999999997</v>
      </c>
      <c r="J111" s="278">
        <v>415.49999999999994</v>
      </c>
      <c r="K111" s="276">
        <v>402.7</v>
      </c>
      <c r="L111" s="276">
        <v>388.05</v>
      </c>
      <c r="M111" s="276">
        <v>272.26359000000002</v>
      </c>
    </row>
    <row r="112" spans="1:13">
      <c r="A112" s="300">
        <v>103</v>
      </c>
      <c r="B112" s="276" t="s">
        <v>256</v>
      </c>
      <c r="C112" s="276">
        <v>1236</v>
      </c>
      <c r="D112" s="278">
        <v>1232.7666666666667</v>
      </c>
      <c r="E112" s="278">
        <v>1222.0333333333333</v>
      </c>
      <c r="F112" s="278">
        <v>1208.0666666666666</v>
      </c>
      <c r="G112" s="278">
        <v>1197.3333333333333</v>
      </c>
      <c r="H112" s="278">
        <v>1246.7333333333333</v>
      </c>
      <c r="I112" s="278">
        <v>1257.4666666666665</v>
      </c>
      <c r="J112" s="278">
        <v>1271.4333333333334</v>
      </c>
      <c r="K112" s="276">
        <v>1243.5</v>
      </c>
      <c r="L112" s="276">
        <v>1218.8</v>
      </c>
      <c r="M112" s="276">
        <v>9.92164</v>
      </c>
    </row>
    <row r="113" spans="1:13">
      <c r="A113" s="300">
        <v>104</v>
      </c>
      <c r="B113" s="276" t="s">
        <v>119</v>
      </c>
      <c r="C113" s="276">
        <v>403.35</v>
      </c>
      <c r="D113" s="278">
        <v>404.18333333333334</v>
      </c>
      <c r="E113" s="278">
        <v>397.36666666666667</v>
      </c>
      <c r="F113" s="278">
        <v>391.38333333333333</v>
      </c>
      <c r="G113" s="278">
        <v>384.56666666666666</v>
      </c>
      <c r="H113" s="278">
        <v>410.16666666666669</v>
      </c>
      <c r="I113" s="278">
        <v>416.98333333333341</v>
      </c>
      <c r="J113" s="278">
        <v>422.9666666666667</v>
      </c>
      <c r="K113" s="276">
        <v>411</v>
      </c>
      <c r="L113" s="276">
        <v>398.2</v>
      </c>
      <c r="M113" s="276">
        <v>24.933250000000001</v>
      </c>
    </row>
    <row r="114" spans="1:13">
      <c r="A114" s="300">
        <v>105</v>
      </c>
      <c r="B114" s="276" t="s">
        <v>257</v>
      </c>
      <c r="C114" s="276">
        <v>36.450000000000003</v>
      </c>
      <c r="D114" s="278">
        <v>36.633333333333333</v>
      </c>
      <c r="E114" s="278">
        <v>36.116666666666667</v>
      </c>
      <c r="F114" s="278">
        <v>35.783333333333331</v>
      </c>
      <c r="G114" s="278">
        <v>35.266666666666666</v>
      </c>
      <c r="H114" s="278">
        <v>36.966666666666669</v>
      </c>
      <c r="I114" s="278">
        <v>37.483333333333334</v>
      </c>
      <c r="J114" s="278">
        <v>37.81666666666667</v>
      </c>
      <c r="K114" s="276">
        <v>37.15</v>
      </c>
      <c r="L114" s="276">
        <v>36.299999999999997</v>
      </c>
      <c r="M114" s="276">
        <v>5.7576700000000001</v>
      </c>
    </row>
    <row r="115" spans="1:13">
      <c r="A115" s="300">
        <v>106</v>
      </c>
      <c r="B115" s="276" t="s">
        <v>120</v>
      </c>
      <c r="C115" s="276">
        <v>8.75</v>
      </c>
      <c r="D115" s="278">
        <v>8.5666666666666664</v>
      </c>
      <c r="E115" s="278">
        <v>8.1833333333333336</v>
      </c>
      <c r="F115" s="278">
        <v>7.6166666666666671</v>
      </c>
      <c r="G115" s="278">
        <v>7.2333333333333343</v>
      </c>
      <c r="H115" s="278">
        <v>9.1333333333333329</v>
      </c>
      <c r="I115" s="278">
        <v>9.5166666666666657</v>
      </c>
      <c r="J115" s="278">
        <v>10.083333333333332</v>
      </c>
      <c r="K115" s="276">
        <v>8.9499999999999993</v>
      </c>
      <c r="L115" s="276">
        <v>8</v>
      </c>
      <c r="M115" s="276">
        <v>4175.8946599999999</v>
      </c>
    </row>
    <row r="116" spans="1:13">
      <c r="A116" s="300">
        <v>107</v>
      </c>
      <c r="B116" s="276" t="s">
        <v>121</v>
      </c>
      <c r="C116" s="276">
        <v>30.6</v>
      </c>
      <c r="D116" s="278">
        <v>30.716666666666669</v>
      </c>
      <c r="E116" s="278">
        <v>30.133333333333336</v>
      </c>
      <c r="F116" s="278">
        <v>29.666666666666668</v>
      </c>
      <c r="G116" s="278">
        <v>29.083333333333336</v>
      </c>
      <c r="H116" s="278">
        <v>31.183333333333337</v>
      </c>
      <c r="I116" s="278">
        <v>31.766666666666666</v>
      </c>
      <c r="J116" s="278">
        <v>32.233333333333334</v>
      </c>
      <c r="K116" s="276">
        <v>31.3</v>
      </c>
      <c r="L116" s="276">
        <v>30.25</v>
      </c>
      <c r="M116" s="276">
        <v>210.91251</v>
      </c>
    </row>
    <row r="117" spans="1:13">
      <c r="A117" s="300">
        <v>108</v>
      </c>
      <c r="B117" s="276" t="s">
        <v>122</v>
      </c>
      <c r="C117" s="276">
        <v>402.25</v>
      </c>
      <c r="D117" s="278">
        <v>405.01666666666671</v>
      </c>
      <c r="E117" s="278">
        <v>398.33333333333343</v>
      </c>
      <c r="F117" s="278">
        <v>394.41666666666674</v>
      </c>
      <c r="G117" s="278">
        <v>387.73333333333346</v>
      </c>
      <c r="H117" s="278">
        <v>408.93333333333339</v>
      </c>
      <c r="I117" s="278">
        <v>415.61666666666667</v>
      </c>
      <c r="J117" s="278">
        <v>419.53333333333336</v>
      </c>
      <c r="K117" s="276">
        <v>411.7</v>
      </c>
      <c r="L117" s="276">
        <v>401.1</v>
      </c>
      <c r="M117" s="276">
        <v>20.41873</v>
      </c>
    </row>
    <row r="118" spans="1:13">
      <c r="A118" s="300">
        <v>109</v>
      </c>
      <c r="B118" s="276" t="s">
        <v>260</v>
      </c>
      <c r="C118" s="276">
        <v>95.4</v>
      </c>
      <c r="D118" s="278">
        <v>95.966666666666654</v>
      </c>
      <c r="E118" s="278">
        <v>94.433333333333309</v>
      </c>
      <c r="F118" s="278">
        <v>93.466666666666654</v>
      </c>
      <c r="G118" s="278">
        <v>91.933333333333309</v>
      </c>
      <c r="H118" s="278">
        <v>96.933333333333309</v>
      </c>
      <c r="I118" s="278">
        <v>98.46666666666664</v>
      </c>
      <c r="J118" s="278">
        <v>99.433333333333309</v>
      </c>
      <c r="K118" s="276">
        <v>97.5</v>
      </c>
      <c r="L118" s="276">
        <v>95</v>
      </c>
      <c r="M118" s="276">
        <v>6.1478999999999999</v>
      </c>
    </row>
    <row r="119" spans="1:13">
      <c r="A119" s="300">
        <v>110</v>
      </c>
      <c r="B119" s="276" t="s">
        <v>123</v>
      </c>
      <c r="C119" s="276">
        <v>1309.5</v>
      </c>
      <c r="D119" s="278">
        <v>1317.25</v>
      </c>
      <c r="E119" s="278">
        <v>1287.25</v>
      </c>
      <c r="F119" s="278">
        <v>1265</v>
      </c>
      <c r="G119" s="278">
        <v>1235</v>
      </c>
      <c r="H119" s="278">
        <v>1339.5</v>
      </c>
      <c r="I119" s="278">
        <v>1369.5</v>
      </c>
      <c r="J119" s="278">
        <v>1391.75</v>
      </c>
      <c r="K119" s="276">
        <v>1347.25</v>
      </c>
      <c r="L119" s="276">
        <v>1295</v>
      </c>
      <c r="M119" s="276">
        <v>22.041219999999999</v>
      </c>
    </row>
    <row r="120" spans="1:13">
      <c r="A120" s="300">
        <v>111</v>
      </c>
      <c r="B120" s="276" t="s">
        <v>124</v>
      </c>
      <c r="C120" s="276">
        <v>585.70000000000005</v>
      </c>
      <c r="D120" s="278">
        <v>588.06666666666672</v>
      </c>
      <c r="E120" s="278">
        <v>574.13333333333344</v>
      </c>
      <c r="F120" s="278">
        <v>562.56666666666672</v>
      </c>
      <c r="G120" s="278">
        <v>548.63333333333344</v>
      </c>
      <c r="H120" s="278">
        <v>599.63333333333344</v>
      </c>
      <c r="I120" s="278">
        <v>613.56666666666661</v>
      </c>
      <c r="J120" s="278">
        <v>625.13333333333344</v>
      </c>
      <c r="K120" s="276">
        <v>602</v>
      </c>
      <c r="L120" s="276">
        <v>576.5</v>
      </c>
      <c r="M120" s="276">
        <v>168.11387999999999</v>
      </c>
    </row>
    <row r="121" spans="1:13">
      <c r="A121" s="300">
        <v>112</v>
      </c>
      <c r="B121" s="276" t="s">
        <v>125</v>
      </c>
      <c r="C121" s="276">
        <v>185.55</v>
      </c>
      <c r="D121" s="278">
        <v>183.9</v>
      </c>
      <c r="E121" s="278">
        <v>180.85000000000002</v>
      </c>
      <c r="F121" s="278">
        <v>176.15</v>
      </c>
      <c r="G121" s="278">
        <v>173.10000000000002</v>
      </c>
      <c r="H121" s="278">
        <v>188.60000000000002</v>
      </c>
      <c r="I121" s="278">
        <v>191.65000000000003</v>
      </c>
      <c r="J121" s="278">
        <v>196.35000000000002</v>
      </c>
      <c r="K121" s="276">
        <v>186.95</v>
      </c>
      <c r="L121" s="276">
        <v>179.2</v>
      </c>
      <c r="M121" s="276">
        <v>59.425409999999999</v>
      </c>
    </row>
    <row r="122" spans="1:13">
      <c r="A122" s="300">
        <v>113</v>
      </c>
      <c r="B122" s="276" t="s">
        <v>126</v>
      </c>
      <c r="C122" s="276">
        <v>1060.5999999999999</v>
      </c>
      <c r="D122" s="278">
        <v>1065.5166666666667</v>
      </c>
      <c r="E122" s="278">
        <v>1047.4333333333334</v>
      </c>
      <c r="F122" s="278">
        <v>1034.2666666666667</v>
      </c>
      <c r="G122" s="278">
        <v>1016.1833333333334</v>
      </c>
      <c r="H122" s="278">
        <v>1078.6833333333334</v>
      </c>
      <c r="I122" s="278">
        <v>1096.7666666666669</v>
      </c>
      <c r="J122" s="278">
        <v>1109.9333333333334</v>
      </c>
      <c r="K122" s="276">
        <v>1083.5999999999999</v>
      </c>
      <c r="L122" s="276">
        <v>1052.3499999999999</v>
      </c>
      <c r="M122" s="276">
        <v>88.004360000000005</v>
      </c>
    </row>
    <row r="123" spans="1:13">
      <c r="A123" s="300">
        <v>114</v>
      </c>
      <c r="B123" s="276" t="s">
        <v>127</v>
      </c>
      <c r="C123" s="276">
        <v>79.55</v>
      </c>
      <c r="D123" s="278">
        <v>80.149999999999991</v>
      </c>
      <c r="E123" s="278">
        <v>78.399999999999977</v>
      </c>
      <c r="F123" s="278">
        <v>77.249999999999986</v>
      </c>
      <c r="G123" s="278">
        <v>75.499999999999972</v>
      </c>
      <c r="H123" s="278">
        <v>81.299999999999983</v>
      </c>
      <c r="I123" s="278">
        <v>83.050000000000011</v>
      </c>
      <c r="J123" s="278">
        <v>84.199999999999989</v>
      </c>
      <c r="K123" s="276">
        <v>81.900000000000006</v>
      </c>
      <c r="L123" s="276">
        <v>79</v>
      </c>
      <c r="M123" s="276">
        <v>547.68803000000003</v>
      </c>
    </row>
    <row r="124" spans="1:13">
      <c r="A124" s="300">
        <v>115</v>
      </c>
      <c r="B124" s="276" t="s">
        <v>262</v>
      </c>
      <c r="C124" s="276">
        <v>2313.1</v>
      </c>
      <c r="D124" s="278">
        <v>2313.75</v>
      </c>
      <c r="E124" s="278">
        <v>2250.5</v>
      </c>
      <c r="F124" s="278">
        <v>2187.9</v>
      </c>
      <c r="G124" s="278">
        <v>2124.65</v>
      </c>
      <c r="H124" s="278">
        <v>2376.35</v>
      </c>
      <c r="I124" s="278">
        <v>2439.6</v>
      </c>
      <c r="J124" s="278">
        <v>2502.1999999999998</v>
      </c>
      <c r="K124" s="276">
        <v>2377</v>
      </c>
      <c r="L124" s="276">
        <v>2251.15</v>
      </c>
      <c r="M124" s="276">
        <v>4.0980600000000003</v>
      </c>
    </row>
    <row r="125" spans="1:13">
      <c r="A125" s="300">
        <v>116</v>
      </c>
      <c r="B125" s="276" t="s">
        <v>2931</v>
      </c>
      <c r="C125" s="276">
        <v>1315.2</v>
      </c>
      <c r="D125" s="278">
        <v>1318.2166666666667</v>
      </c>
      <c r="E125" s="278">
        <v>1306.9833333333333</v>
      </c>
      <c r="F125" s="278">
        <v>1298.7666666666667</v>
      </c>
      <c r="G125" s="278">
        <v>1287.5333333333333</v>
      </c>
      <c r="H125" s="278">
        <v>1326.4333333333334</v>
      </c>
      <c r="I125" s="278">
        <v>1337.666666666667</v>
      </c>
      <c r="J125" s="278">
        <v>1345.8833333333334</v>
      </c>
      <c r="K125" s="276">
        <v>1329.45</v>
      </c>
      <c r="L125" s="276">
        <v>1310</v>
      </c>
      <c r="M125" s="276">
        <v>1.1634800000000001</v>
      </c>
    </row>
    <row r="126" spans="1:13">
      <c r="A126" s="300">
        <v>117</v>
      </c>
      <c r="B126" s="276" t="s">
        <v>128</v>
      </c>
      <c r="C126" s="276">
        <v>165.25</v>
      </c>
      <c r="D126" s="278">
        <v>165.13333333333333</v>
      </c>
      <c r="E126" s="278">
        <v>163.46666666666664</v>
      </c>
      <c r="F126" s="278">
        <v>161.68333333333331</v>
      </c>
      <c r="G126" s="278">
        <v>160.01666666666662</v>
      </c>
      <c r="H126" s="278">
        <v>166.91666666666666</v>
      </c>
      <c r="I126" s="278">
        <v>168.58333333333334</v>
      </c>
      <c r="J126" s="278">
        <v>170.36666666666667</v>
      </c>
      <c r="K126" s="276">
        <v>166.8</v>
      </c>
      <c r="L126" s="276">
        <v>163.35</v>
      </c>
      <c r="M126" s="276">
        <v>163.4751</v>
      </c>
    </row>
    <row r="127" spans="1:13">
      <c r="A127" s="300">
        <v>118</v>
      </c>
      <c r="B127" s="276" t="s">
        <v>129</v>
      </c>
      <c r="C127" s="276">
        <v>191.5</v>
      </c>
      <c r="D127" s="278">
        <v>190.46666666666667</v>
      </c>
      <c r="E127" s="278">
        <v>185.53333333333333</v>
      </c>
      <c r="F127" s="278">
        <v>179.56666666666666</v>
      </c>
      <c r="G127" s="278">
        <v>174.63333333333333</v>
      </c>
      <c r="H127" s="278">
        <v>196.43333333333334</v>
      </c>
      <c r="I127" s="278">
        <v>201.36666666666667</v>
      </c>
      <c r="J127" s="278">
        <v>207.33333333333334</v>
      </c>
      <c r="K127" s="276">
        <v>195.4</v>
      </c>
      <c r="L127" s="276">
        <v>184.5</v>
      </c>
      <c r="M127" s="276">
        <v>209.19279</v>
      </c>
    </row>
    <row r="128" spans="1:13">
      <c r="A128" s="300">
        <v>119</v>
      </c>
      <c r="B128" s="276" t="s">
        <v>263</v>
      </c>
      <c r="C128" s="276">
        <v>60</v>
      </c>
      <c r="D128" s="278">
        <v>60.533333333333339</v>
      </c>
      <c r="E128" s="278">
        <v>59.416666666666679</v>
      </c>
      <c r="F128" s="278">
        <v>58.833333333333343</v>
      </c>
      <c r="G128" s="278">
        <v>57.716666666666683</v>
      </c>
      <c r="H128" s="278">
        <v>61.116666666666674</v>
      </c>
      <c r="I128" s="278">
        <v>62.233333333333334</v>
      </c>
      <c r="J128" s="278">
        <v>62.81666666666667</v>
      </c>
      <c r="K128" s="276">
        <v>61.65</v>
      </c>
      <c r="L128" s="276">
        <v>59.95</v>
      </c>
      <c r="M128" s="276">
        <v>9.7268100000000004</v>
      </c>
    </row>
    <row r="129" spans="1:13">
      <c r="A129" s="300">
        <v>120</v>
      </c>
      <c r="B129" s="276" t="s">
        <v>130</v>
      </c>
      <c r="C129" s="276">
        <v>309</v>
      </c>
      <c r="D129" s="278">
        <v>308.63333333333333</v>
      </c>
      <c r="E129" s="278">
        <v>304.36666666666667</v>
      </c>
      <c r="F129" s="278">
        <v>299.73333333333335</v>
      </c>
      <c r="G129" s="278">
        <v>295.4666666666667</v>
      </c>
      <c r="H129" s="278">
        <v>313.26666666666665</v>
      </c>
      <c r="I129" s="278">
        <v>317.5333333333333</v>
      </c>
      <c r="J129" s="278">
        <v>322.16666666666663</v>
      </c>
      <c r="K129" s="276">
        <v>312.89999999999998</v>
      </c>
      <c r="L129" s="276">
        <v>304</v>
      </c>
      <c r="M129" s="276">
        <v>77.868600000000001</v>
      </c>
    </row>
    <row r="130" spans="1:13">
      <c r="A130" s="300">
        <v>121</v>
      </c>
      <c r="B130" s="276" t="s">
        <v>264</v>
      </c>
      <c r="C130" s="276">
        <v>728.45</v>
      </c>
      <c r="D130" s="278">
        <v>731.5</v>
      </c>
      <c r="E130" s="278">
        <v>718.95</v>
      </c>
      <c r="F130" s="278">
        <v>709.45</v>
      </c>
      <c r="G130" s="278">
        <v>696.90000000000009</v>
      </c>
      <c r="H130" s="278">
        <v>741</v>
      </c>
      <c r="I130" s="278">
        <v>753.55</v>
      </c>
      <c r="J130" s="278">
        <v>763.05</v>
      </c>
      <c r="K130" s="276">
        <v>744.05</v>
      </c>
      <c r="L130" s="276">
        <v>722</v>
      </c>
      <c r="M130" s="276">
        <v>1.1400300000000001</v>
      </c>
    </row>
    <row r="131" spans="1:13">
      <c r="A131" s="300">
        <v>122</v>
      </c>
      <c r="B131" s="276" t="s">
        <v>131</v>
      </c>
      <c r="C131" s="276">
        <v>2174.75</v>
      </c>
      <c r="D131" s="278">
        <v>2192.0333333333333</v>
      </c>
      <c r="E131" s="278">
        <v>2144.8166666666666</v>
      </c>
      <c r="F131" s="278">
        <v>2114.8833333333332</v>
      </c>
      <c r="G131" s="278">
        <v>2067.6666666666665</v>
      </c>
      <c r="H131" s="278">
        <v>2221.9666666666667</v>
      </c>
      <c r="I131" s="278">
        <v>2269.1833333333329</v>
      </c>
      <c r="J131" s="278">
        <v>2299.1166666666668</v>
      </c>
      <c r="K131" s="276">
        <v>2239.25</v>
      </c>
      <c r="L131" s="276">
        <v>2162.1</v>
      </c>
      <c r="M131" s="276">
        <v>3.77223</v>
      </c>
    </row>
    <row r="132" spans="1:13">
      <c r="A132" s="300">
        <v>123</v>
      </c>
      <c r="B132" s="276" t="s">
        <v>133</v>
      </c>
      <c r="C132" s="276">
        <v>1547.4</v>
      </c>
      <c r="D132" s="278">
        <v>1546.8833333333332</v>
      </c>
      <c r="E132" s="278">
        <v>1519.1166666666663</v>
      </c>
      <c r="F132" s="278">
        <v>1490.833333333333</v>
      </c>
      <c r="G132" s="278">
        <v>1463.0666666666662</v>
      </c>
      <c r="H132" s="278">
        <v>1575.1666666666665</v>
      </c>
      <c r="I132" s="278">
        <v>1602.9333333333334</v>
      </c>
      <c r="J132" s="278">
        <v>1631.2166666666667</v>
      </c>
      <c r="K132" s="276">
        <v>1574.65</v>
      </c>
      <c r="L132" s="276">
        <v>1518.6</v>
      </c>
      <c r="M132" s="276">
        <v>42.019840000000002</v>
      </c>
    </row>
    <row r="133" spans="1:13">
      <c r="A133" s="300">
        <v>124</v>
      </c>
      <c r="B133" s="276" t="s">
        <v>134</v>
      </c>
      <c r="C133" s="276">
        <v>64.400000000000006</v>
      </c>
      <c r="D133" s="278">
        <v>64.466666666666683</v>
      </c>
      <c r="E133" s="278">
        <v>63.233333333333363</v>
      </c>
      <c r="F133" s="278">
        <v>62.066666666666677</v>
      </c>
      <c r="G133" s="278">
        <v>60.833333333333357</v>
      </c>
      <c r="H133" s="278">
        <v>65.633333333333368</v>
      </c>
      <c r="I133" s="278">
        <v>66.866666666666688</v>
      </c>
      <c r="J133" s="278">
        <v>68.033333333333374</v>
      </c>
      <c r="K133" s="276">
        <v>65.7</v>
      </c>
      <c r="L133" s="276">
        <v>63.3</v>
      </c>
      <c r="M133" s="276">
        <v>96.175910000000002</v>
      </c>
    </row>
    <row r="134" spans="1:13">
      <c r="A134" s="300">
        <v>125</v>
      </c>
      <c r="B134" s="276" t="s">
        <v>358</v>
      </c>
      <c r="C134" s="276">
        <v>2296.85</v>
      </c>
      <c r="D134" s="278">
        <v>2294.2666666666664</v>
      </c>
      <c r="E134" s="278">
        <v>2264.833333333333</v>
      </c>
      <c r="F134" s="278">
        <v>2232.8166666666666</v>
      </c>
      <c r="G134" s="278">
        <v>2203.3833333333332</v>
      </c>
      <c r="H134" s="278">
        <v>2326.2833333333328</v>
      </c>
      <c r="I134" s="278">
        <v>2355.7166666666662</v>
      </c>
      <c r="J134" s="278">
        <v>2387.7333333333327</v>
      </c>
      <c r="K134" s="276">
        <v>2323.6999999999998</v>
      </c>
      <c r="L134" s="276">
        <v>2262.25</v>
      </c>
      <c r="M134" s="276">
        <v>1.2616700000000001</v>
      </c>
    </row>
    <row r="135" spans="1:13">
      <c r="A135" s="300">
        <v>126</v>
      </c>
      <c r="B135" s="276" t="s">
        <v>135</v>
      </c>
      <c r="C135" s="276">
        <v>282.95</v>
      </c>
      <c r="D135" s="278">
        <v>284.10000000000002</v>
      </c>
      <c r="E135" s="278">
        <v>279.70000000000005</v>
      </c>
      <c r="F135" s="278">
        <v>276.45000000000005</v>
      </c>
      <c r="G135" s="278">
        <v>272.05000000000007</v>
      </c>
      <c r="H135" s="278">
        <v>287.35000000000002</v>
      </c>
      <c r="I135" s="278">
        <v>291.75</v>
      </c>
      <c r="J135" s="278">
        <v>295</v>
      </c>
      <c r="K135" s="276">
        <v>288.5</v>
      </c>
      <c r="L135" s="276">
        <v>280.85000000000002</v>
      </c>
      <c r="M135" s="276">
        <v>32.57253</v>
      </c>
    </row>
    <row r="136" spans="1:13">
      <c r="A136" s="300">
        <v>127</v>
      </c>
      <c r="B136" s="276" t="s">
        <v>136</v>
      </c>
      <c r="C136" s="276">
        <v>929.5</v>
      </c>
      <c r="D136" s="278">
        <v>933.5</v>
      </c>
      <c r="E136" s="278">
        <v>920.2</v>
      </c>
      <c r="F136" s="278">
        <v>910.90000000000009</v>
      </c>
      <c r="G136" s="278">
        <v>897.60000000000014</v>
      </c>
      <c r="H136" s="278">
        <v>942.8</v>
      </c>
      <c r="I136" s="278">
        <v>956.09999999999991</v>
      </c>
      <c r="J136" s="278">
        <v>965.39999999999986</v>
      </c>
      <c r="K136" s="276">
        <v>946.8</v>
      </c>
      <c r="L136" s="276">
        <v>924.2</v>
      </c>
      <c r="M136" s="276">
        <v>47.974939999999997</v>
      </c>
    </row>
    <row r="137" spans="1:13">
      <c r="A137" s="300">
        <v>128</v>
      </c>
      <c r="B137" s="276" t="s">
        <v>266</v>
      </c>
      <c r="C137" s="276">
        <v>2918.5</v>
      </c>
      <c r="D137" s="278">
        <v>2931.1</v>
      </c>
      <c r="E137" s="278">
        <v>2878.3999999999996</v>
      </c>
      <c r="F137" s="278">
        <v>2838.2999999999997</v>
      </c>
      <c r="G137" s="278">
        <v>2785.5999999999995</v>
      </c>
      <c r="H137" s="278">
        <v>2971.2</v>
      </c>
      <c r="I137" s="278">
        <v>3023.8999999999996</v>
      </c>
      <c r="J137" s="278">
        <v>3064</v>
      </c>
      <c r="K137" s="276">
        <v>2983.8</v>
      </c>
      <c r="L137" s="276">
        <v>2891</v>
      </c>
      <c r="M137" s="276">
        <v>2.7591800000000002</v>
      </c>
    </row>
    <row r="138" spans="1:13">
      <c r="A138" s="300">
        <v>129</v>
      </c>
      <c r="B138" s="276" t="s">
        <v>265</v>
      </c>
      <c r="C138" s="276">
        <v>1667.35</v>
      </c>
      <c r="D138" s="278">
        <v>1680.7666666666667</v>
      </c>
      <c r="E138" s="278">
        <v>1637.8833333333332</v>
      </c>
      <c r="F138" s="278">
        <v>1608.4166666666665</v>
      </c>
      <c r="G138" s="278">
        <v>1565.5333333333331</v>
      </c>
      <c r="H138" s="278">
        <v>1710.2333333333333</v>
      </c>
      <c r="I138" s="278">
        <v>1753.116666666667</v>
      </c>
      <c r="J138" s="278">
        <v>1782.5833333333335</v>
      </c>
      <c r="K138" s="276">
        <v>1723.65</v>
      </c>
      <c r="L138" s="276">
        <v>1651.3</v>
      </c>
      <c r="M138" s="276">
        <v>0.85111999999999999</v>
      </c>
    </row>
    <row r="139" spans="1:13">
      <c r="A139" s="300">
        <v>130</v>
      </c>
      <c r="B139" s="276" t="s">
        <v>137</v>
      </c>
      <c r="C139" s="276">
        <v>909.25</v>
      </c>
      <c r="D139" s="278">
        <v>914.55000000000007</v>
      </c>
      <c r="E139" s="278">
        <v>900.10000000000014</v>
      </c>
      <c r="F139" s="278">
        <v>890.95</v>
      </c>
      <c r="G139" s="278">
        <v>876.50000000000011</v>
      </c>
      <c r="H139" s="278">
        <v>923.70000000000016</v>
      </c>
      <c r="I139" s="278">
        <v>938.1500000000002</v>
      </c>
      <c r="J139" s="278">
        <v>947.30000000000018</v>
      </c>
      <c r="K139" s="276">
        <v>929</v>
      </c>
      <c r="L139" s="276">
        <v>905.4</v>
      </c>
      <c r="M139" s="276">
        <v>35.321559999999998</v>
      </c>
    </row>
    <row r="140" spans="1:13">
      <c r="A140" s="300">
        <v>131</v>
      </c>
      <c r="B140" s="276" t="s">
        <v>138</v>
      </c>
      <c r="C140" s="276">
        <v>594</v>
      </c>
      <c r="D140" s="278">
        <v>594.18333333333328</v>
      </c>
      <c r="E140" s="278">
        <v>586.61666666666656</v>
      </c>
      <c r="F140" s="278">
        <v>579.23333333333323</v>
      </c>
      <c r="G140" s="278">
        <v>571.66666666666652</v>
      </c>
      <c r="H140" s="278">
        <v>601.56666666666661</v>
      </c>
      <c r="I140" s="278">
        <v>609.13333333333344</v>
      </c>
      <c r="J140" s="278">
        <v>616.51666666666665</v>
      </c>
      <c r="K140" s="276">
        <v>601.75</v>
      </c>
      <c r="L140" s="276">
        <v>586.79999999999995</v>
      </c>
      <c r="M140" s="276">
        <v>42.090870000000002</v>
      </c>
    </row>
    <row r="141" spans="1:13">
      <c r="A141" s="300">
        <v>132</v>
      </c>
      <c r="B141" s="276" t="s">
        <v>139</v>
      </c>
      <c r="C141" s="276">
        <v>122.3</v>
      </c>
      <c r="D141" s="278">
        <v>121.3</v>
      </c>
      <c r="E141" s="278">
        <v>119.14999999999999</v>
      </c>
      <c r="F141" s="278">
        <v>116</v>
      </c>
      <c r="G141" s="278">
        <v>113.85</v>
      </c>
      <c r="H141" s="278">
        <v>124.44999999999999</v>
      </c>
      <c r="I141" s="278">
        <v>126.6</v>
      </c>
      <c r="J141" s="278">
        <v>129.75</v>
      </c>
      <c r="K141" s="276">
        <v>123.45</v>
      </c>
      <c r="L141" s="276">
        <v>118.15</v>
      </c>
      <c r="M141" s="276">
        <v>86.196560000000005</v>
      </c>
    </row>
    <row r="142" spans="1:13">
      <c r="A142" s="300">
        <v>133</v>
      </c>
      <c r="B142" s="276" t="s">
        <v>140</v>
      </c>
      <c r="C142" s="276">
        <v>155.4</v>
      </c>
      <c r="D142" s="278">
        <v>155.70000000000002</v>
      </c>
      <c r="E142" s="278">
        <v>152.70000000000005</v>
      </c>
      <c r="F142" s="278">
        <v>150.00000000000003</v>
      </c>
      <c r="G142" s="278">
        <v>147.00000000000006</v>
      </c>
      <c r="H142" s="278">
        <v>158.40000000000003</v>
      </c>
      <c r="I142" s="278">
        <v>161.39999999999998</v>
      </c>
      <c r="J142" s="278">
        <v>164.10000000000002</v>
      </c>
      <c r="K142" s="276">
        <v>158.69999999999999</v>
      </c>
      <c r="L142" s="276">
        <v>153</v>
      </c>
      <c r="M142" s="276">
        <v>48.703240000000001</v>
      </c>
    </row>
    <row r="143" spans="1:13">
      <c r="A143" s="300">
        <v>134</v>
      </c>
      <c r="B143" s="276" t="s">
        <v>141</v>
      </c>
      <c r="C143" s="276">
        <v>356.65</v>
      </c>
      <c r="D143" s="278">
        <v>359.4666666666667</v>
      </c>
      <c r="E143" s="278">
        <v>352.18333333333339</v>
      </c>
      <c r="F143" s="278">
        <v>347.7166666666667</v>
      </c>
      <c r="G143" s="278">
        <v>340.43333333333339</v>
      </c>
      <c r="H143" s="278">
        <v>363.93333333333339</v>
      </c>
      <c r="I143" s="278">
        <v>371.2166666666667</v>
      </c>
      <c r="J143" s="278">
        <v>375.68333333333339</v>
      </c>
      <c r="K143" s="276">
        <v>366.75</v>
      </c>
      <c r="L143" s="276">
        <v>355</v>
      </c>
      <c r="M143" s="276">
        <v>40.318649999999998</v>
      </c>
    </row>
    <row r="144" spans="1:13">
      <c r="A144" s="300">
        <v>135</v>
      </c>
      <c r="B144" s="276" t="s">
        <v>142</v>
      </c>
      <c r="C144" s="276">
        <v>6965.15</v>
      </c>
      <c r="D144" s="278">
        <v>6985.3833333333341</v>
      </c>
      <c r="E144" s="278">
        <v>6860.7666666666682</v>
      </c>
      <c r="F144" s="278">
        <v>6756.3833333333341</v>
      </c>
      <c r="G144" s="278">
        <v>6631.7666666666682</v>
      </c>
      <c r="H144" s="278">
        <v>7089.7666666666682</v>
      </c>
      <c r="I144" s="278">
        <v>7214.383333333335</v>
      </c>
      <c r="J144" s="278">
        <v>7318.7666666666682</v>
      </c>
      <c r="K144" s="276">
        <v>7110</v>
      </c>
      <c r="L144" s="276">
        <v>6881</v>
      </c>
      <c r="M144" s="276">
        <v>13.60249</v>
      </c>
    </row>
    <row r="145" spans="1:13">
      <c r="A145" s="300">
        <v>136</v>
      </c>
      <c r="B145" s="276" t="s">
        <v>143</v>
      </c>
      <c r="C145" s="276">
        <v>504.3</v>
      </c>
      <c r="D145" s="278">
        <v>505.26666666666665</v>
      </c>
      <c r="E145" s="278">
        <v>500.0333333333333</v>
      </c>
      <c r="F145" s="278">
        <v>495.76666666666665</v>
      </c>
      <c r="G145" s="278">
        <v>490.5333333333333</v>
      </c>
      <c r="H145" s="278">
        <v>509.5333333333333</v>
      </c>
      <c r="I145" s="278">
        <v>514.76666666666665</v>
      </c>
      <c r="J145" s="278">
        <v>519.0333333333333</v>
      </c>
      <c r="K145" s="276">
        <v>510.5</v>
      </c>
      <c r="L145" s="276">
        <v>501</v>
      </c>
      <c r="M145" s="276">
        <v>8.2873999999999999</v>
      </c>
    </row>
    <row r="146" spans="1:13">
      <c r="A146" s="300">
        <v>137</v>
      </c>
      <c r="B146" s="276" t="s">
        <v>144</v>
      </c>
      <c r="C146" s="276">
        <v>590.54999999999995</v>
      </c>
      <c r="D146" s="278">
        <v>591.80000000000007</v>
      </c>
      <c r="E146" s="278">
        <v>581.75000000000011</v>
      </c>
      <c r="F146" s="278">
        <v>572.95000000000005</v>
      </c>
      <c r="G146" s="278">
        <v>562.90000000000009</v>
      </c>
      <c r="H146" s="278">
        <v>600.60000000000014</v>
      </c>
      <c r="I146" s="278">
        <v>610.65000000000009</v>
      </c>
      <c r="J146" s="278">
        <v>619.45000000000016</v>
      </c>
      <c r="K146" s="276">
        <v>601.85</v>
      </c>
      <c r="L146" s="276">
        <v>583</v>
      </c>
      <c r="M146" s="276">
        <v>10.270490000000001</v>
      </c>
    </row>
    <row r="147" spans="1:13">
      <c r="A147" s="300">
        <v>138</v>
      </c>
      <c r="B147" s="276" t="s">
        <v>145</v>
      </c>
      <c r="C147" s="276">
        <v>814.9</v>
      </c>
      <c r="D147" s="278">
        <v>816.98333333333323</v>
      </c>
      <c r="E147" s="278">
        <v>804.96666666666647</v>
      </c>
      <c r="F147" s="278">
        <v>795.03333333333319</v>
      </c>
      <c r="G147" s="278">
        <v>783.01666666666642</v>
      </c>
      <c r="H147" s="278">
        <v>826.91666666666652</v>
      </c>
      <c r="I147" s="278">
        <v>838.93333333333317</v>
      </c>
      <c r="J147" s="278">
        <v>848.86666666666656</v>
      </c>
      <c r="K147" s="276">
        <v>829</v>
      </c>
      <c r="L147" s="276">
        <v>807.05</v>
      </c>
      <c r="M147" s="276">
        <v>4.2773700000000003</v>
      </c>
    </row>
    <row r="148" spans="1:13">
      <c r="A148" s="300">
        <v>139</v>
      </c>
      <c r="B148" s="276" t="s">
        <v>146</v>
      </c>
      <c r="C148" s="276">
        <v>1327.6</v>
      </c>
      <c r="D148" s="278">
        <v>1331.5166666666667</v>
      </c>
      <c r="E148" s="278">
        <v>1309.0833333333333</v>
      </c>
      <c r="F148" s="278">
        <v>1290.5666666666666</v>
      </c>
      <c r="G148" s="278">
        <v>1268.1333333333332</v>
      </c>
      <c r="H148" s="278">
        <v>1350.0333333333333</v>
      </c>
      <c r="I148" s="278">
        <v>1372.4666666666667</v>
      </c>
      <c r="J148" s="278">
        <v>1390.9833333333333</v>
      </c>
      <c r="K148" s="276">
        <v>1353.95</v>
      </c>
      <c r="L148" s="276">
        <v>1313</v>
      </c>
      <c r="M148" s="276">
        <v>11.750310000000001</v>
      </c>
    </row>
    <row r="149" spans="1:13">
      <c r="A149" s="300">
        <v>140</v>
      </c>
      <c r="B149" s="276" t="s">
        <v>147</v>
      </c>
      <c r="C149" s="276">
        <v>105.6</v>
      </c>
      <c r="D149" s="278">
        <v>105.81666666666666</v>
      </c>
      <c r="E149" s="278">
        <v>103.63333333333333</v>
      </c>
      <c r="F149" s="278">
        <v>101.66666666666666</v>
      </c>
      <c r="G149" s="278">
        <v>99.48333333333332</v>
      </c>
      <c r="H149" s="278">
        <v>107.78333333333333</v>
      </c>
      <c r="I149" s="278">
        <v>109.96666666666667</v>
      </c>
      <c r="J149" s="278">
        <v>111.93333333333334</v>
      </c>
      <c r="K149" s="276">
        <v>108</v>
      </c>
      <c r="L149" s="276">
        <v>103.85</v>
      </c>
      <c r="M149" s="276">
        <v>125.74163</v>
      </c>
    </row>
    <row r="150" spans="1:13">
      <c r="A150" s="300">
        <v>141</v>
      </c>
      <c r="B150" s="276" t="s">
        <v>268</v>
      </c>
      <c r="C150" s="276">
        <v>1378.7</v>
      </c>
      <c r="D150" s="278">
        <v>1367.95</v>
      </c>
      <c r="E150" s="278">
        <v>1346.6000000000001</v>
      </c>
      <c r="F150" s="278">
        <v>1314.5</v>
      </c>
      <c r="G150" s="278">
        <v>1293.1500000000001</v>
      </c>
      <c r="H150" s="278">
        <v>1400.0500000000002</v>
      </c>
      <c r="I150" s="278">
        <v>1421.4</v>
      </c>
      <c r="J150" s="278">
        <v>1453.5000000000002</v>
      </c>
      <c r="K150" s="276">
        <v>1389.3</v>
      </c>
      <c r="L150" s="276">
        <v>1335.85</v>
      </c>
      <c r="M150" s="276">
        <v>4.23393</v>
      </c>
    </row>
    <row r="151" spans="1:13">
      <c r="A151" s="300">
        <v>142</v>
      </c>
      <c r="B151" s="276" t="s">
        <v>148</v>
      </c>
      <c r="C151" s="276">
        <v>65303.25</v>
      </c>
      <c r="D151" s="278">
        <v>66117.766666666663</v>
      </c>
      <c r="E151" s="278">
        <v>63785.533333333326</v>
      </c>
      <c r="F151" s="278">
        <v>62267.816666666666</v>
      </c>
      <c r="G151" s="278">
        <v>59935.583333333328</v>
      </c>
      <c r="H151" s="278">
        <v>67635.483333333323</v>
      </c>
      <c r="I151" s="278">
        <v>69967.71666666666</v>
      </c>
      <c r="J151" s="278">
        <v>71485.43333333332</v>
      </c>
      <c r="K151" s="276">
        <v>68450</v>
      </c>
      <c r="L151" s="276">
        <v>64600.05</v>
      </c>
      <c r="M151" s="276">
        <v>0.51520999999999995</v>
      </c>
    </row>
    <row r="152" spans="1:13">
      <c r="A152" s="300">
        <v>143</v>
      </c>
      <c r="B152" s="276" t="s">
        <v>267</v>
      </c>
      <c r="C152" s="276">
        <v>28.9</v>
      </c>
      <c r="D152" s="278">
        <v>29.150000000000002</v>
      </c>
      <c r="E152" s="278">
        <v>28.450000000000003</v>
      </c>
      <c r="F152" s="278">
        <v>28</v>
      </c>
      <c r="G152" s="278">
        <v>27.3</v>
      </c>
      <c r="H152" s="278">
        <v>29.600000000000005</v>
      </c>
      <c r="I152" s="278">
        <v>30.3</v>
      </c>
      <c r="J152" s="278">
        <v>30.750000000000007</v>
      </c>
      <c r="K152" s="276">
        <v>29.85</v>
      </c>
      <c r="L152" s="276">
        <v>28.7</v>
      </c>
      <c r="M152" s="276">
        <v>30.082429999999999</v>
      </c>
    </row>
    <row r="153" spans="1:13">
      <c r="A153" s="300">
        <v>144</v>
      </c>
      <c r="B153" s="276" t="s">
        <v>149</v>
      </c>
      <c r="C153" s="276">
        <v>1230.8</v>
      </c>
      <c r="D153" s="278">
        <v>1228.9333333333334</v>
      </c>
      <c r="E153" s="278">
        <v>1207.8666666666668</v>
      </c>
      <c r="F153" s="278">
        <v>1184.9333333333334</v>
      </c>
      <c r="G153" s="278">
        <v>1163.8666666666668</v>
      </c>
      <c r="H153" s="278">
        <v>1251.8666666666668</v>
      </c>
      <c r="I153" s="278">
        <v>1272.9333333333334</v>
      </c>
      <c r="J153" s="278">
        <v>1295.8666666666668</v>
      </c>
      <c r="K153" s="276">
        <v>1250</v>
      </c>
      <c r="L153" s="276">
        <v>1206</v>
      </c>
      <c r="M153" s="276">
        <v>13.61835</v>
      </c>
    </row>
    <row r="154" spans="1:13">
      <c r="A154" s="300">
        <v>145</v>
      </c>
      <c r="B154" s="276" t="s">
        <v>3161</v>
      </c>
      <c r="C154" s="276">
        <v>271.85000000000002</v>
      </c>
      <c r="D154" s="278">
        <v>272.63333333333338</v>
      </c>
      <c r="E154" s="278">
        <v>269.41666666666674</v>
      </c>
      <c r="F154" s="278">
        <v>266.98333333333335</v>
      </c>
      <c r="G154" s="278">
        <v>263.76666666666671</v>
      </c>
      <c r="H154" s="278">
        <v>275.06666666666678</v>
      </c>
      <c r="I154" s="278">
        <v>278.28333333333336</v>
      </c>
      <c r="J154" s="278">
        <v>280.71666666666681</v>
      </c>
      <c r="K154" s="276">
        <v>275.85000000000002</v>
      </c>
      <c r="L154" s="276">
        <v>270.2</v>
      </c>
      <c r="M154" s="276">
        <v>2.4849100000000002</v>
      </c>
    </row>
    <row r="155" spans="1:13">
      <c r="A155" s="300">
        <v>146</v>
      </c>
      <c r="B155" s="276" t="s">
        <v>269</v>
      </c>
      <c r="C155" s="276">
        <v>900.4</v>
      </c>
      <c r="D155" s="278">
        <v>904.9</v>
      </c>
      <c r="E155" s="278">
        <v>888.25</v>
      </c>
      <c r="F155" s="278">
        <v>876.1</v>
      </c>
      <c r="G155" s="278">
        <v>859.45</v>
      </c>
      <c r="H155" s="278">
        <v>917.05</v>
      </c>
      <c r="I155" s="278">
        <v>933.69999999999982</v>
      </c>
      <c r="J155" s="278">
        <v>945.84999999999991</v>
      </c>
      <c r="K155" s="276">
        <v>921.55</v>
      </c>
      <c r="L155" s="276">
        <v>892.75</v>
      </c>
      <c r="M155" s="276">
        <v>1.19215</v>
      </c>
    </row>
    <row r="156" spans="1:13">
      <c r="A156" s="300">
        <v>147</v>
      </c>
      <c r="B156" s="276" t="s">
        <v>150</v>
      </c>
      <c r="C156" s="276">
        <v>30.35</v>
      </c>
      <c r="D156" s="278">
        <v>30.466666666666669</v>
      </c>
      <c r="E156" s="278">
        <v>29.733333333333338</v>
      </c>
      <c r="F156" s="278">
        <v>29.116666666666671</v>
      </c>
      <c r="G156" s="278">
        <v>28.38333333333334</v>
      </c>
      <c r="H156" s="278">
        <v>31.083333333333336</v>
      </c>
      <c r="I156" s="278">
        <v>31.81666666666667</v>
      </c>
      <c r="J156" s="278">
        <v>32.433333333333337</v>
      </c>
      <c r="K156" s="276">
        <v>31.2</v>
      </c>
      <c r="L156" s="276">
        <v>29.85</v>
      </c>
      <c r="M156" s="276">
        <v>126.84757999999999</v>
      </c>
    </row>
    <row r="157" spans="1:13">
      <c r="A157" s="300">
        <v>148</v>
      </c>
      <c r="B157" s="276" t="s">
        <v>261</v>
      </c>
      <c r="C157" s="276">
        <v>3548.95</v>
      </c>
      <c r="D157" s="278">
        <v>3594.9833333333336</v>
      </c>
      <c r="E157" s="278">
        <v>3454.9666666666672</v>
      </c>
      <c r="F157" s="278">
        <v>3360.9833333333336</v>
      </c>
      <c r="G157" s="278">
        <v>3220.9666666666672</v>
      </c>
      <c r="H157" s="278">
        <v>3688.9666666666672</v>
      </c>
      <c r="I157" s="278">
        <v>3828.9833333333336</v>
      </c>
      <c r="J157" s="278">
        <v>3922.9666666666672</v>
      </c>
      <c r="K157" s="276">
        <v>3735</v>
      </c>
      <c r="L157" s="276">
        <v>3501</v>
      </c>
      <c r="M157" s="276">
        <v>13.684530000000001</v>
      </c>
    </row>
    <row r="158" spans="1:13">
      <c r="A158" s="300">
        <v>149</v>
      </c>
      <c r="B158" s="276" t="s">
        <v>153</v>
      </c>
      <c r="C158" s="276">
        <v>17161.599999999999</v>
      </c>
      <c r="D158" s="278">
        <v>17137.2</v>
      </c>
      <c r="E158" s="278">
        <v>16914.400000000001</v>
      </c>
      <c r="F158" s="278">
        <v>16667.2</v>
      </c>
      <c r="G158" s="278">
        <v>16444.400000000001</v>
      </c>
      <c r="H158" s="278">
        <v>17384.400000000001</v>
      </c>
      <c r="I158" s="278">
        <v>17607.199999999997</v>
      </c>
      <c r="J158" s="278">
        <v>17854.400000000001</v>
      </c>
      <c r="K158" s="276">
        <v>17360</v>
      </c>
      <c r="L158" s="276">
        <v>16890</v>
      </c>
      <c r="M158" s="276">
        <v>2.3931800000000001</v>
      </c>
    </row>
    <row r="159" spans="1:13">
      <c r="A159" s="300">
        <v>150</v>
      </c>
      <c r="B159" s="276" t="s">
        <v>270</v>
      </c>
      <c r="C159" s="276">
        <v>19.850000000000001</v>
      </c>
      <c r="D159" s="278">
        <v>19.933333333333334</v>
      </c>
      <c r="E159" s="278">
        <v>19.716666666666669</v>
      </c>
      <c r="F159" s="278">
        <v>19.583333333333336</v>
      </c>
      <c r="G159" s="278">
        <v>19.366666666666671</v>
      </c>
      <c r="H159" s="278">
        <v>20.066666666666666</v>
      </c>
      <c r="I159" s="278">
        <v>20.283333333333328</v>
      </c>
      <c r="J159" s="278">
        <v>20.416666666666664</v>
      </c>
      <c r="K159" s="276">
        <v>20.149999999999999</v>
      </c>
      <c r="L159" s="276">
        <v>19.8</v>
      </c>
      <c r="M159" s="276">
        <v>95.557779999999994</v>
      </c>
    </row>
    <row r="160" spans="1:13">
      <c r="A160" s="300">
        <v>151</v>
      </c>
      <c r="B160" s="276" t="s">
        <v>155</v>
      </c>
      <c r="C160" s="276">
        <v>82.45</v>
      </c>
      <c r="D160" s="278">
        <v>82.366666666666674</v>
      </c>
      <c r="E160" s="278">
        <v>80.883333333333354</v>
      </c>
      <c r="F160" s="278">
        <v>79.316666666666677</v>
      </c>
      <c r="G160" s="278">
        <v>77.833333333333357</v>
      </c>
      <c r="H160" s="278">
        <v>83.933333333333351</v>
      </c>
      <c r="I160" s="278">
        <v>85.416666666666671</v>
      </c>
      <c r="J160" s="278">
        <v>86.983333333333348</v>
      </c>
      <c r="K160" s="276">
        <v>83.85</v>
      </c>
      <c r="L160" s="276">
        <v>80.8</v>
      </c>
      <c r="M160" s="276">
        <v>67.755529999999993</v>
      </c>
    </row>
    <row r="161" spans="1:13">
      <c r="A161" s="300">
        <v>152</v>
      </c>
      <c r="B161" s="276" t="s">
        <v>156</v>
      </c>
      <c r="C161" s="276">
        <v>87.6</v>
      </c>
      <c r="D161" s="278">
        <v>87.55</v>
      </c>
      <c r="E161" s="278">
        <v>86.35</v>
      </c>
      <c r="F161" s="278">
        <v>85.1</v>
      </c>
      <c r="G161" s="278">
        <v>83.899999999999991</v>
      </c>
      <c r="H161" s="278">
        <v>88.8</v>
      </c>
      <c r="I161" s="278">
        <v>90.000000000000014</v>
      </c>
      <c r="J161" s="278">
        <v>91.25</v>
      </c>
      <c r="K161" s="276">
        <v>88.75</v>
      </c>
      <c r="L161" s="276">
        <v>86.3</v>
      </c>
      <c r="M161" s="276">
        <v>407.35912000000002</v>
      </c>
    </row>
    <row r="162" spans="1:13">
      <c r="A162" s="300">
        <v>153</v>
      </c>
      <c r="B162" s="276" t="s">
        <v>271</v>
      </c>
      <c r="C162" s="276">
        <v>443.15</v>
      </c>
      <c r="D162" s="278">
        <v>447.63333333333338</v>
      </c>
      <c r="E162" s="278">
        <v>435.51666666666677</v>
      </c>
      <c r="F162" s="278">
        <v>427.88333333333338</v>
      </c>
      <c r="G162" s="278">
        <v>415.76666666666677</v>
      </c>
      <c r="H162" s="278">
        <v>455.26666666666677</v>
      </c>
      <c r="I162" s="278">
        <v>467.38333333333344</v>
      </c>
      <c r="J162" s="278">
        <v>475.01666666666677</v>
      </c>
      <c r="K162" s="276">
        <v>459.75</v>
      </c>
      <c r="L162" s="276">
        <v>440</v>
      </c>
      <c r="M162" s="276">
        <v>3.4167200000000002</v>
      </c>
    </row>
    <row r="163" spans="1:13">
      <c r="A163" s="300">
        <v>154</v>
      </c>
      <c r="B163" s="276" t="s">
        <v>272</v>
      </c>
      <c r="C163" s="276">
        <v>3143.6</v>
      </c>
      <c r="D163" s="278">
        <v>3133.5500000000006</v>
      </c>
      <c r="E163" s="278">
        <v>3101.1000000000013</v>
      </c>
      <c r="F163" s="278">
        <v>3058.6000000000008</v>
      </c>
      <c r="G163" s="278">
        <v>3026.1500000000015</v>
      </c>
      <c r="H163" s="278">
        <v>3176.0500000000011</v>
      </c>
      <c r="I163" s="278">
        <v>3208.5000000000009</v>
      </c>
      <c r="J163" s="278">
        <v>3251.0000000000009</v>
      </c>
      <c r="K163" s="276">
        <v>3166</v>
      </c>
      <c r="L163" s="276">
        <v>3091.05</v>
      </c>
      <c r="M163" s="276">
        <v>0.28395999999999999</v>
      </c>
    </row>
    <row r="164" spans="1:13">
      <c r="A164" s="300">
        <v>155</v>
      </c>
      <c r="B164" s="276" t="s">
        <v>157</v>
      </c>
      <c r="C164" s="276">
        <v>85.95</v>
      </c>
      <c r="D164" s="278">
        <v>86.283333333333346</v>
      </c>
      <c r="E164" s="278">
        <v>85.266666666666694</v>
      </c>
      <c r="F164" s="278">
        <v>84.583333333333343</v>
      </c>
      <c r="G164" s="278">
        <v>83.566666666666691</v>
      </c>
      <c r="H164" s="278">
        <v>86.966666666666697</v>
      </c>
      <c r="I164" s="278">
        <v>87.983333333333348</v>
      </c>
      <c r="J164" s="278">
        <v>88.6666666666667</v>
      </c>
      <c r="K164" s="276">
        <v>87.3</v>
      </c>
      <c r="L164" s="276">
        <v>85.6</v>
      </c>
      <c r="M164" s="276">
        <v>4.6363700000000003</v>
      </c>
    </row>
    <row r="165" spans="1:13">
      <c r="A165" s="300">
        <v>156</v>
      </c>
      <c r="B165" s="276" t="s">
        <v>158</v>
      </c>
      <c r="C165" s="276">
        <v>64.900000000000006</v>
      </c>
      <c r="D165" s="278">
        <v>65</v>
      </c>
      <c r="E165" s="278">
        <v>64.099999999999994</v>
      </c>
      <c r="F165" s="278">
        <v>63.3</v>
      </c>
      <c r="G165" s="278">
        <v>62.399999999999991</v>
      </c>
      <c r="H165" s="278">
        <v>65.8</v>
      </c>
      <c r="I165" s="278">
        <v>66.7</v>
      </c>
      <c r="J165" s="278">
        <v>67.5</v>
      </c>
      <c r="K165" s="276">
        <v>65.900000000000006</v>
      </c>
      <c r="L165" s="276">
        <v>64.2</v>
      </c>
      <c r="M165" s="276">
        <v>258.57850999999999</v>
      </c>
    </row>
    <row r="166" spans="1:13">
      <c r="A166" s="300">
        <v>157</v>
      </c>
      <c r="B166" s="276" t="s">
        <v>159</v>
      </c>
      <c r="C166" s="276">
        <v>20071.900000000001</v>
      </c>
      <c r="D166" s="278">
        <v>20023.683333333334</v>
      </c>
      <c r="E166" s="278">
        <v>19778.216666666667</v>
      </c>
      <c r="F166" s="278">
        <v>19484.533333333333</v>
      </c>
      <c r="G166" s="278">
        <v>19239.066666666666</v>
      </c>
      <c r="H166" s="278">
        <v>20317.366666666669</v>
      </c>
      <c r="I166" s="278">
        <v>20562.833333333336</v>
      </c>
      <c r="J166" s="278">
        <v>20856.51666666667</v>
      </c>
      <c r="K166" s="276">
        <v>20269.150000000001</v>
      </c>
      <c r="L166" s="276">
        <v>19730</v>
      </c>
      <c r="M166" s="276">
        <v>0.42892999999999998</v>
      </c>
    </row>
    <row r="167" spans="1:13">
      <c r="A167" s="300">
        <v>158</v>
      </c>
      <c r="B167" s="276" t="s">
        <v>160</v>
      </c>
      <c r="C167" s="276">
        <v>1262.25</v>
      </c>
      <c r="D167" s="278">
        <v>1250.7</v>
      </c>
      <c r="E167" s="278">
        <v>1229.5500000000002</v>
      </c>
      <c r="F167" s="278">
        <v>1196.8500000000001</v>
      </c>
      <c r="G167" s="278">
        <v>1175.7000000000003</v>
      </c>
      <c r="H167" s="278">
        <v>1283.4000000000001</v>
      </c>
      <c r="I167" s="278">
        <v>1304.5500000000002</v>
      </c>
      <c r="J167" s="278">
        <v>1337.25</v>
      </c>
      <c r="K167" s="276">
        <v>1271.8499999999999</v>
      </c>
      <c r="L167" s="276">
        <v>1218</v>
      </c>
      <c r="M167" s="276">
        <v>17.6539</v>
      </c>
    </row>
    <row r="168" spans="1:13">
      <c r="A168" s="300">
        <v>159</v>
      </c>
      <c r="B168" s="276" t="s">
        <v>161</v>
      </c>
      <c r="C168" s="276">
        <v>230.95</v>
      </c>
      <c r="D168" s="278">
        <v>232.11666666666667</v>
      </c>
      <c r="E168" s="278">
        <v>227.83333333333334</v>
      </c>
      <c r="F168" s="278">
        <v>224.71666666666667</v>
      </c>
      <c r="G168" s="278">
        <v>220.43333333333334</v>
      </c>
      <c r="H168" s="278">
        <v>235.23333333333335</v>
      </c>
      <c r="I168" s="278">
        <v>239.51666666666665</v>
      </c>
      <c r="J168" s="278">
        <v>242.63333333333335</v>
      </c>
      <c r="K168" s="276">
        <v>236.4</v>
      </c>
      <c r="L168" s="276">
        <v>229</v>
      </c>
      <c r="M168" s="276">
        <v>35.872399999999999</v>
      </c>
    </row>
    <row r="169" spans="1:13">
      <c r="A169" s="300">
        <v>160</v>
      </c>
      <c r="B169" s="276" t="s">
        <v>162</v>
      </c>
      <c r="C169" s="276">
        <v>87.1</v>
      </c>
      <c r="D169" s="278">
        <v>86.45</v>
      </c>
      <c r="E169" s="278">
        <v>85.45</v>
      </c>
      <c r="F169" s="278">
        <v>83.8</v>
      </c>
      <c r="G169" s="278">
        <v>82.8</v>
      </c>
      <c r="H169" s="278">
        <v>88.100000000000009</v>
      </c>
      <c r="I169" s="278">
        <v>89.100000000000009</v>
      </c>
      <c r="J169" s="278">
        <v>90.750000000000014</v>
      </c>
      <c r="K169" s="276">
        <v>87.45</v>
      </c>
      <c r="L169" s="276">
        <v>84.8</v>
      </c>
      <c r="M169" s="276">
        <v>81.449020000000004</v>
      </c>
    </row>
    <row r="170" spans="1:13">
      <c r="A170" s="300">
        <v>161</v>
      </c>
      <c r="B170" s="276" t="s">
        <v>275</v>
      </c>
      <c r="C170" s="276">
        <v>4984.95</v>
      </c>
      <c r="D170" s="278">
        <v>5013.3166666666666</v>
      </c>
      <c r="E170" s="278">
        <v>4946.6333333333332</v>
      </c>
      <c r="F170" s="278">
        <v>4908.3166666666666</v>
      </c>
      <c r="G170" s="278">
        <v>4841.6333333333332</v>
      </c>
      <c r="H170" s="278">
        <v>5051.6333333333332</v>
      </c>
      <c r="I170" s="278">
        <v>5118.3166666666657</v>
      </c>
      <c r="J170" s="278">
        <v>5156.6333333333332</v>
      </c>
      <c r="K170" s="276">
        <v>5080</v>
      </c>
      <c r="L170" s="276">
        <v>4975</v>
      </c>
      <c r="M170" s="276">
        <v>0.15140999999999999</v>
      </c>
    </row>
    <row r="171" spans="1:13">
      <c r="A171" s="300">
        <v>162</v>
      </c>
      <c r="B171" s="276" t="s">
        <v>277</v>
      </c>
      <c r="C171" s="276">
        <v>10197.1</v>
      </c>
      <c r="D171" s="278">
        <v>10232.433333333332</v>
      </c>
      <c r="E171" s="278">
        <v>10064.866666666665</v>
      </c>
      <c r="F171" s="278">
        <v>9932.6333333333332</v>
      </c>
      <c r="G171" s="278">
        <v>9765.0666666666657</v>
      </c>
      <c r="H171" s="278">
        <v>10364.666666666664</v>
      </c>
      <c r="I171" s="278">
        <v>10532.233333333334</v>
      </c>
      <c r="J171" s="278">
        <v>10664.466666666664</v>
      </c>
      <c r="K171" s="276">
        <v>10400</v>
      </c>
      <c r="L171" s="276">
        <v>10100.200000000001</v>
      </c>
      <c r="M171" s="276">
        <v>1.7510000000000001E-2</v>
      </c>
    </row>
    <row r="172" spans="1:13">
      <c r="A172" s="300">
        <v>163</v>
      </c>
      <c r="B172" s="276" t="s">
        <v>163</v>
      </c>
      <c r="C172" s="276">
        <v>1570.4</v>
      </c>
      <c r="D172" s="278">
        <v>1573.2833333333335</v>
      </c>
      <c r="E172" s="278">
        <v>1554.5666666666671</v>
      </c>
      <c r="F172" s="278">
        <v>1538.7333333333336</v>
      </c>
      <c r="G172" s="278">
        <v>1520.0166666666671</v>
      </c>
      <c r="H172" s="278">
        <v>1589.116666666667</v>
      </c>
      <c r="I172" s="278">
        <v>1607.8333333333337</v>
      </c>
      <c r="J172" s="278">
        <v>1623.666666666667</v>
      </c>
      <c r="K172" s="276">
        <v>1592</v>
      </c>
      <c r="L172" s="276">
        <v>1557.45</v>
      </c>
      <c r="M172" s="276">
        <v>12.328760000000001</v>
      </c>
    </row>
    <row r="173" spans="1:13">
      <c r="A173" s="300">
        <v>164</v>
      </c>
      <c r="B173" s="276" t="s">
        <v>273</v>
      </c>
      <c r="C173" s="276">
        <v>2197.1999999999998</v>
      </c>
      <c r="D173" s="278">
        <v>2193.0666666666666</v>
      </c>
      <c r="E173" s="278">
        <v>2147.1333333333332</v>
      </c>
      <c r="F173" s="278">
        <v>2097.0666666666666</v>
      </c>
      <c r="G173" s="278">
        <v>2051.1333333333332</v>
      </c>
      <c r="H173" s="278">
        <v>2243.1333333333332</v>
      </c>
      <c r="I173" s="278">
        <v>2289.0666666666666</v>
      </c>
      <c r="J173" s="278">
        <v>2339.1333333333332</v>
      </c>
      <c r="K173" s="276">
        <v>2239</v>
      </c>
      <c r="L173" s="276">
        <v>2143</v>
      </c>
      <c r="M173" s="276">
        <v>5.3298899999999998</v>
      </c>
    </row>
    <row r="174" spans="1:13">
      <c r="A174" s="300">
        <v>165</v>
      </c>
      <c r="B174" s="276" t="s">
        <v>164</v>
      </c>
      <c r="C174" s="276">
        <v>26.75</v>
      </c>
      <c r="D174" s="278">
        <v>26.816666666666666</v>
      </c>
      <c r="E174" s="278">
        <v>26.433333333333334</v>
      </c>
      <c r="F174" s="278">
        <v>26.116666666666667</v>
      </c>
      <c r="G174" s="278">
        <v>25.733333333333334</v>
      </c>
      <c r="H174" s="278">
        <v>27.133333333333333</v>
      </c>
      <c r="I174" s="278">
        <v>27.516666666666666</v>
      </c>
      <c r="J174" s="278">
        <v>27.833333333333332</v>
      </c>
      <c r="K174" s="276">
        <v>27.2</v>
      </c>
      <c r="L174" s="276">
        <v>26.5</v>
      </c>
      <c r="M174" s="276">
        <v>257.72624999999999</v>
      </c>
    </row>
    <row r="175" spans="1:13">
      <c r="A175" s="300">
        <v>166</v>
      </c>
      <c r="B175" s="276" t="s">
        <v>274</v>
      </c>
      <c r="C175" s="276">
        <v>352.8</v>
      </c>
      <c r="D175" s="278">
        <v>351.95</v>
      </c>
      <c r="E175" s="278">
        <v>343.9</v>
      </c>
      <c r="F175" s="278">
        <v>335</v>
      </c>
      <c r="G175" s="278">
        <v>326.95</v>
      </c>
      <c r="H175" s="278">
        <v>360.84999999999997</v>
      </c>
      <c r="I175" s="278">
        <v>368.90000000000003</v>
      </c>
      <c r="J175" s="278">
        <v>377.79999999999995</v>
      </c>
      <c r="K175" s="276">
        <v>360</v>
      </c>
      <c r="L175" s="276">
        <v>343.05</v>
      </c>
      <c r="M175" s="276">
        <v>2.20757</v>
      </c>
    </row>
    <row r="176" spans="1:13">
      <c r="A176" s="300">
        <v>167</v>
      </c>
      <c r="B176" s="276" t="s">
        <v>491</v>
      </c>
      <c r="C176" s="276">
        <v>920.7</v>
      </c>
      <c r="D176" s="278">
        <v>921.56666666666661</v>
      </c>
      <c r="E176" s="278">
        <v>909.13333333333321</v>
      </c>
      <c r="F176" s="278">
        <v>897.56666666666661</v>
      </c>
      <c r="G176" s="278">
        <v>885.13333333333321</v>
      </c>
      <c r="H176" s="278">
        <v>933.13333333333321</v>
      </c>
      <c r="I176" s="278">
        <v>945.56666666666661</v>
      </c>
      <c r="J176" s="278">
        <v>957.13333333333321</v>
      </c>
      <c r="K176" s="276">
        <v>934</v>
      </c>
      <c r="L176" s="276">
        <v>910</v>
      </c>
      <c r="M176" s="276">
        <v>1.02403</v>
      </c>
    </row>
    <row r="177" spans="1:13">
      <c r="A177" s="300">
        <v>168</v>
      </c>
      <c r="B177" s="276" t="s">
        <v>165</v>
      </c>
      <c r="C177" s="276">
        <v>171</v>
      </c>
      <c r="D177" s="278">
        <v>170.76666666666665</v>
      </c>
      <c r="E177" s="278">
        <v>169.5333333333333</v>
      </c>
      <c r="F177" s="278">
        <v>168.06666666666666</v>
      </c>
      <c r="G177" s="278">
        <v>166.83333333333331</v>
      </c>
      <c r="H177" s="278">
        <v>172.23333333333329</v>
      </c>
      <c r="I177" s="278">
        <v>173.46666666666664</v>
      </c>
      <c r="J177" s="278">
        <v>174.93333333333328</v>
      </c>
      <c r="K177" s="276">
        <v>172</v>
      </c>
      <c r="L177" s="276">
        <v>169.3</v>
      </c>
      <c r="M177" s="276">
        <v>128.84035</v>
      </c>
    </row>
    <row r="178" spans="1:13">
      <c r="A178" s="300">
        <v>169</v>
      </c>
      <c r="B178" s="276" t="s">
        <v>276</v>
      </c>
      <c r="C178" s="276">
        <v>250.6</v>
      </c>
      <c r="D178" s="278">
        <v>250.15</v>
      </c>
      <c r="E178" s="278">
        <v>244.4</v>
      </c>
      <c r="F178" s="278">
        <v>238.2</v>
      </c>
      <c r="G178" s="278">
        <v>232.45</v>
      </c>
      <c r="H178" s="278">
        <v>256.35000000000002</v>
      </c>
      <c r="I178" s="278">
        <v>262.10000000000002</v>
      </c>
      <c r="J178" s="278">
        <v>268.30000000000007</v>
      </c>
      <c r="K178" s="276">
        <v>255.9</v>
      </c>
      <c r="L178" s="276">
        <v>243.95</v>
      </c>
      <c r="M178" s="276">
        <v>4.3058899999999998</v>
      </c>
    </row>
    <row r="179" spans="1:13">
      <c r="A179" s="300">
        <v>170</v>
      </c>
      <c r="B179" s="276" t="s">
        <v>278</v>
      </c>
      <c r="C179" s="276">
        <v>409.3</v>
      </c>
      <c r="D179" s="278">
        <v>405.2</v>
      </c>
      <c r="E179" s="278">
        <v>398.65</v>
      </c>
      <c r="F179" s="278">
        <v>388</v>
      </c>
      <c r="G179" s="278">
        <v>381.45</v>
      </c>
      <c r="H179" s="278">
        <v>415.84999999999997</v>
      </c>
      <c r="I179" s="278">
        <v>422.40000000000003</v>
      </c>
      <c r="J179" s="278">
        <v>433.04999999999995</v>
      </c>
      <c r="K179" s="276">
        <v>411.75</v>
      </c>
      <c r="L179" s="276">
        <v>394.55</v>
      </c>
      <c r="M179" s="276">
        <v>0.62897999999999998</v>
      </c>
    </row>
    <row r="180" spans="1:13">
      <c r="A180" s="300">
        <v>171</v>
      </c>
      <c r="B180" s="276" t="s">
        <v>279</v>
      </c>
      <c r="C180" s="276">
        <v>461.65</v>
      </c>
      <c r="D180" s="278">
        <v>461.34999999999997</v>
      </c>
      <c r="E180" s="278">
        <v>456.69999999999993</v>
      </c>
      <c r="F180" s="278">
        <v>451.74999999999994</v>
      </c>
      <c r="G180" s="278">
        <v>447.09999999999991</v>
      </c>
      <c r="H180" s="278">
        <v>466.29999999999995</v>
      </c>
      <c r="I180" s="278">
        <v>470.94999999999993</v>
      </c>
      <c r="J180" s="278">
        <v>475.9</v>
      </c>
      <c r="K180" s="276">
        <v>466</v>
      </c>
      <c r="L180" s="276">
        <v>456.4</v>
      </c>
      <c r="M180" s="276">
        <v>0.82623999999999997</v>
      </c>
    </row>
    <row r="181" spans="1:13">
      <c r="A181" s="300">
        <v>172</v>
      </c>
      <c r="B181" s="276" t="s">
        <v>167</v>
      </c>
      <c r="C181" s="276">
        <v>796.95</v>
      </c>
      <c r="D181" s="278">
        <v>796.2166666666667</v>
      </c>
      <c r="E181" s="278">
        <v>781.23333333333335</v>
      </c>
      <c r="F181" s="278">
        <v>765.51666666666665</v>
      </c>
      <c r="G181" s="278">
        <v>750.5333333333333</v>
      </c>
      <c r="H181" s="278">
        <v>811.93333333333339</v>
      </c>
      <c r="I181" s="278">
        <v>826.91666666666674</v>
      </c>
      <c r="J181" s="278">
        <v>842.63333333333344</v>
      </c>
      <c r="K181" s="276">
        <v>811.2</v>
      </c>
      <c r="L181" s="276">
        <v>780.5</v>
      </c>
      <c r="M181" s="276">
        <v>10.01153</v>
      </c>
    </row>
    <row r="182" spans="1:13">
      <c r="A182" s="300">
        <v>173</v>
      </c>
      <c r="B182" s="276" t="s">
        <v>168</v>
      </c>
      <c r="C182" s="276">
        <v>174.35</v>
      </c>
      <c r="D182" s="278">
        <v>175.28333333333333</v>
      </c>
      <c r="E182" s="278">
        <v>171.66666666666666</v>
      </c>
      <c r="F182" s="278">
        <v>168.98333333333332</v>
      </c>
      <c r="G182" s="278">
        <v>165.36666666666665</v>
      </c>
      <c r="H182" s="278">
        <v>177.96666666666667</v>
      </c>
      <c r="I182" s="278">
        <v>181.58333333333334</v>
      </c>
      <c r="J182" s="278">
        <v>184.26666666666668</v>
      </c>
      <c r="K182" s="276">
        <v>178.9</v>
      </c>
      <c r="L182" s="276">
        <v>172.6</v>
      </c>
      <c r="M182" s="276">
        <v>143.60275999999999</v>
      </c>
    </row>
    <row r="183" spans="1:13">
      <c r="A183" s="300">
        <v>174</v>
      </c>
      <c r="B183" s="276" t="s">
        <v>169</v>
      </c>
      <c r="C183" s="276">
        <v>102.85</v>
      </c>
      <c r="D183" s="278">
        <v>102.96666666666665</v>
      </c>
      <c r="E183" s="278">
        <v>100.48333333333331</v>
      </c>
      <c r="F183" s="278">
        <v>98.116666666666646</v>
      </c>
      <c r="G183" s="278">
        <v>95.633333333333297</v>
      </c>
      <c r="H183" s="278">
        <v>105.33333333333331</v>
      </c>
      <c r="I183" s="278">
        <v>107.81666666666666</v>
      </c>
      <c r="J183" s="278">
        <v>110.18333333333332</v>
      </c>
      <c r="K183" s="276">
        <v>105.45</v>
      </c>
      <c r="L183" s="276">
        <v>100.6</v>
      </c>
      <c r="M183" s="276">
        <v>122.75575000000001</v>
      </c>
    </row>
    <row r="184" spans="1:13">
      <c r="A184" s="300">
        <v>175</v>
      </c>
      <c r="B184" s="276" t="s">
        <v>170</v>
      </c>
      <c r="C184" s="276">
        <v>2054.5</v>
      </c>
      <c r="D184" s="278">
        <v>2047.1333333333334</v>
      </c>
      <c r="E184" s="278">
        <v>2029.166666666667</v>
      </c>
      <c r="F184" s="278">
        <v>2003.8333333333335</v>
      </c>
      <c r="G184" s="278">
        <v>1985.866666666667</v>
      </c>
      <c r="H184" s="278">
        <v>2072.4666666666672</v>
      </c>
      <c r="I184" s="278">
        <v>2090.4333333333334</v>
      </c>
      <c r="J184" s="278">
        <v>2115.7666666666669</v>
      </c>
      <c r="K184" s="276">
        <v>2065.1</v>
      </c>
      <c r="L184" s="276">
        <v>2021.8</v>
      </c>
      <c r="M184" s="276">
        <v>157.01123000000001</v>
      </c>
    </row>
    <row r="185" spans="1:13">
      <c r="A185" s="300">
        <v>176</v>
      </c>
      <c r="B185" s="276" t="s">
        <v>171</v>
      </c>
      <c r="C185" s="276">
        <v>34.35</v>
      </c>
      <c r="D185" s="278">
        <v>34.116666666666667</v>
      </c>
      <c r="E185" s="278">
        <v>33.633333333333333</v>
      </c>
      <c r="F185" s="278">
        <v>32.916666666666664</v>
      </c>
      <c r="G185" s="278">
        <v>32.43333333333333</v>
      </c>
      <c r="H185" s="278">
        <v>34.833333333333336</v>
      </c>
      <c r="I185" s="278">
        <v>35.31666666666667</v>
      </c>
      <c r="J185" s="278">
        <v>36.033333333333339</v>
      </c>
      <c r="K185" s="276">
        <v>34.6</v>
      </c>
      <c r="L185" s="276">
        <v>33.4</v>
      </c>
      <c r="M185" s="276">
        <v>186.25629000000001</v>
      </c>
    </row>
    <row r="186" spans="1:13">
      <c r="A186" s="300">
        <v>177</v>
      </c>
      <c r="B186" s="276" t="s">
        <v>3523</v>
      </c>
      <c r="C186" s="276">
        <v>799.75</v>
      </c>
      <c r="D186" s="278">
        <v>804.41666666666663</v>
      </c>
      <c r="E186" s="278">
        <v>791.83333333333326</v>
      </c>
      <c r="F186" s="278">
        <v>783.91666666666663</v>
      </c>
      <c r="G186" s="278">
        <v>771.33333333333326</v>
      </c>
      <c r="H186" s="278">
        <v>812.33333333333326</v>
      </c>
      <c r="I186" s="278">
        <v>824.91666666666652</v>
      </c>
      <c r="J186" s="278">
        <v>832.83333333333326</v>
      </c>
      <c r="K186" s="276">
        <v>817</v>
      </c>
      <c r="L186" s="276">
        <v>796.5</v>
      </c>
      <c r="M186" s="276">
        <v>7.8201000000000001</v>
      </c>
    </row>
    <row r="187" spans="1:13">
      <c r="A187" s="300">
        <v>178</v>
      </c>
      <c r="B187" s="276" t="s">
        <v>280</v>
      </c>
      <c r="C187" s="276">
        <v>769.15</v>
      </c>
      <c r="D187" s="278">
        <v>767.38333333333321</v>
      </c>
      <c r="E187" s="278">
        <v>759.06666666666638</v>
      </c>
      <c r="F187" s="278">
        <v>748.98333333333312</v>
      </c>
      <c r="G187" s="278">
        <v>740.66666666666629</v>
      </c>
      <c r="H187" s="278">
        <v>777.46666666666647</v>
      </c>
      <c r="I187" s="278">
        <v>785.7833333333333</v>
      </c>
      <c r="J187" s="278">
        <v>795.86666666666656</v>
      </c>
      <c r="K187" s="276">
        <v>775.7</v>
      </c>
      <c r="L187" s="276">
        <v>757.3</v>
      </c>
      <c r="M187" s="276">
        <v>11.56854</v>
      </c>
    </row>
    <row r="188" spans="1:13">
      <c r="A188" s="300">
        <v>179</v>
      </c>
      <c r="B188" s="276" t="s">
        <v>172</v>
      </c>
      <c r="C188" s="276">
        <v>189.25</v>
      </c>
      <c r="D188" s="278">
        <v>189.13333333333333</v>
      </c>
      <c r="E188" s="278">
        <v>186.26666666666665</v>
      </c>
      <c r="F188" s="278">
        <v>183.28333333333333</v>
      </c>
      <c r="G188" s="278">
        <v>180.41666666666666</v>
      </c>
      <c r="H188" s="278">
        <v>192.11666666666665</v>
      </c>
      <c r="I188" s="278">
        <v>194.98333333333332</v>
      </c>
      <c r="J188" s="278">
        <v>197.96666666666664</v>
      </c>
      <c r="K188" s="276">
        <v>192</v>
      </c>
      <c r="L188" s="276">
        <v>186.15</v>
      </c>
      <c r="M188" s="276">
        <v>415.20134999999999</v>
      </c>
    </row>
    <row r="189" spans="1:13">
      <c r="A189" s="300">
        <v>180</v>
      </c>
      <c r="B189" s="276" t="s">
        <v>173</v>
      </c>
      <c r="C189" s="276">
        <v>21694.55</v>
      </c>
      <c r="D189" s="278">
        <v>21754.833333333332</v>
      </c>
      <c r="E189" s="278">
        <v>21459.666666666664</v>
      </c>
      <c r="F189" s="278">
        <v>21224.783333333333</v>
      </c>
      <c r="G189" s="278">
        <v>20929.616666666665</v>
      </c>
      <c r="H189" s="278">
        <v>21989.716666666664</v>
      </c>
      <c r="I189" s="278">
        <v>22284.883333333328</v>
      </c>
      <c r="J189" s="278">
        <v>22519.766666666663</v>
      </c>
      <c r="K189" s="276">
        <v>22050</v>
      </c>
      <c r="L189" s="276">
        <v>21519.95</v>
      </c>
      <c r="M189" s="276">
        <v>0.86131999999999997</v>
      </c>
    </row>
    <row r="190" spans="1:13">
      <c r="A190" s="300">
        <v>181</v>
      </c>
      <c r="B190" s="276" t="s">
        <v>174</v>
      </c>
      <c r="C190" s="276">
        <v>1267.75</v>
      </c>
      <c r="D190" s="278">
        <v>1279.5666666666666</v>
      </c>
      <c r="E190" s="278">
        <v>1245.1833333333332</v>
      </c>
      <c r="F190" s="278">
        <v>1222.6166666666666</v>
      </c>
      <c r="G190" s="278">
        <v>1188.2333333333331</v>
      </c>
      <c r="H190" s="278">
        <v>1302.1333333333332</v>
      </c>
      <c r="I190" s="278">
        <v>1336.5166666666664</v>
      </c>
      <c r="J190" s="278">
        <v>1359.0833333333333</v>
      </c>
      <c r="K190" s="276">
        <v>1313.95</v>
      </c>
      <c r="L190" s="276">
        <v>1257</v>
      </c>
      <c r="M190" s="276">
        <v>9.2456200000000006</v>
      </c>
    </row>
    <row r="191" spans="1:13">
      <c r="A191" s="300">
        <v>182</v>
      </c>
      <c r="B191" s="276" t="s">
        <v>175</v>
      </c>
      <c r="C191" s="276">
        <v>4416.8</v>
      </c>
      <c r="D191" s="278">
        <v>4440.4333333333334</v>
      </c>
      <c r="E191" s="278">
        <v>4323.5666666666666</v>
      </c>
      <c r="F191" s="278">
        <v>4230.333333333333</v>
      </c>
      <c r="G191" s="278">
        <v>4113.4666666666662</v>
      </c>
      <c r="H191" s="278">
        <v>4533.666666666667</v>
      </c>
      <c r="I191" s="278">
        <v>4650.5333333333338</v>
      </c>
      <c r="J191" s="278">
        <v>4743.7666666666673</v>
      </c>
      <c r="K191" s="276">
        <v>4557.3</v>
      </c>
      <c r="L191" s="276">
        <v>4347.2</v>
      </c>
      <c r="M191" s="276">
        <v>3.4833799999999999</v>
      </c>
    </row>
    <row r="192" spans="1:13">
      <c r="A192" s="300">
        <v>183</v>
      </c>
      <c r="B192" s="276" t="s">
        <v>176</v>
      </c>
      <c r="C192" s="276">
        <v>693.45</v>
      </c>
      <c r="D192" s="278">
        <v>697.81666666666661</v>
      </c>
      <c r="E192" s="278">
        <v>665.63333333333321</v>
      </c>
      <c r="F192" s="278">
        <v>637.81666666666661</v>
      </c>
      <c r="G192" s="278">
        <v>605.63333333333321</v>
      </c>
      <c r="H192" s="278">
        <v>725.63333333333321</v>
      </c>
      <c r="I192" s="278">
        <v>757.81666666666661</v>
      </c>
      <c r="J192" s="278">
        <v>785.63333333333321</v>
      </c>
      <c r="K192" s="276">
        <v>730</v>
      </c>
      <c r="L192" s="276">
        <v>670</v>
      </c>
      <c r="M192" s="276">
        <v>85.785229999999999</v>
      </c>
    </row>
    <row r="193" spans="1:13">
      <c r="A193" s="300">
        <v>184</v>
      </c>
      <c r="B193" s="276" t="s">
        <v>178</v>
      </c>
      <c r="C193" s="276">
        <v>465.75</v>
      </c>
      <c r="D193" s="278">
        <v>463.5333333333333</v>
      </c>
      <c r="E193" s="278">
        <v>458.06666666666661</v>
      </c>
      <c r="F193" s="278">
        <v>450.38333333333333</v>
      </c>
      <c r="G193" s="278">
        <v>444.91666666666663</v>
      </c>
      <c r="H193" s="278">
        <v>471.21666666666658</v>
      </c>
      <c r="I193" s="278">
        <v>476.68333333333328</v>
      </c>
      <c r="J193" s="278">
        <v>484.36666666666656</v>
      </c>
      <c r="K193" s="276">
        <v>469</v>
      </c>
      <c r="L193" s="276">
        <v>455.85</v>
      </c>
      <c r="M193" s="276">
        <v>86.807259999999999</v>
      </c>
    </row>
    <row r="194" spans="1:13">
      <c r="A194" s="300">
        <v>185</v>
      </c>
      <c r="B194" s="276" t="s">
        <v>179</v>
      </c>
      <c r="C194" s="276">
        <v>422</v>
      </c>
      <c r="D194" s="278">
        <v>420.33333333333331</v>
      </c>
      <c r="E194" s="278">
        <v>413.66666666666663</v>
      </c>
      <c r="F194" s="278">
        <v>405.33333333333331</v>
      </c>
      <c r="G194" s="278">
        <v>398.66666666666663</v>
      </c>
      <c r="H194" s="278">
        <v>428.66666666666663</v>
      </c>
      <c r="I194" s="278">
        <v>435.33333333333326</v>
      </c>
      <c r="J194" s="278">
        <v>443.66666666666663</v>
      </c>
      <c r="K194" s="276">
        <v>427</v>
      </c>
      <c r="L194" s="276">
        <v>412</v>
      </c>
      <c r="M194" s="276">
        <v>13.844139999999999</v>
      </c>
    </row>
    <row r="195" spans="1:13">
      <c r="A195" s="300">
        <v>186</v>
      </c>
      <c r="B195" s="276" t="s">
        <v>282</v>
      </c>
      <c r="C195" s="276">
        <v>534.95000000000005</v>
      </c>
      <c r="D195" s="278">
        <v>539.36666666666667</v>
      </c>
      <c r="E195" s="278">
        <v>525.08333333333337</v>
      </c>
      <c r="F195" s="278">
        <v>515.2166666666667</v>
      </c>
      <c r="G195" s="278">
        <v>500.93333333333339</v>
      </c>
      <c r="H195" s="278">
        <v>549.23333333333335</v>
      </c>
      <c r="I195" s="278">
        <v>563.51666666666665</v>
      </c>
      <c r="J195" s="278">
        <v>573.38333333333333</v>
      </c>
      <c r="K195" s="276">
        <v>553.65</v>
      </c>
      <c r="L195" s="276">
        <v>529.5</v>
      </c>
      <c r="M195" s="276">
        <v>2.9058999999999999</v>
      </c>
    </row>
    <row r="196" spans="1:13">
      <c r="A196" s="300">
        <v>187</v>
      </c>
      <c r="B196" s="276" t="s">
        <v>3464</v>
      </c>
      <c r="C196" s="276">
        <v>492.85</v>
      </c>
      <c r="D196" s="278">
        <v>494.01666666666671</v>
      </c>
      <c r="E196" s="278">
        <v>487.73333333333341</v>
      </c>
      <c r="F196" s="278">
        <v>482.61666666666667</v>
      </c>
      <c r="G196" s="278">
        <v>476.33333333333337</v>
      </c>
      <c r="H196" s="278">
        <v>499.13333333333344</v>
      </c>
      <c r="I196" s="278">
        <v>505.41666666666674</v>
      </c>
      <c r="J196" s="278">
        <v>510.53333333333347</v>
      </c>
      <c r="K196" s="276">
        <v>500.3</v>
      </c>
      <c r="L196" s="276">
        <v>488.9</v>
      </c>
      <c r="M196" s="276">
        <v>44.032389999999999</v>
      </c>
    </row>
    <row r="197" spans="1:13">
      <c r="A197" s="300">
        <v>188</v>
      </c>
      <c r="B197" s="267" t="s">
        <v>183</v>
      </c>
      <c r="C197" s="267">
        <v>132.65</v>
      </c>
      <c r="D197" s="307">
        <v>132.48333333333332</v>
      </c>
      <c r="E197" s="307">
        <v>130.46666666666664</v>
      </c>
      <c r="F197" s="307">
        <v>128.28333333333333</v>
      </c>
      <c r="G197" s="307">
        <v>126.26666666666665</v>
      </c>
      <c r="H197" s="307">
        <v>134.66666666666663</v>
      </c>
      <c r="I197" s="307">
        <v>136.68333333333334</v>
      </c>
      <c r="J197" s="307">
        <v>138.86666666666662</v>
      </c>
      <c r="K197" s="267">
        <v>134.5</v>
      </c>
      <c r="L197" s="267">
        <v>130.30000000000001</v>
      </c>
      <c r="M197" s="267">
        <v>511.28679</v>
      </c>
    </row>
    <row r="198" spans="1:13">
      <c r="A198" s="300">
        <v>189</v>
      </c>
      <c r="B198" s="267" t="s">
        <v>185</v>
      </c>
      <c r="C198" s="267">
        <v>52.15</v>
      </c>
      <c r="D198" s="307">
        <v>52.216666666666669</v>
      </c>
      <c r="E198" s="307">
        <v>51.583333333333336</v>
      </c>
      <c r="F198" s="307">
        <v>51.016666666666666</v>
      </c>
      <c r="G198" s="307">
        <v>50.383333333333333</v>
      </c>
      <c r="H198" s="307">
        <v>52.783333333333339</v>
      </c>
      <c r="I198" s="307">
        <v>53.416666666666664</v>
      </c>
      <c r="J198" s="307">
        <v>53.983333333333341</v>
      </c>
      <c r="K198" s="267">
        <v>52.85</v>
      </c>
      <c r="L198" s="267">
        <v>51.65</v>
      </c>
      <c r="M198" s="267">
        <v>129.94341</v>
      </c>
    </row>
    <row r="199" spans="1:13">
      <c r="A199" s="300">
        <v>190</v>
      </c>
      <c r="B199" s="267" t="s">
        <v>186</v>
      </c>
      <c r="C199" s="267">
        <v>410.55</v>
      </c>
      <c r="D199" s="307">
        <v>406.2166666666667</v>
      </c>
      <c r="E199" s="307">
        <v>399.53333333333342</v>
      </c>
      <c r="F199" s="307">
        <v>388.51666666666671</v>
      </c>
      <c r="G199" s="307">
        <v>381.83333333333343</v>
      </c>
      <c r="H199" s="307">
        <v>417.23333333333341</v>
      </c>
      <c r="I199" s="307">
        <v>423.91666666666669</v>
      </c>
      <c r="J199" s="307">
        <v>434.93333333333339</v>
      </c>
      <c r="K199" s="267">
        <v>412.9</v>
      </c>
      <c r="L199" s="267">
        <v>395.2</v>
      </c>
      <c r="M199" s="267">
        <v>180.21051</v>
      </c>
    </row>
    <row r="200" spans="1:13">
      <c r="A200" s="300">
        <v>191</v>
      </c>
      <c r="B200" s="267" t="s">
        <v>187</v>
      </c>
      <c r="C200" s="267">
        <v>2664.85</v>
      </c>
      <c r="D200" s="307">
        <v>2653.6</v>
      </c>
      <c r="E200" s="307">
        <v>2632.85</v>
      </c>
      <c r="F200" s="307">
        <v>2600.85</v>
      </c>
      <c r="G200" s="307">
        <v>2580.1</v>
      </c>
      <c r="H200" s="307">
        <v>2685.6</v>
      </c>
      <c r="I200" s="307">
        <v>2706.35</v>
      </c>
      <c r="J200" s="307">
        <v>2738.35</v>
      </c>
      <c r="K200" s="267">
        <v>2674.35</v>
      </c>
      <c r="L200" s="267">
        <v>2621.6</v>
      </c>
      <c r="M200" s="267">
        <v>34.270029999999998</v>
      </c>
    </row>
    <row r="201" spans="1:13">
      <c r="A201" s="300">
        <v>192</v>
      </c>
      <c r="B201" s="267" t="s">
        <v>188</v>
      </c>
      <c r="C201" s="267">
        <v>813.3</v>
      </c>
      <c r="D201" s="307">
        <v>811.54999999999984</v>
      </c>
      <c r="E201" s="307">
        <v>804.4499999999997</v>
      </c>
      <c r="F201" s="307">
        <v>795.59999999999991</v>
      </c>
      <c r="G201" s="307">
        <v>788.49999999999977</v>
      </c>
      <c r="H201" s="307">
        <v>820.39999999999964</v>
      </c>
      <c r="I201" s="307">
        <v>827.49999999999977</v>
      </c>
      <c r="J201" s="307">
        <v>836.34999999999957</v>
      </c>
      <c r="K201" s="267">
        <v>818.65</v>
      </c>
      <c r="L201" s="267">
        <v>802.7</v>
      </c>
      <c r="M201" s="267">
        <v>61.89611</v>
      </c>
    </row>
    <row r="202" spans="1:13">
      <c r="A202" s="300">
        <v>193</v>
      </c>
      <c r="B202" s="267" t="s">
        <v>189</v>
      </c>
      <c r="C202" s="267">
        <v>1165.75</v>
      </c>
      <c r="D202" s="307">
        <v>1170.8833333333334</v>
      </c>
      <c r="E202" s="307">
        <v>1153.9666666666669</v>
      </c>
      <c r="F202" s="307">
        <v>1142.1833333333334</v>
      </c>
      <c r="G202" s="307">
        <v>1125.2666666666669</v>
      </c>
      <c r="H202" s="307">
        <v>1182.666666666667</v>
      </c>
      <c r="I202" s="307">
        <v>1199.5833333333335</v>
      </c>
      <c r="J202" s="307">
        <v>1211.366666666667</v>
      </c>
      <c r="K202" s="267">
        <v>1187.8</v>
      </c>
      <c r="L202" s="267">
        <v>1159.0999999999999</v>
      </c>
      <c r="M202" s="267">
        <v>22.755949999999999</v>
      </c>
    </row>
    <row r="203" spans="1:13">
      <c r="A203" s="300">
        <v>194</v>
      </c>
      <c r="B203" s="267" t="s">
        <v>190</v>
      </c>
      <c r="C203" s="267">
        <v>2566.85</v>
      </c>
      <c r="D203" s="307">
        <v>2556.5333333333333</v>
      </c>
      <c r="E203" s="307">
        <v>2530.3166666666666</v>
      </c>
      <c r="F203" s="307">
        <v>2493.7833333333333</v>
      </c>
      <c r="G203" s="307">
        <v>2467.5666666666666</v>
      </c>
      <c r="H203" s="307">
        <v>2593.0666666666666</v>
      </c>
      <c r="I203" s="307">
        <v>2619.2833333333328</v>
      </c>
      <c r="J203" s="307">
        <v>2655.8166666666666</v>
      </c>
      <c r="K203" s="267">
        <v>2582.75</v>
      </c>
      <c r="L203" s="267">
        <v>2520</v>
      </c>
      <c r="M203" s="267">
        <v>6.49735</v>
      </c>
    </row>
    <row r="204" spans="1:13">
      <c r="A204" s="300">
        <v>195</v>
      </c>
      <c r="B204" s="267" t="s">
        <v>191</v>
      </c>
      <c r="C204" s="267">
        <v>312.2</v>
      </c>
      <c r="D204" s="307">
        <v>310.08333333333331</v>
      </c>
      <c r="E204" s="307">
        <v>305.26666666666665</v>
      </c>
      <c r="F204" s="307">
        <v>298.33333333333331</v>
      </c>
      <c r="G204" s="307">
        <v>293.51666666666665</v>
      </c>
      <c r="H204" s="307">
        <v>317.01666666666665</v>
      </c>
      <c r="I204" s="307">
        <v>321.83333333333337</v>
      </c>
      <c r="J204" s="307">
        <v>328.76666666666665</v>
      </c>
      <c r="K204" s="267">
        <v>314.89999999999998</v>
      </c>
      <c r="L204" s="267">
        <v>303.14999999999998</v>
      </c>
      <c r="M204" s="267">
        <v>23.110720000000001</v>
      </c>
    </row>
    <row r="205" spans="1:13">
      <c r="A205" s="300">
        <v>196</v>
      </c>
      <c r="B205" s="267" t="s">
        <v>550</v>
      </c>
      <c r="C205" s="267">
        <v>659.55</v>
      </c>
      <c r="D205" s="307">
        <v>663.2833333333333</v>
      </c>
      <c r="E205" s="307">
        <v>650.76666666666665</v>
      </c>
      <c r="F205" s="307">
        <v>641.98333333333335</v>
      </c>
      <c r="G205" s="307">
        <v>629.4666666666667</v>
      </c>
      <c r="H205" s="307">
        <v>672.06666666666661</v>
      </c>
      <c r="I205" s="307">
        <v>684.58333333333326</v>
      </c>
      <c r="J205" s="307">
        <v>693.36666666666656</v>
      </c>
      <c r="K205" s="267">
        <v>675.8</v>
      </c>
      <c r="L205" s="267">
        <v>654.5</v>
      </c>
      <c r="M205" s="267">
        <v>2.4894099999999999</v>
      </c>
    </row>
    <row r="206" spans="1:13">
      <c r="A206" s="300">
        <v>197</v>
      </c>
      <c r="B206" s="267" t="s">
        <v>192</v>
      </c>
      <c r="C206" s="267">
        <v>455.5</v>
      </c>
      <c r="D206" s="307">
        <v>448.34999999999997</v>
      </c>
      <c r="E206" s="307">
        <v>432.14999999999992</v>
      </c>
      <c r="F206" s="307">
        <v>408.79999999999995</v>
      </c>
      <c r="G206" s="307">
        <v>392.59999999999991</v>
      </c>
      <c r="H206" s="307">
        <v>471.69999999999993</v>
      </c>
      <c r="I206" s="307">
        <v>487.9</v>
      </c>
      <c r="J206" s="307">
        <v>511.24999999999994</v>
      </c>
      <c r="K206" s="267">
        <v>464.55</v>
      </c>
      <c r="L206" s="267">
        <v>425</v>
      </c>
      <c r="M206" s="267">
        <v>222.55253999999999</v>
      </c>
    </row>
    <row r="207" spans="1:13">
      <c r="A207" s="300">
        <v>198</v>
      </c>
      <c r="B207" s="267" t="s">
        <v>193</v>
      </c>
      <c r="C207" s="267">
        <v>926.2</v>
      </c>
      <c r="D207" s="307">
        <v>921.43333333333339</v>
      </c>
      <c r="E207" s="307">
        <v>910.86666666666679</v>
      </c>
      <c r="F207" s="307">
        <v>895.53333333333342</v>
      </c>
      <c r="G207" s="307">
        <v>884.96666666666681</v>
      </c>
      <c r="H207" s="307">
        <v>936.76666666666677</v>
      </c>
      <c r="I207" s="307">
        <v>947.33333333333337</v>
      </c>
      <c r="J207" s="307">
        <v>962.66666666666674</v>
      </c>
      <c r="K207" s="267">
        <v>932</v>
      </c>
      <c r="L207" s="267">
        <v>906.1</v>
      </c>
      <c r="M207" s="267">
        <v>8.2950300000000006</v>
      </c>
    </row>
    <row r="208" spans="1:13">
      <c r="A208" s="300">
        <v>199</v>
      </c>
      <c r="B208" s="267" t="s">
        <v>195</v>
      </c>
      <c r="C208" s="267">
        <v>4574.05</v>
      </c>
      <c r="D208" s="307">
        <v>4595.0333333333328</v>
      </c>
      <c r="E208" s="307">
        <v>4519.0666666666657</v>
      </c>
      <c r="F208" s="307">
        <v>4464.083333333333</v>
      </c>
      <c r="G208" s="307">
        <v>4388.1166666666659</v>
      </c>
      <c r="H208" s="307">
        <v>4650.0166666666655</v>
      </c>
      <c r="I208" s="307">
        <v>4725.9833333333327</v>
      </c>
      <c r="J208" s="307">
        <v>4780.9666666666653</v>
      </c>
      <c r="K208" s="267">
        <v>4671</v>
      </c>
      <c r="L208" s="267">
        <v>4540.05</v>
      </c>
      <c r="M208" s="267">
        <v>9.3484200000000008</v>
      </c>
    </row>
    <row r="209" spans="1:13">
      <c r="A209" s="300">
        <v>200</v>
      </c>
      <c r="B209" s="267" t="s">
        <v>196</v>
      </c>
      <c r="C209" s="267">
        <v>24.05</v>
      </c>
      <c r="D209" s="307">
        <v>23.933333333333334</v>
      </c>
      <c r="E209" s="307">
        <v>23.616666666666667</v>
      </c>
      <c r="F209" s="307">
        <v>23.183333333333334</v>
      </c>
      <c r="G209" s="307">
        <v>22.866666666666667</v>
      </c>
      <c r="H209" s="307">
        <v>24.366666666666667</v>
      </c>
      <c r="I209" s="307">
        <v>24.683333333333337</v>
      </c>
      <c r="J209" s="307">
        <v>25.116666666666667</v>
      </c>
      <c r="K209" s="267">
        <v>24.25</v>
      </c>
      <c r="L209" s="267">
        <v>23.5</v>
      </c>
      <c r="M209" s="267">
        <v>13.328329999999999</v>
      </c>
    </row>
    <row r="210" spans="1:13">
      <c r="A210" s="300">
        <v>201</v>
      </c>
      <c r="B210" s="267" t="s">
        <v>197</v>
      </c>
      <c r="C210" s="267">
        <v>453.25</v>
      </c>
      <c r="D210" s="307">
        <v>452.40000000000003</v>
      </c>
      <c r="E210" s="307">
        <v>447.30000000000007</v>
      </c>
      <c r="F210" s="307">
        <v>441.35</v>
      </c>
      <c r="G210" s="307">
        <v>436.25000000000006</v>
      </c>
      <c r="H210" s="307">
        <v>458.35000000000008</v>
      </c>
      <c r="I210" s="307">
        <v>463.4500000000001</v>
      </c>
      <c r="J210" s="307">
        <v>469.40000000000009</v>
      </c>
      <c r="K210" s="267">
        <v>457.5</v>
      </c>
      <c r="L210" s="267">
        <v>446.45</v>
      </c>
      <c r="M210" s="267">
        <v>36.84252</v>
      </c>
    </row>
    <row r="211" spans="1:13">
      <c r="A211" s="300">
        <v>202</v>
      </c>
      <c r="B211" s="267" t="s">
        <v>563</v>
      </c>
      <c r="C211" s="267">
        <v>654.9</v>
      </c>
      <c r="D211" s="307">
        <v>655.51666666666654</v>
      </c>
      <c r="E211" s="307">
        <v>645.73333333333312</v>
      </c>
      <c r="F211" s="307">
        <v>636.56666666666661</v>
      </c>
      <c r="G211" s="307">
        <v>626.78333333333319</v>
      </c>
      <c r="H211" s="307">
        <v>664.68333333333305</v>
      </c>
      <c r="I211" s="307">
        <v>674.46666666666658</v>
      </c>
      <c r="J211" s="307">
        <v>683.63333333333298</v>
      </c>
      <c r="K211" s="267">
        <v>665.3</v>
      </c>
      <c r="L211" s="267">
        <v>646.35</v>
      </c>
      <c r="M211" s="267">
        <v>2.3076699999999999</v>
      </c>
    </row>
    <row r="212" spans="1:13">
      <c r="A212" s="300">
        <v>203</v>
      </c>
      <c r="B212" s="267" t="s">
        <v>284</v>
      </c>
      <c r="C212" s="267">
        <v>169.75</v>
      </c>
      <c r="D212" s="307">
        <v>170.5</v>
      </c>
      <c r="E212" s="307">
        <v>167.75</v>
      </c>
      <c r="F212" s="307">
        <v>165.75</v>
      </c>
      <c r="G212" s="307">
        <v>163</v>
      </c>
      <c r="H212" s="307">
        <v>172.5</v>
      </c>
      <c r="I212" s="307">
        <v>175.25</v>
      </c>
      <c r="J212" s="307">
        <v>177.25</v>
      </c>
      <c r="K212" s="267">
        <v>173.25</v>
      </c>
      <c r="L212" s="267">
        <v>168.5</v>
      </c>
      <c r="M212" s="267">
        <v>4.2833399999999999</v>
      </c>
    </row>
    <row r="213" spans="1:13">
      <c r="A213" s="300">
        <v>204</v>
      </c>
      <c r="B213" s="267" t="s">
        <v>199</v>
      </c>
      <c r="C213" s="267">
        <v>705.55</v>
      </c>
      <c r="D213" s="307">
        <v>706.13333333333333</v>
      </c>
      <c r="E213" s="307">
        <v>700.41666666666663</v>
      </c>
      <c r="F213" s="307">
        <v>695.2833333333333</v>
      </c>
      <c r="G213" s="307">
        <v>689.56666666666661</v>
      </c>
      <c r="H213" s="307">
        <v>711.26666666666665</v>
      </c>
      <c r="I213" s="307">
        <v>716.98333333333335</v>
      </c>
      <c r="J213" s="307">
        <v>722.11666666666667</v>
      </c>
      <c r="K213" s="267">
        <v>711.85</v>
      </c>
      <c r="L213" s="267">
        <v>701</v>
      </c>
      <c r="M213" s="267">
        <v>9.3632299999999997</v>
      </c>
    </row>
    <row r="214" spans="1:13">
      <c r="A214" s="300">
        <v>205</v>
      </c>
      <c r="B214" s="267" t="s">
        <v>569</v>
      </c>
      <c r="C214" s="267">
        <v>2120.5</v>
      </c>
      <c r="D214" s="307">
        <v>2102.8333333333335</v>
      </c>
      <c r="E214" s="307">
        <v>2072.666666666667</v>
      </c>
      <c r="F214" s="307">
        <v>2024.8333333333335</v>
      </c>
      <c r="G214" s="307">
        <v>1994.666666666667</v>
      </c>
      <c r="H214" s="307">
        <v>2150.666666666667</v>
      </c>
      <c r="I214" s="307">
        <v>2180.8333333333339</v>
      </c>
      <c r="J214" s="307">
        <v>2228.666666666667</v>
      </c>
      <c r="K214" s="267">
        <v>2133</v>
      </c>
      <c r="L214" s="267">
        <v>2055</v>
      </c>
      <c r="M214" s="267">
        <v>0.46848000000000001</v>
      </c>
    </row>
    <row r="215" spans="1:13">
      <c r="A215" s="300">
        <v>206</v>
      </c>
      <c r="B215" s="267" t="s">
        <v>200</v>
      </c>
      <c r="C215" s="307">
        <v>340.7</v>
      </c>
      <c r="D215" s="307">
        <v>341.38333333333338</v>
      </c>
      <c r="E215" s="307">
        <v>337.76666666666677</v>
      </c>
      <c r="F215" s="307">
        <v>334.83333333333337</v>
      </c>
      <c r="G215" s="307">
        <v>331.21666666666675</v>
      </c>
      <c r="H215" s="307">
        <v>344.31666666666678</v>
      </c>
      <c r="I215" s="307">
        <v>347.93333333333345</v>
      </c>
      <c r="J215" s="307">
        <v>350.86666666666679</v>
      </c>
      <c r="K215" s="307">
        <v>345</v>
      </c>
      <c r="L215" s="307">
        <v>338.45</v>
      </c>
      <c r="M215" s="307">
        <v>114.96123</v>
      </c>
    </row>
    <row r="216" spans="1:13">
      <c r="A216" s="300">
        <v>207</v>
      </c>
      <c r="B216" s="267" t="s">
        <v>202</v>
      </c>
      <c r="C216" s="307">
        <v>187.9</v>
      </c>
      <c r="D216" s="307">
        <v>186</v>
      </c>
      <c r="E216" s="307">
        <v>182.4</v>
      </c>
      <c r="F216" s="307">
        <v>176.9</v>
      </c>
      <c r="G216" s="307">
        <v>173.3</v>
      </c>
      <c r="H216" s="307">
        <v>191.5</v>
      </c>
      <c r="I216" s="307">
        <v>195.10000000000002</v>
      </c>
      <c r="J216" s="307">
        <v>200.6</v>
      </c>
      <c r="K216" s="307">
        <v>189.6</v>
      </c>
      <c r="L216" s="307">
        <v>180.5</v>
      </c>
      <c r="M216" s="307">
        <v>360.88538999999997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3"/>
      <c r="B1" s="583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44137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80" t="s">
        <v>16</v>
      </c>
      <c r="B9" s="581" t="s">
        <v>18</v>
      </c>
      <c r="C9" s="579" t="s">
        <v>19</v>
      </c>
      <c r="D9" s="579" t="s">
        <v>20</v>
      </c>
      <c r="E9" s="579" t="s">
        <v>21</v>
      </c>
      <c r="F9" s="579"/>
      <c r="G9" s="579"/>
      <c r="H9" s="579" t="s">
        <v>22</v>
      </c>
      <c r="I9" s="579"/>
      <c r="J9" s="579"/>
      <c r="K9" s="273"/>
      <c r="L9" s="280"/>
      <c r="M9" s="281"/>
    </row>
    <row r="10" spans="1:15" ht="42.75" customHeight="1">
      <c r="A10" s="575"/>
      <c r="B10" s="577"/>
      <c r="C10" s="582" t="s">
        <v>23</v>
      </c>
      <c r="D10" s="582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18675.349999999999</v>
      </c>
      <c r="D11" s="278">
        <v>18717.783333333333</v>
      </c>
      <c r="E11" s="278">
        <v>18437.566666666666</v>
      </c>
      <c r="F11" s="278">
        <v>18199.783333333333</v>
      </c>
      <c r="G11" s="278">
        <v>17919.566666666666</v>
      </c>
      <c r="H11" s="278">
        <v>18955.566666666666</v>
      </c>
      <c r="I11" s="278">
        <v>19235.783333333333</v>
      </c>
      <c r="J11" s="278">
        <v>19473.566666666666</v>
      </c>
      <c r="K11" s="276">
        <v>18998</v>
      </c>
      <c r="L11" s="276">
        <v>18480</v>
      </c>
      <c r="M11" s="276">
        <v>2.367E-2</v>
      </c>
    </row>
    <row r="12" spans="1:15" ht="12" customHeight="1">
      <c r="A12" s="267">
        <v>2</v>
      </c>
      <c r="B12" s="276" t="s">
        <v>802</v>
      </c>
      <c r="C12" s="277">
        <v>1000.55</v>
      </c>
      <c r="D12" s="278">
        <v>1004.0500000000001</v>
      </c>
      <c r="E12" s="278">
        <v>985.60000000000014</v>
      </c>
      <c r="F12" s="278">
        <v>970.65000000000009</v>
      </c>
      <c r="G12" s="278">
        <v>952.20000000000016</v>
      </c>
      <c r="H12" s="278">
        <v>1019.0000000000001</v>
      </c>
      <c r="I12" s="278">
        <v>1037.4500000000003</v>
      </c>
      <c r="J12" s="278">
        <v>1052.4000000000001</v>
      </c>
      <c r="K12" s="276">
        <v>1022.5</v>
      </c>
      <c r="L12" s="276">
        <v>989.1</v>
      </c>
      <c r="M12" s="276">
        <v>1.10667</v>
      </c>
    </row>
    <row r="13" spans="1:15" ht="12" customHeight="1">
      <c r="A13" s="267">
        <v>3</v>
      </c>
      <c r="B13" s="276" t="s">
        <v>294</v>
      </c>
      <c r="C13" s="277">
        <v>1431.4</v>
      </c>
      <c r="D13" s="278">
        <v>1437.5333333333335</v>
      </c>
      <c r="E13" s="278">
        <v>1379.116666666667</v>
      </c>
      <c r="F13" s="278">
        <v>1326.8333333333335</v>
      </c>
      <c r="G13" s="278">
        <v>1268.416666666667</v>
      </c>
      <c r="H13" s="278">
        <v>1489.8166666666671</v>
      </c>
      <c r="I13" s="278">
        <v>1548.2333333333336</v>
      </c>
      <c r="J13" s="278">
        <v>1600.5166666666671</v>
      </c>
      <c r="K13" s="276">
        <v>1495.95</v>
      </c>
      <c r="L13" s="276">
        <v>1385.25</v>
      </c>
      <c r="M13" s="276">
        <v>0.28310000000000002</v>
      </c>
    </row>
    <row r="14" spans="1:15" ht="12" customHeight="1">
      <c r="A14" s="267">
        <v>4</v>
      </c>
      <c r="B14" s="276" t="s">
        <v>3119</v>
      </c>
      <c r="C14" s="277">
        <v>893.7</v>
      </c>
      <c r="D14" s="278">
        <v>895.51666666666677</v>
      </c>
      <c r="E14" s="278">
        <v>882.03333333333353</v>
      </c>
      <c r="F14" s="278">
        <v>870.36666666666679</v>
      </c>
      <c r="G14" s="278">
        <v>856.88333333333355</v>
      </c>
      <c r="H14" s="278">
        <v>907.18333333333351</v>
      </c>
      <c r="I14" s="278">
        <v>920.66666666666686</v>
      </c>
      <c r="J14" s="278">
        <v>932.33333333333348</v>
      </c>
      <c r="K14" s="276">
        <v>909</v>
      </c>
      <c r="L14" s="276">
        <v>883.85</v>
      </c>
      <c r="M14" s="276">
        <v>0.47974</v>
      </c>
    </row>
    <row r="15" spans="1:15" ht="12" customHeight="1">
      <c r="A15" s="267">
        <v>5</v>
      </c>
      <c r="B15" s="276" t="s">
        <v>295</v>
      </c>
      <c r="C15" s="277">
        <v>15298.15</v>
      </c>
      <c r="D15" s="278">
        <v>15310.25</v>
      </c>
      <c r="E15" s="278">
        <v>15185.5</v>
      </c>
      <c r="F15" s="278">
        <v>15072.85</v>
      </c>
      <c r="G15" s="278">
        <v>14948.1</v>
      </c>
      <c r="H15" s="278">
        <v>15422.9</v>
      </c>
      <c r="I15" s="278">
        <v>15547.65</v>
      </c>
      <c r="J15" s="278">
        <v>15660.3</v>
      </c>
      <c r="K15" s="276">
        <v>15435</v>
      </c>
      <c r="L15" s="276">
        <v>15197.6</v>
      </c>
      <c r="M15" s="276">
        <v>9.2319999999999999E-2</v>
      </c>
    </row>
    <row r="16" spans="1:15" ht="12" customHeight="1">
      <c r="A16" s="267">
        <v>6</v>
      </c>
      <c r="B16" s="276" t="s">
        <v>227</v>
      </c>
      <c r="C16" s="277">
        <v>64.75</v>
      </c>
      <c r="D16" s="278">
        <v>65.100000000000009</v>
      </c>
      <c r="E16" s="278">
        <v>63.800000000000011</v>
      </c>
      <c r="F16" s="278">
        <v>62.850000000000009</v>
      </c>
      <c r="G16" s="278">
        <v>61.550000000000011</v>
      </c>
      <c r="H16" s="278">
        <v>66.050000000000011</v>
      </c>
      <c r="I16" s="278">
        <v>67.349999999999994</v>
      </c>
      <c r="J16" s="278">
        <v>68.300000000000011</v>
      </c>
      <c r="K16" s="276">
        <v>66.400000000000006</v>
      </c>
      <c r="L16" s="276">
        <v>64.150000000000006</v>
      </c>
      <c r="M16" s="276">
        <v>13.145250000000001</v>
      </c>
    </row>
    <row r="17" spans="1:13" ht="12" customHeight="1">
      <c r="A17" s="267">
        <v>7</v>
      </c>
      <c r="B17" s="276" t="s">
        <v>228</v>
      </c>
      <c r="C17" s="277">
        <v>153.30000000000001</v>
      </c>
      <c r="D17" s="278">
        <v>154.31666666666666</v>
      </c>
      <c r="E17" s="278">
        <v>150.18333333333334</v>
      </c>
      <c r="F17" s="278">
        <v>147.06666666666666</v>
      </c>
      <c r="G17" s="278">
        <v>142.93333333333334</v>
      </c>
      <c r="H17" s="278">
        <v>157.43333333333334</v>
      </c>
      <c r="I17" s="278">
        <v>161.56666666666666</v>
      </c>
      <c r="J17" s="278">
        <v>164.68333333333334</v>
      </c>
      <c r="K17" s="276">
        <v>158.44999999999999</v>
      </c>
      <c r="L17" s="276">
        <v>151.19999999999999</v>
      </c>
      <c r="M17" s="276">
        <v>23.033190000000001</v>
      </c>
    </row>
    <row r="18" spans="1:13" ht="12" customHeight="1">
      <c r="A18" s="267">
        <v>8</v>
      </c>
      <c r="B18" s="276" t="s">
        <v>38</v>
      </c>
      <c r="C18" s="277">
        <v>1649</v>
      </c>
      <c r="D18" s="278">
        <v>1656.9833333333333</v>
      </c>
      <c r="E18" s="278">
        <v>1615.0666666666666</v>
      </c>
      <c r="F18" s="278">
        <v>1581.1333333333332</v>
      </c>
      <c r="G18" s="278">
        <v>1539.2166666666665</v>
      </c>
      <c r="H18" s="278">
        <v>1690.9166666666667</v>
      </c>
      <c r="I18" s="278">
        <v>1732.8333333333333</v>
      </c>
      <c r="J18" s="278">
        <v>1766.7666666666669</v>
      </c>
      <c r="K18" s="276">
        <v>1698.9</v>
      </c>
      <c r="L18" s="276">
        <v>1623.05</v>
      </c>
      <c r="M18" s="276">
        <v>24.58201</v>
      </c>
    </row>
    <row r="19" spans="1:13" ht="12" customHeight="1">
      <c r="A19" s="267">
        <v>9</v>
      </c>
      <c r="B19" s="276" t="s">
        <v>296</v>
      </c>
      <c r="C19" s="277">
        <v>220.5</v>
      </c>
      <c r="D19" s="278">
        <v>215.53333333333333</v>
      </c>
      <c r="E19" s="278">
        <v>207.06666666666666</v>
      </c>
      <c r="F19" s="278">
        <v>193.63333333333333</v>
      </c>
      <c r="G19" s="278">
        <v>185.16666666666666</v>
      </c>
      <c r="H19" s="278">
        <v>228.96666666666667</v>
      </c>
      <c r="I19" s="278">
        <v>237.43333333333331</v>
      </c>
      <c r="J19" s="278">
        <v>250.86666666666667</v>
      </c>
      <c r="K19" s="276">
        <v>224</v>
      </c>
      <c r="L19" s="276">
        <v>202.1</v>
      </c>
      <c r="M19" s="276">
        <v>66.795479999999998</v>
      </c>
    </row>
    <row r="20" spans="1:13" ht="12" customHeight="1">
      <c r="A20" s="267">
        <v>10</v>
      </c>
      <c r="B20" s="276" t="s">
        <v>297</v>
      </c>
      <c r="C20" s="277">
        <v>856.4</v>
      </c>
      <c r="D20" s="278">
        <v>848.01666666666677</v>
      </c>
      <c r="E20" s="278">
        <v>839.63333333333355</v>
      </c>
      <c r="F20" s="278">
        <v>822.86666666666679</v>
      </c>
      <c r="G20" s="278">
        <v>814.48333333333358</v>
      </c>
      <c r="H20" s="278">
        <v>864.78333333333353</v>
      </c>
      <c r="I20" s="278">
        <v>873.16666666666674</v>
      </c>
      <c r="J20" s="278">
        <v>889.93333333333351</v>
      </c>
      <c r="K20" s="276">
        <v>856.4</v>
      </c>
      <c r="L20" s="276">
        <v>831.25</v>
      </c>
      <c r="M20" s="276">
        <v>20.533760000000001</v>
      </c>
    </row>
    <row r="21" spans="1:13" ht="12" customHeight="1">
      <c r="A21" s="267">
        <v>11</v>
      </c>
      <c r="B21" s="276" t="s">
        <v>41</v>
      </c>
      <c r="C21" s="277">
        <v>359.85</v>
      </c>
      <c r="D21" s="278">
        <v>355.25</v>
      </c>
      <c r="E21" s="278">
        <v>347.8</v>
      </c>
      <c r="F21" s="278">
        <v>335.75</v>
      </c>
      <c r="G21" s="278">
        <v>328.3</v>
      </c>
      <c r="H21" s="278">
        <v>367.3</v>
      </c>
      <c r="I21" s="278">
        <v>374.75000000000006</v>
      </c>
      <c r="J21" s="278">
        <v>386.8</v>
      </c>
      <c r="K21" s="276">
        <v>362.7</v>
      </c>
      <c r="L21" s="276">
        <v>343.2</v>
      </c>
      <c r="M21" s="276">
        <v>120.4426</v>
      </c>
    </row>
    <row r="22" spans="1:13" ht="12" customHeight="1">
      <c r="A22" s="267">
        <v>12</v>
      </c>
      <c r="B22" s="276" t="s">
        <v>43</v>
      </c>
      <c r="C22" s="277">
        <v>35.75</v>
      </c>
      <c r="D22" s="278">
        <v>35.816666666666663</v>
      </c>
      <c r="E22" s="278">
        <v>35.533333333333324</v>
      </c>
      <c r="F22" s="278">
        <v>35.316666666666663</v>
      </c>
      <c r="G22" s="278">
        <v>35.033333333333324</v>
      </c>
      <c r="H22" s="278">
        <v>36.033333333333324</v>
      </c>
      <c r="I22" s="278">
        <v>36.316666666666656</v>
      </c>
      <c r="J22" s="278">
        <v>36.533333333333324</v>
      </c>
      <c r="K22" s="276">
        <v>36.1</v>
      </c>
      <c r="L22" s="276">
        <v>35.6</v>
      </c>
      <c r="M22" s="276">
        <v>13.202439999999999</v>
      </c>
    </row>
    <row r="23" spans="1:13">
      <c r="A23" s="267">
        <v>13</v>
      </c>
      <c r="B23" s="276" t="s">
        <v>298</v>
      </c>
      <c r="C23" s="277">
        <v>290.14999999999998</v>
      </c>
      <c r="D23" s="278">
        <v>292.05</v>
      </c>
      <c r="E23" s="278">
        <v>285.45000000000005</v>
      </c>
      <c r="F23" s="278">
        <v>280.75000000000006</v>
      </c>
      <c r="G23" s="278">
        <v>274.15000000000009</v>
      </c>
      <c r="H23" s="278">
        <v>296.75</v>
      </c>
      <c r="I23" s="278">
        <v>303.35000000000002</v>
      </c>
      <c r="J23" s="278">
        <v>308.04999999999995</v>
      </c>
      <c r="K23" s="276">
        <v>298.64999999999998</v>
      </c>
      <c r="L23" s="276">
        <v>287.35000000000002</v>
      </c>
      <c r="M23" s="276">
        <v>6.0042799999999996</v>
      </c>
    </row>
    <row r="24" spans="1:13">
      <c r="A24" s="267">
        <v>14</v>
      </c>
      <c r="B24" s="276" t="s">
        <v>299</v>
      </c>
      <c r="C24" s="277">
        <v>312.8</v>
      </c>
      <c r="D24" s="278">
        <v>315.61666666666667</v>
      </c>
      <c r="E24" s="278">
        <v>307.18333333333334</v>
      </c>
      <c r="F24" s="278">
        <v>301.56666666666666</v>
      </c>
      <c r="G24" s="278">
        <v>293.13333333333333</v>
      </c>
      <c r="H24" s="278">
        <v>321.23333333333335</v>
      </c>
      <c r="I24" s="278">
        <v>329.66666666666674</v>
      </c>
      <c r="J24" s="278">
        <v>335.28333333333336</v>
      </c>
      <c r="K24" s="276">
        <v>324.05</v>
      </c>
      <c r="L24" s="276">
        <v>310</v>
      </c>
      <c r="M24" s="276">
        <v>1.89839</v>
      </c>
    </row>
    <row r="25" spans="1:13">
      <c r="A25" s="267">
        <v>15</v>
      </c>
      <c r="B25" s="276" t="s">
        <v>300</v>
      </c>
      <c r="C25" s="277">
        <v>207.05</v>
      </c>
      <c r="D25" s="278">
        <v>210.08333333333334</v>
      </c>
      <c r="E25" s="278">
        <v>200.9666666666667</v>
      </c>
      <c r="F25" s="278">
        <v>194.88333333333335</v>
      </c>
      <c r="G25" s="278">
        <v>185.76666666666671</v>
      </c>
      <c r="H25" s="278">
        <v>216.16666666666669</v>
      </c>
      <c r="I25" s="278">
        <v>225.2833333333333</v>
      </c>
      <c r="J25" s="278">
        <v>231.36666666666667</v>
      </c>
      <c r="K25" s="276">
        <v>219.2</v>
      </c>
      <c r="L25" s="276">
        <v>204</v>
      </c>
      <c r="M25" s="276">
        <v>2.63978</v>
      </c>
    </row>
    <row r="26" spans="1:13">
      <c r="A26" s="267">
        <v>16</v>
      </c>
      <c r="B26" s="276" t="s">
        <v>832</v>
      </c>
      <c r="C26" s="277">
        <v>2654.4</v>
      </c>
      <c r="D26" s="278">
        <v>2677.166666666667</v>
      </c>
      <c r="E26" s="278">
        <v>2609.5333333333338</v>
      </c>
      <c r="F26" s="278">
        <v>2564.666666666667</v>
      </c>
      <c r="G26" s="278">
        <v>2497.0333333333338</v>
      </c>
      <c r="H26" s="278">
        <v>2722.0333333333338</v>
      </c>
      <c r="I26" s="278">
        <v>2789.666666666667</v>
      </c>
      <c r="J26" s="278">
        <v>2834.5333333333338</v>
      </c>
      <c r="K26" s="276">
        <v>2744.8</v>
      </c>
      <c r="L26" s="276">
        <v>2632.3</v>
      </c>
      <c r="M26" s="276">
        <v>0.46121000000000001</v>
      </c>
    </row>
    <row r="27" spans="1:13">
      <c r="A27" s="267">
        <v>17</v>
      </c>
      <c r="B27" s="276" t="s">
        <v>292</v>
      </c>
      <c r="C27" s="277">
        <v>1699.2</v>
      </c>
      <c r="D27" s="278">
        <v>1709.8666666666668</v>
      </c>
      <c r="E27" s="278">
        <v>1679.9333333333336</v>
      </c>
      <c r="F27" s="278">
        <v>1660.6666666666667</v>
      </c>
      <c r="G27" s="278">
        <v>1630.7333333333336</v>
      </c>
      <c r="H27" s="278">
        <v>1729.1333333333337</v>
      </c>
      <c r="I27" s="278">
        <v>1759.0666666666671</v>
      </c>
      <c r="J27" s="278">
        <v>1778.3333333333337</v>
      </c>
      <c r="K27" s="276">
        <v>1739.8</v>
      </c>
      <c r="L27" s="276">
        <v>1690.6</v>
      </c>
      <c r="M27" s="276">
        <v>0.1678</v>
      </c>
    </row>
    <row r="28" spans="1:13">
      <c r="A28" s="267">
        <v>18</v>
      </c>
      <c r="B28" s="276" t="s">
        <v>229</v>
      </c>
      <c r="C28" s="277">
        <v>1573.15</v>
      </c>
      <c r="D28" s="278">
        <v>1591.95</v>
      </c>
      <c r="E28" s="278">
        <v>1536.3000000000002</v>
      </c>
      <c r="F28" s="278">
        <v>1499.45</v>
      </c>
      <c r="G28" s="278">
        <v>1443.8000000000002</v>
      </c>
      <c r="H28" s="278">
        <v>1628.8000000000002</v>
      </c>
      <c r="I28" s="278">
        <v>1684.4500000000003</v>
      </c>
      <c r="J28" s="278">
        <v>1721.3000000000002</v>
      </c>
      <c r="K28" s="276">
        <v>1647.6</v>
      </c>
      <c r="L28" s="276">
        <v>1555.1</v>
      </c>
      <c r="M28" s="276">
        <v>1.7586900000000001</v>
      </c>
    </row>
    <row r="29" spans="1:13">
      <c r="A29" s="267">
        <v>19</v>
      </c>
      <c r="B29" s="276" t="s">
        <v>301</v>
      </c>
      <c r="C29" s="277">
        <v>1983.35</v>
      </c>
      <c r="D29" s="278">
        <v>1986.6666666666667</v>
      </c>
      <c r="E29" s="278">
        <v>1961.6833333333334</v>
      </c>
      <c r="F29" s="278">
        <v>1940.0166666666667</v>
      </c>
      <c r="G29" s="278">
        <v>1915.0333333333333</v>
      </c>
      <c r="H29" s="278">
        <v>2008.3333333333335</v>
      </c>
      <c r="I29" s="278">
        <v>2033.3166666666666</v>
      </c>
      <c r="J29" s="278">
        <v>2054.9833333333336</v>
      </c>
      <c r="K29" s="276">
        <v>2011.65</v>
      </c>
      <c r="L29" s="276">
        <v>1965</v>
      </c>
      <c r="M29" s="276">
        <v>3.5409999999999997E-2</v>
      </c>
    </row>
    <row r="30" spans="1:13">
      <c r="A30" s="267">
        <v>20</v>
      </c>
      <c r="B30" s="276" t="s">
        <v>230</v>
      </c>
      <c r="C30" s="277">
        <v>2634.3</v>
      </c>
      <c r="D30" s="278">
        <v>2650.6666666666665</v>
      </c>
      <c r="E30" s="278">
        <v>2603.6333333333332</v>
      </c>
      <c r="F30" s="278">
        <v>2572.9666666666667</v>
      </c>
      <c r="G30" s="278">
        <v>2525.9333333333334</v>
      </c>
      <c r="H30" s="278">
        <v>2681.333333333333</v>
      </c>
      <c r="I30" s="278">
        <v>2728.3666666666668</v>
      </c>
      <c r="J30" s="278">
        <v>2759.0333333333328</v>
      </c>
      <c r="K30" s="276">
        <v>2697.7</v>
      </c>
      <c r="L30" s="276">
        <v>2620</v>
      </c>
      <c r="M30" s="276">
        <v>0.25733</v>
      </c>
    </row>
    <row r="31" spans="1:13">
      <c r="A31" s="267">
        <v>21</v>
      </c>
      <c r="B31" s="276" t="s">
        <v>870</v>
      </c>
      <c r="C31" s="277">
        <v>2967.65</v>
      </c>
      <c r="D31" s="278">
        <v>2977.8833333333332</v>
      </c>
      <c r="E31" s="278">
        <v>2945.7666666666664</v>
      </c>
      <c r="F31" s="278">
        <v>2923.8833333333332</v>
      </c>
      <c r="G31" s="278">
        <v>2891.7666666666664</v>
      </c>
      <c r="H31" s="278">
        <v>2999.7666666666664</v>
      </c>
      <c r="I31" s="278">
        <v>3031.8833333333332</v>
      </c>
      <c r="J31" s="278">
        <v>3053.7666666666664</v>
      </c>
      <c r="K31" s="276">
        <v>3010</v>
      </c>
      <c r="L31" s="276">
        <v>2956</v>
      </c>
      <c r="M31" s="276">
        <v>0.17208999999999999</v>
      </c>
    </row>
    <row r="32" spans="1:13">
      <c r="A32" s="267">
        <v>22</v>
      </c>
      <c r="B32" s="276" t="s">
        <v>303</v>
      </c>
      <c r="C32" s="277">
        <v>117.9</v>
      </c>
      <c r="D32" s="278">
        <v>118.75</v>
      </c>
      <c r="E32" s="278">
        <v>116.55</v>
      </c>
      <c r="F32" s="278">
        <v>115.2</v>
      </c>
      <c r="G32" s="278">
        <v>113</v>
      </c>
      <c r="H32" s="278">
        <v>120.1</v>
      </c>
      <c r="I32" s="278">
        <v>122.29999999999998</v>
      </c>
      <c r="J32" s="278">
        <v>123.64999999999999</v>
      </c>
      <c r="K32" s="276">
        <v>120.95</v>
      </c>
      <c r="L32" s="276">
        <v>117.4</v>
      </c>
      <c r="M32" s="276">
        <v>0.94298999999999999</v>
      </c>
    </row>
    <row r="33" spans="1:13">
      <c r="A33" s="267">
        <v>23</v>
      </c>
      <c r="B33" s="276" t="s">
        <v>45</v>
      </c>
      <c r="C33" s="277">
        <v>766.05</v>
      </c>
      <c r="D33" s="278">
        <v>760.30000000000007</v>
      </c>
      <c r="E33" s="278">
        <v>749.25000000000011</v>
      </c>
      <c r="F33" s="278">
        <v>732.45</v>
      </c>
      <c r="G33" s="278">
        <v>721.40000000000009</v>
      </c>
      <c r="H33" s="278">
        <v>777.10000000000014</v>
      </c>
      <c r="I33" s="278">
        <v>788.15000000000009</v>
      </c>
      <c r="J33" s="278">
        <v>804.95000000000016</v>
      </c>
      <c r="K33" s="276">
        <v>771.35</v>
      </c>
      <c r="L33" s="276">
        <v>743.5</v>
      </c>
      <c r="M33" s="276">
        <v>20.883939999999999</v>
      </c>
    </row>
    <row r="34" spans="1:13">
      <c r="A34" s="267">
        <v>24</v>
      </c>
      <c r="B34" s="276" t="s">
        <v>304</v>
      </c>
      <c r="C34" s="277">
        <v>2180.4</v>
      </c>
      <c r="D34" s="278">
        <v>2185.1333333333332</v>
      </c>
      <c r="E34" s="278">
        <v>2140.2666666666664</v>
      </c>
      <c r="F34" s="278">
        <v>2100.1333333333332</v>
      </c>
      <c r="G34" s="278">
        <v>2055.2666666666664</v>
      </c>
      <c r="H34" s="278">
        <v>2225.2666666666664</v>
      </c>
      <c r="I34" s="278">
        <v>2270.1333333333332</v>
      </c>
      <c r="J34" s="278">
        <v>2310.2666666666664</v>
      </c>
      <c r="K34" s="276">
        <v>2230</v>
      </c>
      <c r="L34" s="276">
        <v>2145</v>
      </c>
      <c r="M34" s="276">
        <v>1.4844900000000001</v>
      </c>
    </row>
    <row r="35" spans="1:13">
      <c r="A35" s="267">
        <v>25</v>
      </c>
      <c r="B35" s="276" t="s">
        <v>46</v>
      </c>
      <c r="C35" s="277">
        <v>259.7</v>
      </c>
      <c r="D35" s="278">
        <v>259.3</v>
      </c>
      <c r="E35" s="278">
        <v>252.8</v>
      </c>
      <c r="F35" s="278">
        <v>245.9</v>
      </c>
      <c r="G35" s="278">
        <v>239.4</v>
      </c>
      <c r="H35" s="278">
        <v>266.20000000000005</v>
      </c>
      <c r="I35" s="278">
        <v>272.70000000000005</v>
      </c>
      <c r="J35" s="278">
        <v>279.60000000000002</v>
      </c>
      <c r="K35" s="276">
        <v>265.8</v>
      </c>
      <c r="L35" s="276">
        <v>252.4</v>
      </c>
      <c r="M35" s="276">
        <v>181.01783</v>
      </c>
    </row>
    <row r="36" spans="1:13">
      <c r="A36" s="267">
        <v>26</v>
      </c>
      <c r="B36" s="276" t="s">
        <v>293</v>
      </c>
      <c r="C36" s="277">
        <v>3144.3</v>
      </c>
      <c r="D36" s="278">
        <v>3128.9333333333329</v>
      </c>
      <c r="E36" s="278">
        <v>3105.4166666666661</v>
      </c>
      <c r="F36" s="278">
        <v>3066.5333333333333</v>
      </c>
      <c r="G36" s="278">
        <v>3043.0166666666664</v>
      </c>
      <c r="H36" s="278">
        <v>3167.8166666666657</v>
      </c>
      <c r="I36" s="278">
        <v>3191.333333333333</v>
      </c>
      <c r="J36" s="278">
        <v>3230.2166666666653</v>
      </c>
      <c r="K36" s="276">
        <v>3152.45</v>
      </c>
      <c r="L36" s="276">
        <v>3090.05</v>
      </c>
      <c r="M36" s="276">
        <v>0.56940000000000002</v>
      </c>
    </row>
    <row r="37" spans="1:13">
      <c r="A37" s="267">
        <v>27</v>
      </c>
      <c r="B37" s="276" t="s">
        <v>302</v>
      </c>
      <c r="C37" s="277">
        <v>964.6</v>
      </c>
      <c r="D37" s="278">
        <v>970.54999999999984</v>
      </c>
      <c r="E37" s="278">
        <v>954.09999999999968</v>
      </c>
      <c r="F37" s="278">
        <v>943.5999999999998</v>
      </c>
      <c r="G37" s="278">
        <v>927.14999999999964</v>
      </c>
      <c r="H37" s="278">
        <v>981.04999999999973</v>
      </c>
      <c r="I37" s="278">
        <v>997.49999999999977</v>
      </c>
      <c r="J37" s="278">
        <v>1007.9999999999998</v>
      </c>
      <c r="K37" s="276">
        <v>987</v>
      </c>
      <c r="L37" s="276">
        <v>960.05</v>
      </c>
      <c r="M37" s="276">
        <v>1.27359</v>
      </c>
    </row>
    <row r="38" spans="1:13">
      <c r="A38" s="267">
        <v>28</v>
      </c>
      <c r="B38" s="276" t="s">
        <v>47</v>
      </c>
      <c r="C38" s="277">
        <v>2119.4499999999998</v>
      </c>
      <c r="D38" s="278">
        <v>2114.0499999999997</v>
      </c>
      <c r="E38" s="278">
        <v>2083.3499999999995</v>
      </c>
      <c r="F38" s="278">
        <v>2047.2499999999995</v>
      </c>
      <c r="G38" s="278">
        <v>2016.5499999999993</v>
      </c>
      <c r="H38" s="278">
        <v>2150.1499999999996</v>
      </c>
      <c r="I38" s="278">
        <v>2180.8499999999995</v>
      </c>
      <c r="J38" s="278">
        <v>2216.9499999999998</v>
      </c>
      <c r="K38" s="276">
        <v>2144.75</v>
      </c>
      <c r="L38" s="276">
        <v>2077.9499999999998</v>
      </c>
      <c r="M38" s="276">
        <v>10.717689999999999</v>
      </c>
    </row>
    <row r="39" spans="1:13">
      <c r="A39" s="267">
        <v>29</v>
      </c>
      <c r="B39" s="276" t="s">
        <v>48</v>
      </c>
      <c r="C39" s="277">
        <v>139.9</v>
      </c>
      <c r="D39" s="278">
        <v>140.65</v>
      </c>
      <c r="E39" s="278">
        <v>137</v>
      </c>
      <c r="F39" s="278">
        <v>134.1</v>
      </c>
      <c r="G39" s="278">
        <v>130.44999999999999</v>
      </c>
      <c r="H39" s="278">
        <v>143.55000000000001</v>
      </c>
      <c r="I39" s="278">
        <v>147.20000000000005</v>
      </c>
      <c r="J39" s="278">
        <v>150.10000000000002</v>
      </c>
      <c r="K39" s="276">
        <v>144.30000000000001</v>
      </c>
      <c r="L39" s="276">
        <v>137.75</v>
      </c>
      <c r="M39" s="276">
        <v>59.49691</v>
      </c>
    </row>
    <row r="40" spans="1:13">
      <c r="A40" s="267">
        <v>30</v>
      </c>
      <c r="B40" s="276" t="s">
        <v>305</v>
      </c>
      <c r="C40" s="277">
        <v>123.45</v>
      </c>
      <c r="D40" s="278">
        <v>123.83333333333333</v>
      </c>
      <c r="E40" s="278">
        <v>121.81666666666666</v>
      </c>
      <c r="F40" s="278">
        <v>120.18333333333334</v>
      </c>
      <c r="G40" s="278">
        <v>118.16666666666667</v>
      </c>
      <c r="H40" s="278">
        <v>125.46666666666665</v>
      </c>
      <c r="I40" s="278">
        <v>127.48333333333333</v>
      </c>
      <c r="J40" s="278">
        <v>129.11666666666665</v>
      </c>
      <c r="K40" s="276">
        <v>125.85</v>
      </c>
      <c r="L40" s="276">
        <v>122.2</v>
      </c>
      <c r="M40" s="276">
        <v>0.64993000000000001</v>
      </c>
    </row>
    <row r="41" spans="1:13">
      <c r="A41" s="267">
        <v>31</v>
      </c>
      <c r="B41" s="276" t="s">
        <v>937</v>
      </c>
      <c r="C41" s="277">
        <v>224.25</v>
      </c>
      <c r="D41" s="278">
        <v>224.73333333333335</v>
      </c>
      <c r="E41" s="278">
        <v>220.7166666666667</v>
      </c>
      <c r="F41" s="278">
        <v>217.18333333333334</v>
      </c>
      <c r="G41" s="278">
        <v>213.16666666666669</v>
      </c>
      <c r="H41" s="278">
        <v>228.26666666666671</v>
      </c>
      <c r="I41" s="278">
        <v>232.28333333333336</v>
      </c>
      <c r="J41" s="278">
        <v>235.81666666666672</v>
      </c>
      <c r="K41" s="276">
        <v>228.75</v>
      </c>
      <c r="L41" s="276">
        <v>221.2</v>
      </c>
      <c r="M41" s="276">
        <v>0.14488000000000001</v>
      </c>
    </row>
    <row r="42" spans="1:13">
      <c r="A42" s="267">
        <v>32</v>
      </c>
      <c r="B42" s="276" t="s">
        <v>306</v>
      </c>
      <c r="C42" s="277">
        <v>60.7</v>
      </c>
      <c r="D42" s="278">
        <v>60.783333333333331</v>
      </c>
      <c r="E42" s="278">
        <v>60.166666666666664</v>
      </c>
      <c r="F42" s="278">
        <v>59.633333333333333</v>
      </c>
      <c r="G42" s="278">
        <v>59.016666666666666</v>
      </c>
      <c r="H42" s="278">
        <v>61.316666666666663</v>
      </c>
      <c r="I42" s="278">
        <v>61.933333333333337</v>
      </c>
      <c r="J42" s="278">
        <v>62.466666666666661</v>
      </c>
      <c r="K42" s="276">
        <v>61.4</v>
      </c>
      <c r="L42" s="276">
        <v>60.25</v>
      </c>
      <c r="M42" s="276">
        <v>2.35961</v>
      </c>
    </row>
    <row r="43" spans="1:13">
      <c r="A43" s="267">
        <v>33</v>
      </c>
      <c r="B43" s="276" t="s">
        <v>49</v>
      </c>
      <c r="C43" s="277">
        <v>78.95</v>
      </c>
      <c r="D43" s="278">
        <v>79.683333333333337</v>
      </c>
      <c r="E43" s="278">
        <v>77.566666666666677</v>
      </c>
      <c r="F43" s="278">
        <v>76.183333333333337</v>
      </c>
      <c r="G43" s="278">
        <v>74.066666666666677</v>
      </c>
      <c r="H43" s="278">
        <v>81.066666666666677</v>
      </c>
      <c r="I43" s="278">
        <v>83.183333333333351</v>
      </c>
      <c r="J43" s="278">
        <v>84.566666666666677</v>
      </c>
      <c r="K43" s="276">
        <v>81.8</v>
      </c>
      <c r="L43" s="276">
        <v>78.3</v>
      </c>
      <c r="M43" s="276">
        <v>284.89488999999998</v>
      </c>
    </row>
    <row r="44" spans="1:13">
      <c r="A44" s="267">
        <v>34</v>
      </c>
      <c r="B44" s="276" t="s">
        <v>51</v>
      </c>
      <c r="C44" s="277">
        <v>2211.5</v>
      </c>
      <c r="D44" s="278">
        <v>2216.6166666666668</v>
      </c>
      <c r="E44" s="278">
        <v>2190.3833333333337</v>
      </c>
      <c r="F44" s="278">
        <v>2169.2666666666669</v>
      </c>
      <c r="G44" s="278">
        <v>2143.0333333333338</v>
      </c>
      <c r="H44" s="278">
        <v>2237.7333333333336</v>
      </c>
      <c r="I44" s="278">
        <v>2263.9666666666672</v>
      </c>
      <c r="J44" s="278">
        <v>2285.0833333333335</v>
      </c>
      <c r="K44" s="276">
        <v>2242.85</v>
      </c>
      <c r="L44" s="276">
        <v>2195.5</v>
      </c>
      <c r="M44" s="276">
        <v>30.061969999999999</v>
      </c>
    </row>
    <row r="45" spans="1:13">
      <c r="A45" s="267">
        <v>35</v>
      </c>
      <c r="B45" s="276" t="s">
        <v>307</v>
      </c>
      <c r="C45" s="277">
        <v>134.30000000000001</v>
      </c>
      <c r="D45" s="278">
        <v>135.68333333333337</v>
      </c>
      <c r="E45" s="278">
        <v>132.46666666666673</v>
      </c>
      <c r="F45" s="278">
        <v>130.63333333333335</v>
      </c>
      <c r="G45" s="278">
        <v>127.41666666666671</v>
      </c>
      <c r="H45" s="278">
        <v>137.51666666666674</v>
      </c>
      <c r="I45" s="278">
        <v>140.73333333333338</v>
      </c>
      <c r="J45" s="278">
        <v>142.56666666666675</v>
      </c>
      <c r="K45" s="276">
        <v>138.9</v>
      </c>
      <c r="L45" s="276">
        <v>133.85</v>
      </c>
      <c r="M45" s="276">
        <v>0.59784999999999999</v>
      </c>
    </row>
    <row r="46" spans="1:13">
      <c r="A46" s="267">
        <v>36</v>
      </c>
      <c r="B46" s="276" t="s">
        <v>309</v>
      </c>
      <c r="C46" s="277">
        <v>1123.8499999999999</v>
      </c>
      <c r="D46" s="278">
        <v>1128.2833333333333</v>
      </c>
      <c r="E46" s="278">
        <v>1115.5666666666666</v>
      </c>
      <c r="F46" s="278">
        <v>1107.2833333333333</v>
      </c>
      <c r="G46" s="278">
        <v>1094.5666666666666</v>
      </c>
      <c r="H46" s="278">
        <v>1136.5666666666666</v>
      </c>
      <c r="I46" s="278">
        <v>1149.2833333333333</v>
      </c>
      <c r="J46" s="278">
        <v>1157.5666666666666</v>
      </c>
      <c r="K46" s="276">
        <v>1141</v>
      </c>
      <c r="L46" s="276">
        <v>1120</v>
      </c>
      <c r="M46" s="276">
        <v>0.57857999999999998</v>
      </c>
    </row>
    <row r="47" spans="1:13">
      <c r="A47" s="267">
        <v>37</v>
      </c>
      <c r="B47" s="276" t="s">
        <v>308</v>
      </c>
      <c r="C47" s="277">
        <v>4300.2</v>
      </c>
      <c r="D47" s="278">
        <v>4334.7333333333336</v>
      </c>
      <c r="E47" s="278">
        <v>4242.0166666666673</v>
      </c>
      <c r="F47" s="278">
        <v>4183.8333333333339</v>
      </c>
      <c r="G47" s="278">
        <v>4091.1166666666677</v>
      </c>
      <c r="H47" s="278">
        <v>4392.916666666667</v>
      </c>
      <c r="I47" s="278">
        <v>4485.6333333333341</v>
      </c>
      <c r="J47" s="278">
        <v>4543.8166666666666</v>
      </c>
      <c r="K47" s="276">
        <v>4427.45</v>
      </c>
      <c r="L47" s="276">
        <v>4276.55</v>
      </c>
      <c r="M47" s="276">
        <v>0.22053</v>
      </c>
    </row>
    <row r="48" spans="1:13">
      <c r="A48" s="267">
        <v>38</v>
      </c>
      <c r="B48" s="276" t="s">
        <v>310</v>
      </c>
      <c r="C48" s="277">
        <v>6008.6</v>
      </c>
      <c r="D48" s="278">
        <v>6041.2</v>
      </c>
      <c r="E48" s="278">
        <v>5942.4</v>
      </c>
      <c r="F48" s="278">
        <v>5876.2</v>
      </c>
      <c r="G48" s="278">
        <v>5777.4</v>
      </c>
      <c r="H48" s="278">
        <v>6107.4</v>
      </c>
      <c r="I48" s="278">
        <v>6206.2000000000007</v>
      </c>
      <c r="J48" s="278">
        <v>6272.4</v>
      </c>
      <c r="K48" s="276">
        <v>6140</v>
      </c>
      <c r="L48" s="276">
        <v>5975</v>
      </c>
      <c r="M48" s="276">
        <v>0.12003</v>
      </c>
    </row>
    <row r="49" spans="1:13">
      <c r="A49" s="267">
        <v>39</v>
      </c>
      <c r="B49" s="276" t="s">
        <v>226</v>
      </c>
      <c r="C49" s="277">
        <v>775.35</v>
      </c>
      <c r="D49" s="278">
        <v>779.7833333333333</v>
      </c>
      <c r="E49" s="278">
        <v>770.06666666666661</v>
      </c>
      <c r="F49" s="278">
        <v>764.7833333333333</v>
      </c>
      <c r="G49" s="278">
        <v>755.06666666666661</v>
      </c>
      <c r="H49" s="278">
        <v>785.06666666666661</v>
      </c>
      <c r="I49" s="278">
        <v>794.7833333333333</v>
      </c>
      <c r="J49" s="278">
        <v>800.06666666666661</v>
      </c>
      <c r="K49" s="276">
        <v>789.5</v>
      </c>
      <c r="L49" s="276">
        <v>774.5</v>
      </c>
      <c r="M49" s="276">
        <v>3.6224799999999999</v>
      </c>
    </row>
    <row r="50" spans="1:13">
      <c r="A50" s="267">
        <v>40</v>
      </c>
      <c r="B50" s="276" t="s">
        <v>53</v>
      </c>
      <c r="C50" s="277">
        <v>772.65</v>
      </c>
      <c r="D50" s="278">
        <v>770.7166666666667</v>
      </c>
      <c r="E50" s="278">
        <v>763.03333333333342</v>
      </c>
      <c r="F50" s="278">
        <v>753.41666666666674</v>
      </c>
      <c r="G50" s="278">
        <v>745.73333333333346</v>
      </c>
      <c r="H50" s="278">
        <v>780.33333333333337</v>
      </c>
      <c r="I50" s="278">
        <v>788.01666666666677</v>
      </c>
      <c r="J50" s="278">
        <v>797.63333333333333</v>
      </c>
      <c r="K50" s="276">
        <v>778.4</v>
      </c>
      <c r="L50" s="276">
        <v>761.1</v>
      </c>
      <c r="M50" s="276">
        <v>20.368089999999999</v>
      </c>
    </row>
    <row r="51" spans="1:13">
      <c r="A51" s="267">
        <v>41</v>
      </c>
      <c r="B51" s="276" t="s">
        <v>311</v>
      </c>
      <c r="C51" s="277">
        <v>481.8</v>
      </c>
      <c r="D51" s="278">
        <v>485.25</v>
      </c>
      <c r="E51" s="278">
        <v>476.55</v>
      </c>
      <c r="F51" s="278">
        <v>471.3</v>
      </c>
      <c r="G51" s="278">
        <v>462.6</v>
      </c>
      <c r="H51" s="278">
        <v>490.5</v>
      </c>
      <c r="I51" s="278">
        <v>499.20000000000005</v>
      </c>
      <c r="J51" s="278">
        <v>504.45</v>
      </c>
      <c r="K51" s="276">
        <v>493.95</v>
      </c>
      <c r="L51" s="276">
        <v>480</v>
      </c>
      <c r="M51" s="276">
        <v>1.10236</v>
      </c>
    </row>
    <row r="52" spans="1:13">
      <c r="A52" s="267">
        <v>42</v>
      </c>
      <c r="B52" s="276" t="s">
        <v>55</v>
      </c>
      <c r="C52" s="277">
        <v>492.5</v>
      </c>
      <c r="D52" s="278">
        <v>491.88333333333338</v>
      </c>
      <c r="E52" s="278">
        <v>482.21666666666675</v>
      </c>
      <c r="F52" s="278">
        <v>471.93333333333339</v>
      </c>
      <c r="G52" s="278">
        <v>462.26666666666677</v>
      </c>
      <c r="H52" s="278">
        <v>502.16666666666674</v>
      </c>
      <c r="I52" s="278">
        <v>511.83333333333337</v>
      </c>
      <c r="J52" s="278">
        <v>522.11666666666679</v>
      </c>
      <c r="K52" s="276">
        <v>501.55</v>
      </c>
      <c r="L52" s="276">
        <v>481.6</v>
      </c>
      <c r="M52" s="276">
        <v>231.42307</v>
      </c>
    </row>
    <row r="53" spans="1:13">
      <c r="A53" s="267">
        <v>43</v>
      </c>
      <c r="B53" s="276" t="s">
        <v>56</v>
      </c>
      <c r="C53" s="277">
        <v>2886.9</v>
      </c>
      <c r="D53" s="278">
        <v>2910.0666666666671</v>
      </c>
      <c r="E53" s="278">
        <v>2856.9333333333343</v>
      </c>
      <c r="F53" s="278">
        <v>2826.9666666666672</v>
      </c>
      <c r="G53" s="278">
        <v>2773.8333333333344</v>
      </c>
      <c r="H53" s="278">
        <v>2940.0333333333342</v>
      </c>
      <c r="I53" s="278">
        <v>2993.1666666666665</v>
      </c>
      <c r="J53" s="278">
        <v>3023.1333333333341</v>
      </c>
      <c r="K53" s="276">
        <v>2963.2</v>
      </c>
      <c r="L53" s="276">
        <v>2880.1</v>
      </c>
      <c r="M53" s="276">
        <v>7.2294</v>
      </c>
    </row>
    <row r="54" spans="1:13">
      <c r="A54" s="267">
        <v>44</v>
      </c>
      <c r="B54" s="276" t="s">
        <v>315</v>
      </c>
      <c r="C54" s="277">
        <v>186.5</v>
      </c>
      <c r="D54" s="278">
        <v>187.23333333333335</v>
      </c>
      <c r="E54" s="278">
        <v>184.26666666666671</v>
      </c>
      <c r="F54" s="278">
        <v>182.03333333333336</v>
      </c>
      <c r="G54" s="278">
        <v>179.06666666666672</v>
      </c>
      <c r="H54" s="278">
        <v>189.4666666666667</v>
      </c>
      <c r="I54" s="278">
        <v>192.43333333333334</v>
      </c>
      <c r="J54" s="278">
        <v>194.66666666666669</v>
      </c>
      <c r="K54" s="276">
        <v>190.2</v>
      </c>
      <c r="L54" s="276">
        <v>185</v>
      </c>
      <c r="M54" s="276">
        <v>2.9664700000000002</v>
      </c>
    </row>
    <row r="55" spans="1:13">
      <c r="A55" s="267">
        <v>45</v>
      </c>
      <c r="B55" s="276" t="s">
        <v>316</v>
      </c>
      <c r="C55" s="277">
        <v>487.45</v>
      </c>
      <c r="D55" s="278">
        <v>490.84999999999997</v>
      </c>
      <c r="E55" s="278">
        <v>482.59999999999991</v>
      </c>
      <c r="F55" s="278">
        <v>477.74999999999994</v>
      </c>
      <c r="G55" s="278">
        <v>469.49999999999989</v>
      </c>
      <c r="H55" s="278">
        <v>495.69999999999993</v>
      </c>
      <c r="I55" s="278">
        <v>503.95000000000005</v>
      </c>
      <c r="J55" s="278">
        <v>508.79999999999995</v>
      </c>
      <c r="K55" s="276">
        <v>499.1</v>
      </c>
      <c r="L55" s="276">
        <v>486</v>
      </c>
      <c r="M55" s="276">
        <v>0.55332999999999999</v>
      </c>
    </row>
    <row r="56" spans="1:13">
      <c r="A56" s="267">
        <v>46</v>
      </c>
      <c r="B56" s="276" t="s">
        <v>58</v>
      </c>
      <c r="C56" s="277">
        <v>5573.5</v>
      </c>
      <c r="D56" s="278">
        <v>5588.1833333333334</v>
      </c>
      <c r="E56" s="278">
        <v>5496.3666666666668</v>
      </c>
      <c r="F56" s="278">
        <v>5419.2333333333336</v>
      </c>
      <c r="G56" s="278">
        <v>5327.416666666667</v>
      </c>
      <c r="H56" s="278">
        <v>5665.3166666666666</v>
      </c>
      <c r="I56" s="278">
        <v>5757.1333333333341</v>
      </c>
      <c r="J56" s="278">
        <v>5834.2666666666664</v>
      </c>
      <c r="K56" s="276">
        <v>5680</v>
      </c>
      <c r="L56" s="276">
        <v>5511.05</v>
      </c>
      <c r="M56" s="276">
        <v>5.2634999999999996</v>
      </c>
    </row>
    <row r="57" spans="1:13">
      <c r="A57" s="267">
        <v>47</v>
      </c>
      <c r="B57" s="276" t="s">
        <v>232</v>
      </c>
      <c r="C57" s="277">
        <v>2306.6999999999998</v>
      </c>
      <c r="D57" s="278">
        <v>2305.0666666666666</v>
      </c>
      <c r="E57" s="278">
        <v>2283.6333333333332</v>
      </c>
      <c r="F57" s="278">
        <v>2260.5666666666666</v>
      </c>
      <c r="G57" s="278">
        <v>2239.1333333333332</v>
      </c>
      <c r="H57" s="278">
        <v>2328.1333333333332</v>
      </c>
      <c r="I57" s="278">
        <v>2349.5666666666666</v>
      </c>
      <c r="J57" s="278">
        <v>2372.6333333333332</v>
      </c>
      <c r="K57" s="276">
        <v>2326.5</v>
      </c>
      <c r="L57" s="276">
        <v>2282</v>
      </c>
      <c r="M57" s="276">
        <v>0.36824000000000001</v>
      </c>
    </row>
    <row r="58" spans="1:13">
      <c r="A58" s="267">
        <v>48</v>
      </c>
      <c r="B58" s="276" t="s">
        <v>59</v>
      </c>
      <c r="C58" s="277">
        <v>3309</v>
      </c>
      <c r="D58" s="278">
        <v>3317.6166666666668</v>
      </c>
      <c r="E58" s="278">
        <v>3244.2333333333336</v>
      </c>
      <c r="F58" s="278">
        <v>3179.4666666666667</v>
      </c>
      <c r="G58" s="278">
        <v>3106.0833333333335</v>
      </c>
      <c r="H58" s="278">
        <v>3382.3833333333337</v>
      </c>
      <c r="I58" s="278">
        <v>3455.7666666666669</v>
      </c>
      <c r="J58" s="278">
        <v>3520.5333333333338</v>
      </c>
      <c r="K58" s="276">
        <v>3391</v>
      </c>
      <c r="L58" s="276">
        <v>3252.85</v>
      </c>
      <c r="M58" s="276">
        <v>42.876350000000002</v>
      </c>
    </row>
    <row r="59" spans="1:13">
      <c r="A59" s="267">
        <v>49</v>
      </c>
      <c r="B59" s="276" t="s">
        <v>60</v>
      </c>
      <c r="C59" s="277">
        <v>1347.55</v>
      </c>
      <c r="D59" s="278">
        <v>1347.8500000000001</v>
      </c>
      <c r="E59" s="278">
        <v>1335.7000000000003</v>
      </c>
      <c r="F59" s="278">
        <v>1323.8500000000001</v>
      </c>
      <c r="G59" s="278">
        <v>1311.7000000000003</v>
      </c>
      <c r="H59" s="278">
        <v>1359.7000000000003</v>
      </c>
      <c r="I59" s="278">
        <v>1371.8500000000004</v>
      </c>
      <c r="J59" s="278">
        <v>1383.7000000000003</v>
      </c>
      <c r="K59" s="276">
        <v>1360</v>
      </c>
      <c r="L59" s="276">
        <v>1336</v>
      </c>
      <c r="M59" s="276">
        <v>5.45824</v>
      </c>
    </row>
    <row r="60" spans="1:13" ht="12" customHeight="1">
      <c r="A60" s="267">
        <v>50</v>
      </c>
      <c r="B60" s="276" t="s">
        <v>317</v>
      </c>
      <c r="C60" s="277">
        <v>101.1</v>
      </c>
      <c r="D60" s="278">
        <v>101.10000000000001</v>
      </c>
      <c r="E60" s="278">
        <v>100.25000000000001</v>
      </c>
      <c r="F60" s="278">
        <v>99.4</v>
      </c>
      <c r="G60" s="278">
        <v>98.550000000000011</v>
      </c>
      <c r="H60" s="278">
        <v>101.95000000000002</v>
      </c>
      <c r="I60" s="278">
        <v>102.80000000000001</v>
      </c>
      <c r="J60" s="278">
        <v>103.65000000000002</v>
      </c>
      <c r="K60" s="276">
        <v>101.95</v>
      </c>
      <c r="L60" s="276">
        <v>100.25</v>
      </c>
      <c r="M60" s="276">
        <v>0.57577999999999996</v>
      </c>
    </row>
    <row r="61" spans="1:13">
      <c r="A61" s="267">
        <v>51</v>
      </c>
      <c r="B61" s="276" t="s">
        <v>318</v>
      </c>
      <c r="C61" s="277">
        <v>160.4</v>
      </c>
      <c r="D61" s="278">
        <v>162.46666666666667</v>
      </c>
      <c r="E61" s="278">
        <v>157.03333333333333</v>
      </c>
      <c r="F61" s="278">
        <v>153.66666666666666</v>
      </c>
      <c r="G61" s="278">
        <v>148.23333333333332</v>
      </c>
      <c r="H61" s="278">
        <v>165.83333333333334</v>
      </c>
      <c r="I61" s="278">
        <v>171.26666666666668</v>
      </c>
      <c r="J61" s="278">
        <v>174.63333333333335</v>
      </c>
      <c r="K61" s="276">
        <v>167.9</v>
      </c>
      <c r="L61" s="276">
        <v>159.1</v>
      </c>
      <c r="M61" s="276">
        <v>10.26441</v>
      </c>
    </row>
    <row r="62" spans="1:13">
      <c r="A62" s="267">
        <v>52</v>
      </c>
      <c r="B62" s="276" t="s">
        <v>233</v>
      </c>
      <c r="C62" s="277">
        <v>289.45</v>
      </c>
      <c r="D62" s="278">
        <v>290.46666666666664</v>
      </c>
      <c r="E62" s="278">
        <v>285.98333333333329</v>
      </c>
      <c r="F62" s="278">
        <v>282.51666666666665</v>
      </c>
      <c r="G62" s="278">
        <v>278.0333333333333</v>
      </c>
      <c r="H62" s="278">
        <v>293.93333333333328</v>
      </c>
      <c r="I62" s="278">
        <v>298.41666666666663</v>
      </c>
      <c r="J62" s="278">
        <v>301.88333333333327</v>
      </c>
      <c r="K62" s="276">
        <v>294.95</v>
      </c>
      <c r="L62" s="276">
        <v>287</v>
      </c>
      <c r="M62" s="276">
        <v>72.900909999999996</v>
      </c>
    </row>
    <row r="63" spans="1:13">
      <c r="A63" s="267">
        <v>53</v>
      </c>
      <c r="B63" s="276" t="s">
        <v>61</v>
      </c>
      <c r="C63" s="277">
        <v>41.7</v>
      </c>
      <c r="D63" s="278">
        <v>42.166666666666664</v>
      </c>
      <c r="E63" s="278">
        <v>40.883333333333326</v>
      </c>
      <c r="F63" s="278">
        <v>40.066666666666663</v>
      </c>
      <c r="G63" s="278">
        <v>38.783333333333324</v>
      </c>
      <c r="H63" s="278">
        <v>42.983333333333327</v>
      </c>
      <c r="I63" s="278">
        <v>44.266666666666673</v>
      </c>
      <c r="J63" s="278">
        <v>45.083333333333329</v>
      </c>
      <c r="K63" s="276">
        <v>43.45</v>
      </c>
      <c r="L63" s="276">
        <v>41.35</v>
      </c>
      <c r="M63" s="276">
        <v>456.66120999999998</v>
      </c>
    </row>
    <row r="64" spans="1:13">
      <c r="A64" s="267">
        <v>54</v>
      </c>
      <c r="B64" s="276" t="s">
        <v>62</v>
      </c>
      <c r="C64" s="277">
        <v>38.6</v>
      </c>
      <c r="D64" s="278">
        <v>38.766666666666666</v>
      </c>
      <c r="E64" s="278">
        <v>38.033333333333331</v>
      </c>
      <c r="F64" s="278">
        <v>37.466666666666669</v>
      </c>
      <c r="G64" s="278">
        <v>36.733333333333334</v>
      </c>
      <c r="H64" s="278">
        <v>39.333333333333329</v>
      </c>
      <c r="I64" s="278">
        <v>40.066666666666663</v>
      </c>
      <c r="J64" s="278">
        <v>40.633333333333326</v>
      </c>
      <c r="K64" s="276">
        <v>39.5</v>
      </c>
      <c r="L64" s="276">
        <v>38.200000000000003</v>
      </c>
      <c r="M64" s="276">
        <v>11.24981</v>
      </c>
    </row>
    <row r="65" spans="1:13">
      <c r="A65" s="267">
        <v>55</v>
      </c>
      <c r="B65" s="276" t="s">
        <v>312</v>
      </c>
      <c r="C65" s="277">
        <v>1362.8</v>
      </c>
      <c r="D65" s="278">
        <v>1366.1333333333332</v>
      </c>
      <c r="E65" s="278">
        <v>1352.3166666666664</v>
      </c>
      <c r="F65" s="278">
        <v>1341.8333333333333</v>
      </c>
      <c r="G65" s="278">
        <v>1328.0166666666664</v>
      </c>
      <c r="H65" s="278">
        <v>1376.6166666666663</v>
      </c>
      <c r="I65" s="278">
        <v>1390.4333333333329</v>
      </c>
      <c r="J65" s="278">
        <v>1400.9166666666663</v>
      </c>
      <c r="K65" s="276">
        <v>1379.95</v>
      </c>
      <c r="L65" s="276">
        <v>1355.65</v>
      </c>
      <c r="M65" s="276">
        <v>9.4039999999999999E-2</v>
      </c>
    </row>
    <row r="66" spans="1:13">
      <c r="A66" s="267">
        <v>56</v>
      </c>
      <c r="B66" s="276" t="s">
        <v>63</v>
      </c>
      <c r="C66" s="277">
        <v>1312</v>
      </c>
      <c r="D66" s="278">
        <v>1307.2</v>
      </c>
      <c r="E66" s="278">
        <v>1293.4000000000001</v>
      </c>
      <c r="F66" s="278">
        <v>1274.8</v>
      </c>
      <c r="G66" s="278">
        <v>1261</v>
      </c>
      <c r="H66" s="278">
        <v>1325.8000000000002</v>
      </c>
      <c r="I66" s="278">
        <v>1339.6</v>
      </c>
      <c r="J66" s="278">
        <v>1358.2000000000003</v>
      </c>
      <c r="K66" s="276">
        <v>1321</v>
      </c>
      <c r="L66" s="276">
        <v>1288.5999999999999</v>
      </c>
      <c r="M66" s="276">
        <v>4.3139399999999997</v>
      </c>
    </row>
    <row r="67" spans="1:13">
      <c r="A67" s="267">
        <v>57</v>
      </c>
      <c r="B67" s="276" t="s">
        <v>320</v>
      </c>
      <c r="C67" s="277">
        <v>5448.4</v>
      </c>
      <c r="D67" s="278">
        <v>5424.8</v>
      </c>
      <c r="E67" s="278">
        <v>5359.6</v>
      </c>
      <c r="F67" s="278">
        <v>5270.8</v>
      </c>
      <c r="G67" s="278">
        <v>5205.6000000000004</v>
      </c>
      <c r="H67" s="278">
        <v>5513.6</v>
      </c>
      <c r="I67" s="278">
        <v>5578.7999999999993</v>
      </c>
      <c r="J67" s="278">
        <v>5667.6</v>
      </c>
      <c r="K67" s="276">
        <v>5490</v>
      </c>
      <c r="L67" s="276">
        <v>5336</v>
      </c>
      <c r="M67" s="276">
        <v>0.1188</v>
      </c>
    </row>
    <row r="68" spans="1:13">
      <c r="A68" s="267">
        <v>58</v>
      </c>
      <c r="B68" s="276" t="s">
        <v>234</v>
      </c>
      <c r="C68" s="277">
        <v>1211.1500000000001</v>
      </c>
      <c r="D68" s="278">
        <v>1217.4666666666669</v>
      </c>
      <c r="E68" s="278">
        <v>1185.9833333333338</v>
      </c>
      <c r="F68" s="278">
        <v>1160.8166666666668</v>
      </c>
      <c r="G68" s="278">
        <v>1129.3333333333337</v>
      </c>
      <c r="H68" s="278">
        <v>1242.6333333333339</v>
      </c>
      <c r="I68" s="278">
        <v>1274.116666666667</v>
      </c>
      <c r="J68" s="278">
        <v>1299.283333333334</v>
      </c>
      <c r="K68" s="276">
        <v>1248.95</v>
      </c>
      <c r="L68" s="276">
        <v>1192.3</v>
      </c>
      <c r="M68" s="276">
        <v>0.67056000000000004</v>
      </c>
    </row>
    <row r="69" spans="1:13">
      <c r="A69" s="267">
        <v>59</v>
      </c>
      <c r="B69" s="276" t="s">
        <v>321</v>
      </c>
      <c r="C69" s="277">
        <v>289.39999999999998</v>
      </c>
      <c r="D69" s="278">
        <v>290.26666666666665</v>
      </c>
      <c r="E69" s="278">
        <v>287.13333333333333</v>
      </c>
      <c r="F69" s="278">
        <v>284.86666666666667</v>
      </c>
      <c r="G69" s="278">
        <v>281.73333333333335</v>
      </c>
      <c r="H69" s="278">
        <v>292.5333333333333</v>
      </c>
      <c r="I69" s="278">
        <v>295.66666666666663</v>
      </c>
      <c r="J69" s="278">
        <v>297.93333333333328</v>
      </c>
      <c r="K69" s="276">
        <v>293.39999999999998</v>
      </c>
      <c r="L69" s="276">
        <v>288</v>
      </c>
      <c r="M69" s="276">
        <v>1.20201</v>
      </c>
    </row>
    <row r="70" spans="1:13">
      <c r="A70" s="267">
        <v>60</v>
      </c>
      <c r="B70" s="276" t="s">
        <v>65</v>
      </c>
      <c r="C70" s="277">
        <v>87</v>
      </c>
      <c r="D70" s="278">
        <v>87.766666666666666</v>
      </c>
      <c r="E70" s="278">
        <v>85.683333333333337</v>
      </c>
      <c r="F70" s="278">
        <v>84.366666666666674</v>
      </c>
      <c r="G70" s="278">
        <v>82.283333333333346</v>
      </c>
      <c r="H70" s="278">
        <v>89.083333333333329</v>
      </c>
      <c r="I70" s="278">
        <v>91.166666666666671</v>
      </c>
      <c r="J70" s="278">
        <v>92.48333333333332</v>
      </c>
      <c r="K70" s="276">
        <v>89.85</v>
      </c>
      <c r="L70" s="276">
        <v>86.45</v>
      </c>
      <c r="M70" s="276">
        <v>92.121279999999999</v>
      </c>
    </row>
    <row r="71" spans="1:13">
      <c r="A71" s="267">
        <v>61</v>
      </c>
      <c r="B71" s="276" t="s">
        <v>313</v>
      </c>
      <c r="C71" s="277">
        <v>615.65</v>
      </c>
      <c r="D71" s="278">
        <v>615.15</v>
      </c>
      <c r="E71" s="278">
        <v>607.5</v>
      </c>
      <c r="F71" s="278">
        <v>599.35</v>
      </c>
      <c r="G71" s="278">
        <v>591.70000000000005</v>
      </c>
      <c r="H71" s="278">
        <v>623.29999999999995</v>
      </c>
      <c r="I71" s="278">
        <v>630.94999999999982</v>
      </c>
      <c r="J71" s="278">
        <v>639.09999999999991</v>
      </c>
      <c r="K71" s="276">
        <v>622.79999999999995</v>
      </c>
      <c r="L71" s="276">
        <v>607</v>
      </c>
      <c r="M71" s="276">
        <v>1.2843</v>
      </c>
    </row>
    <row r="72" spans="1:13">
      <c r="A72" s="267">
        <v>62</v>
      </c>
      <c r="B72" s="276" t="s">
        <v>66</v>
      </c>
      <c r="C72" s="277">
        <v>623.04999999999995</v>
      </c>
      <c r="D72" s="278">
        <v>626.1</v>
      </c>
      <c r="E72" s="278">
        <v>614.20000000000005</v>
      </c>
      <c r="F72" s="278">
        <v>605.35</v>
      </c>
      <c r="G72" s="278">
        <v>593.45000000000005</v>
      </c>
      <c r="H72" s="278">
        <v>634.95000000000005</v>
      </c>
      <c r="I72" s="278">
        <v>646.84999999999991</v>
      </c>
      <c r="J72" s="278">
        <v>655.7</v>
      </c>
      <c r="K72" s="276">
        <v>638</v>
      </c>
      <c r="L72" s="276">
        <v>617.25</v>
      </c>
      <c r="M72" s="276">
        <v>32.298740000000002</v>
      </c>
    </row>
    <row r="73" spans="1:13">
      <c r="A73" s="267">
        <v>63</v>
      </c>
      <c r="B73" s="276" t="s">
        <v>67</v>
      </c>
      <c r="C73" s="277">
        <v>451.3</v>
      </c>
      <c r="D73" s="278">
        <v>453.01666666666665</v>
      </c>
      <c r="E73" s="278">
        <v>446.2833333333333</v>
      </c>
      <c r="F73" s="278">
        <v>441.26666666666665</v>
      </c>
      <c r="G73" s="278">
        <v>434.5333333333333</v>
      </c>
      <c r="H73" s="278">
        <v>458.0333333333333</v>
      </c>
      <c r="I73" s="278">
        <v>464.76666666666665</v>
      </c>
      <c r="J73" s="278">
        <v>469.7833333333333</v>
      </c>
      <c r="K73" s="276">
        <v>459.75</v>
      </c>
      <c r="L73" s="276">
        <v>448</v>
      </c>
      <c r="M73" s="276">
        <v>16.998480000000001</v>
      </c>
    </row>
    <row r="74" spans="1:13">
      <c r="A74" s="267">
        <v>64</v>
      </c>
      <c r="B74" s="276" t="s">
        <v>1045</v>
      </c>
      <c r="C74" s="277">
        <v>8620.25</v>
      </c>
      <c r="D74" s="278">
        <v>8651.7666666666664</v>
      </c>
      <c r="E74" s="278">
        <v>8569.4833333333336</v>
      </c>
      <c r="F74" s="278">
        <v>8518.7166666666672</v>
      </c>
      <c r="G74" s="278">
        <v>8436.4333333333343</v>
      </c>
      <c r="H74" s="278">
        <v>8702.5333333333328</v>
      </c>
      <c r="I74" s="278">
        <v>8784.8166666666657</v>
      </c>
      <c r="J74" s="278">
        <v>8835.5833333333321</v>
      </c>
      <c r="K74" s="276">
        <v>8734.0499999999993</v>
      </c>
      <c r="L74" s="276">
        <v>8601</v>
      </c>
      <c r="M74" s="276">
        <v>1.371E-2</v>
      </c>
    </row>
    <row r="75" spans="1:13">
      <c r="A75" s="267">
        <v>65</v>
      </c>
      <c r="B75" s="276" t="s">
        <v>69</v>
      </c>
      <c r="C75" s="277">
        <v>433.75</v>
      </c>
      <c r="D75" s="278">
        <v>439.7166666666667</v>
      </c>
      <c r="E75" s="278">
        <v>424.53333333333342</v>
      </c>
      <c r="F75" s="278">
        <v>415.31666666666672</v>
      </c>
      <c r="G75" s="278">
        <v>400.13333333333344</v>
      </c>
      <c r="H75" s="278">
        <v>448.93333333333339</v>
      </c>
      <c r="I75" s="278">
        <v>464.11666666666667</v>
      </c>
      <c r="J75" s="278">
        <v>473.33333333333337</v>
      </c>
      <c r="K75" s="276">
        <v>454.9</v>
      </c>
      <c r="L75" s="276">
        <v>430.5</v>
      </c>
      <c r="M75" s="276">
        <v>230.51352</v>
      </c>
    </row>
    <row r="76" spans="1:13" s="16" customFormat="1">
      <c r="A76" s="267">
        <v>66</v>
      </c>
      <c r="B76" s="276" t="s">
        <v>70</v>
      </c>
      <c r="C76" s="277">
        <v>28</v>
      </c>
      <c r="D76" s="278">
        <v>27.933333333333337</v>
      </c>
      <c r="E76" s="278">
        <v>27.416666666666675</v>
      </c>
      <c r="F76" s="278">
        <v>26.833333333333339</v>
      </c>
      <c r="G76" s="278">
        <v>26.316666666666677</v>
      </c>
      <c r="H76" s="278">
        <v>28.516666666666673</v>
      </c>
      <c r="I76" s="278">
        <v>29.033333333333339</v>
      </c>
      <c r="J76" s="278">
        <v>29.616666666666671</v>
      </c>
      <c r="K76" s="276">
        <v>28.45</v>
      </c>
      <c r="L76" s="276">
        <v>27.35</v>
      </c>
      <c r="M76" s="276">
        <v>268.87310000000002</v>
      </c>
    </row>
    <row r="77" spans="1:13" s="16" customFormat="1">
      <c r="A77" s="267">
        <v>67</v>
      </c>
      <c r="B77" s="276" t="s">
        <v>71</v>
      </c>
      <c r="C77" s="277">
        <v>403.6</v>
      </c>
      <c r="D77" s="278">
        <v>403.43333333333339</v>
      </c>
      <c r="E77" s="278">
        <v>398.26666666666677</v>
      </c>
      <c r="F77" s="278">
        <v>392.93333333333339</v>
      </c>
      <c r="G77" s="278">
        <v>387.76666666666677</v>
      </c>
      <c r="H77" s="278">
        <v>408.76666666666677</v>
      </c>
      <c r="I77" s="278">
        <v>413.93333333333339</v>
      </c>
      <c r="J77" s="278">
        <v>419.26666666666677</v>
      </c>
      <c r="K77" s="276">
        <v>408.6</v>
      </c>
      <c r="L77" s="276">
        <v>398.1</v>
      </c>
      <c r="M77" s="276">
        <v>30.90935</v>
      </c>
    </row>
    <row r="78" spans="1:13" s="16" customFormat="1">
      <c r="A78" s="267">
        <v>68</v>
      </c>
      <c r="B78" s="276" t="s">
        <v>322</v>
      </c>
      <c r="C78" s="277">
        <v>640.04999999999995</v>
      </c>
      <c r="D78" s="278">
        <v>642.41666666666663</v>
      </c>
      <c r="E78" s="278">
        <v>631.83333333333326</v>
      </c>
      <c r="F78" s="278">
        <v>623.61666666666667</v>
      </c>
      <c r="G78" s="278">
        <v>613.0333333333333</v>
      </c>
      <c r="H78" s="278">
        <v>650.63333333333321</v>
      </c>
      <c r="I78" s="278">
        <v>661.21666666666647</v>
      </c>
      <c r="J78" s="278">
        <v>669.43333333333317</v>
      </c>
      <c r="K78" s="276">
        <v>653</v>
      </c>
      <c r="L78" s="276">
        <v>634.20000000000005</v>
      </c>
      <c r="M78" s="276">
        <v>2.5546099999999998</v>
      </c>
    </row>
    <row r="79" spans="1:13" s="16" customFormat="1">
      <c r="A79" s="267">
        <v>69</v>
      </c>
      <c r="B79" s="276" t="s">
        <v>324</v>
      </c>
      <c r="C79" s="277">
        <v>170.3</v>
      </c>
      <c r="D79" s="278">
        <v>170.26666666666668</v>
      </c>
      <c r="E79" s="278">
        <v>169.03333333333336</v>
      </c>
      <c r="F79" s="278">
        <v>167.76666666666668</v>
      </c>
      <c r="G79" s="278">
        <v>166.53333333333336</v>
      </c>
      <c r="H79" s="278">
        <v>171.53333333333336</v>
      </c>
      <c r="I79" s="278">
        <v>172.76666666666665</v>
      </c>
      <c r="J79" s="278">
        <v>174.03333333333336</v>
      </c>
      <c r="K79" s="276">
        <v>171.5</v>
      </c>
      <c r="L79" s="276">
        <v>169</v>
      </c>
      <c r="M79" s="276">
        <v>4.4372299999999996</v>
      </c>
    </row>
    <row r="80" spans="1:13" s="16" customFormat="1">
      <c r="A80" s="267">
        <v>70</v>
      </c>
      <c r="B80" s="276" t="s">
        <v>325</v>
      </c>
      <c r="C80" s="277">
        <v>3696.3</v>
      </c>
      <c r="D80" s="278">
        <v>3628.0500000000006</v>
      </c>
      <c r="E80" s="278">
        <v>3466.2000000000012</v>
      </c>
      <c r="F80" s="278">
        <v>3236.1000000000004</v>
      </c>
      <c r="G80" s="278">
        <v>3074.2500000000009</v>
      </c>
      <c r="H80" s="278">
        <v>3858.1500000000015</v>
      </c>
      <c r="I80" s="278">
        <v>4020.0000000000009</v>
      </c>
      <c r="J80" s="278">
        <v>4250.1000000000022</v>
      </c>
      <c r="K80" s="276">
        <v>3789.9</v>
      </c>
      <c r="L80" s="276">
        <v>3397.95</v>
      </c>
      <c r="M80" s="276">
        <v>4.8144400000000003</v>
      </c>
    </row>
    <row r="81" spans="1:13" s="16" customFormat="1">
      <c r="A81" s="267">
        <v>71</v>
      </c>
      <c r="B81" s="276" t="s">
        <v>326</v>
      </c>
      <c r="C81" s="277">
        <v>627.65</v>
      </c>
      <c r="D81" s="278">
        <v>626.51666666666677</v>
      </c>
      <c r="E81" s="278">
        <v>615.03333333333353</v>
      </c>
      <c r="F81" s="278">
        <v>602.41666666666674</v>
      </c>
      <c r="G81" s="278">
        <v>590.93333333333351</v>
      </c>
      <c r="H81" s="278">
        <v>639.13333333333355</v>
      </c>
      <c r="I81" s="278">
        <v>650.6166666666669</v>
      </c>
      <c r="J81" s="278">
        <v>663.23333333333358</v>
      </c>
      <c r="K81" s="276">
        <v>638</v>
      </c>
      <c r="L81" s="276">
        <v>613.9</v>
      </c>
      <c r="M81" s="276">
        <v>0.51549</v>
      </c>
    </row>
    <row r="82" spans="1:13" s="16" customFormat="1">
      <c r="A82" s="267">
        <v>72</v>
      </c>
      <c r="B82" s="276" t="s">
        <v>327</v>
      </c>
      <c r="C82" s="277">
        <v>61.75</v>
      </c>
      <c r="D82" s="278">
        <v>61.966666666666669</v>
      </c>
      <c r="E82" s="278">
        <v>61.183333333333337</v>
      </c>
      <c r="F82" s="278">
        <v>60.616666666666667</v>
      </c>
      <c r="G82" s="278">
        <v>59.833333333333336</v>
      </c>
      <c r="H82" s="278">
        <v>62.533333333333339</v>
      </c>
      <c r="I82" s="278">
        <v>63.31666666666667</v>
      </c>
      <c r="J82" s="278">
        <v>63.88333333333334</v>
      </c>
      <c r="K82" s="276">
        <v>62.75</v>
      </c>
      <c r="L82" s="276">
        <v>61.4</v>
      </c>
      <c r="M82" s="276">
        <v>6.99085</v>
      </c>
    </row>
    <row r="83" spans="1:13" s="16" customFormat="1">
      <c r="A83" s="267">
        <v>73</v>
      </c>
      <c r="B83" s="276" t="s">
        <v>72</v>
      </c>
      <c r="C83" s="277">
        <v>11610.15</v>
      </c>
      <c r="D83" s="278">
        <v>11720.716666666667</v>
      </c>
      <c r="E83" s="278">
        <v>11456.933333333334</v>
      </c>
      <c r="F83" s="278">
        <v>11303.716666666667</v>
      </c>
      <c r="G83" s="278">
        <v>11039.933333333334</v>
      </c>
      <c r="H83" s="278">
        <v>11873.933333333334</v>
      </c>
      <c r="I83" s="278">
        <v>12137.716666666667</v>
      </c>
      <c r="J83" s="278">
        <v>12290.933333333334</v>
      </c>
      <c r="K83" s="276">
        <v>11984.5</v>
      </c>
      <c r="L83" s="276">
        <v>11567.5</v>
      </c>
      <c r="M83" s="276">
        <v>0.40855999999999998</v>
      </c>
    </row>
    <row r="84" spans="1:13" s="16" customFormat="1">
      <c r="A84" s="267">
        <v>74</v>
      </c>
      <c r="B84" s="276" t="s">
        <v>74</v>
      </c>
      <c r="C84" s="277">
        <v>354.45</v>
      </c>
      <c r="D84" s="278">
        <v>352.4666666666667</v>
      </c>
      <c r="E84" s="278">
        <v>345.48333333333341</v>
      </c>
      <c r="F84" s="278">
        <v>336.51666666666671</v>
      </c>
      <c r="G84" s="278">
        <v>329.53333333333342</v>
      </c>
      <c r="H84" s="278">
        <v>361.43333333333339</v>
      </c>
      <c r="I84" s="278">
        <v>368.41666666666674</v>
      </c>
      <c r="J84" s="278">
        <v>377.38333333333338</v>
      </c>
      <c r="K84" s="276">
        <v>359.45</v>
      </c>
      <c r="L84" s="276">
        <v>343.5</v>
      </c>
      <c r="M84" s="276">
        <v>168.24430000000001</v>
      </c>
    </row>
    <row r="85" spans="1:13" s="16" customFormat="1">
      <c r="A85" s="267">
        <v>75</v>
      </c>
      <c r="B85" s="276" t="s">
        <v>328</v>
      </c>
      <c r="C85" s="277">
        <v>179.25</v>
      </c>
      <c r="D85" s="278">
        <v>178.19999999999996</v>
      </c>
      <c r="E85" s="278">
        <v>175.74999999999991</v>
      </c>
      <c r="F85" s="278">
        <v>172.24999999999994</v>
      </c>
      <c r="G85" s="278">
        <v>169.7999999999999</v>
      </c>
      <c r="H85" s="278">
        <v>181.69999999999993</v>
      </c>
      <c r="I85" s="278">
        <v>184.14999999999998</v>
      </c>
      <c r="J85" s="278">
        <v>187.64999999999995</v>
      </c>
      <c r="K85" s="276">
        <v>180.65</v>
      </c>
      <c r="L85" s="276">
        <v>174.7</v>
      </c>
      <c r="M85" s="276">
        <v>0.94415000000000004</v>
      </c>
    </row>
    <row r="86" spans="1:13" s="16" customFormat="1">
      <c r="A86" s="267">
        <v>76</v>
      </c>
      <c r="B86" s="276" t="s">
        <v>75</v>
      </c>
      <c r="C86" s="277">
        <v>3473.25</v>
      </c>
      <c r="D86" s="278">
        <v>3494.5833333333335</v>
      </c>
      <c r="E86" s="278">
        <v>3439.3166666666671</v>
      </c>
      <c r="F86" s="278">
        <v>3405.3833333333337</v>
      </c>
      <c r="G86" s="278">
        <v>3350.1166666666672</v>
      </c>
      <c r="H86" s="278">
        <v>3528.5166666666669</v>
      </c>
      <c r="I86" s="278">
        <v>3583.7833333333333</v>
      </c>
      <c r="J86" s="278">
        <v>3617.7166666666667</v>
      </c>
      <c r="K86" s="276">
        <v>3549.85</v>
      </c>
      <c r="L86" s="276">
        <v>3460.65</v>
      </c>
      <c r="M86" s="276">
        <v>4.7585899999999999</v>
      </c>
    </row>
    <row r="87" spans="1:13" s="16" customFormat="1">
      <c r="A87" s="267">
        <v>77</v>
      </c>
      <c r="B87" s="276" t="s">
        <v>314</v>
      </c>
      <c r="C87" s="277">
        <v>493.35</v>
      </c>
      <c r="D87" s="278">
        <v>497.56666666666666</v>
      </c>
      <c r="E87" s="278">
        <v>486.7833333333333</v>
      </c>
      <c r="F87" s="278">
        <v>480.21666666666664</v>
      </c>
      <c r="G87" s="278">
        <v>469.43333333333328</v>
      </c>
      <c r="H87" s="278">
        <v>504.13333333333333</v>
      </c>
      <c r="I87" s="278">
        <v>514.91666666666674</v>
      </c>
      <c r="J87" s="278">
        <v>521.48333333333335</v>
      </c>
      <c r="K87" s="276">
        <v>508.35</v>
      </c>
      <c r="L87" s="276">
        <v>491</v>
      </c>
      <c r="M87" s="276">
        <v>2.0980400000000001</v>
      </c>
    </row>
    <row r="88" spans="1:13" s="16" customFormat="1">
      <c r="A88" s="267">
        <v>78</v>
      </c>
      <c r="B88" s="276" t="s">
        <v>323</v>
      </c>
      <c r="C88" s="277">
        <v>178.75</v>
      </c>
      <c r="D88" s="278">
        <v>180.25</v>
      </c>
      <c r="E88" s="278">
        <v>174.5</v>
      </c>
      <c r="F88" s="278">
        <v>170.25</v>
      </c>
      <c r="G88" s="278">
        <v>164.5</v>
      </c>
      <c r="H88" s="278">
        <v>184.5</v>
      </c>
      <c r="I88" s="278">
        <v>190.25</v>
      </c>
      <c r="J88" s="278">
        <v>194.5</v>
      </c>
      <c r="K88" s="276">
        <v>186</v>
      </c>
      <c r="L88" s="276">
        <v>176</v>
      </c>
      <c r="M88" s="276">
        <v>11.029960000000001</v>
      </c>
    </row>
    <row r="89" spans="1:13" s="16" customFormat="1">
      <c r="A89" s="267">
        <v>79</v>
      </c>
      <c r="B89" s="276" t="s">
        <v>76</v>
      </c>
      <c r="C89" s="277">
        <v>417.7</v>
      </c>
      <c r="D89" s="278">
        <v>415.0333333333333</v>
      </c>
      <c r="E89" s="278">
        <v>411.06666666666661</v>
      </c>
      <c r="F89" s="278">
        <v>404.43333333333328</v>
      </c>
      <c r="G89" s="278">
        <v>400.46666666666658</v>
      </c>
      <c r="H89" s="278">
        <v>421.66666666666663</v>
      </c>
      <c r="I89" s="278">
        <v>425.63333333333333</v>
      </c>
      <c r="J89" s="278">
        <v>432.26666666666665</v>
      </c>
      <c r="K89" s="276">
        <v>419</v>
      </c>
      <c r="L89" s="276">
        <v>408.4</v>
      </c>
      <c r="M89" s="276">
        <v>25.275040000000001</v>
      </c>
    </row>
    <row r="90" spans="1:13" s="16" customFormat="1">
      <c r="A90" s="267">
        <v>80</v>
      </c>
      <c r="B90" s="276" t="s">
        <v>77</v>
      </c>
      <c r="C90" s="277">
        <v>86.2</v>
      </c>
      <c r="D90" s="278">
        <v>86.34999999999998</v>
      </c>
      <c r="E90" s="278">
        <v>84.69999999999996</v>
      </c>
      <c r="F90" s="278">
        <v>83.199999999999974</v>
      </c>
      <c r="G90" s="278">
        <v>81.549999999999955</v>
      </c>
      <c r="H90" s="278">
        <v>87.849999999999966</v>
      </c>
      <c r="I90" s="278">
        <v>89.499999999999972</v>
      </c>
      <c r="J90" s="278">
        <v>90.999999999999972</v>
      </c>
      <c r="K90" s="276">
        <v>88</v>
      </c>
      <c r="L90" s="276">
        <v>84.85</v>
      </c>
      <c r="M90" s="276">
        <v>126.55457</v>
      </c>
    </row>
    <row r="91" spans="1:13" s="16" customFormat="1">
      <c r="A91" s="267">
        <v>81</v>
      </c>
      <c r="B91" s="276" t="s">
        <v>332</v>
      </c>
      <c r="C91" s="277">
        <v>457.25</v>
      </c>
      <c r="D91" s="278">
        <v>460.33333333333331</v>
      </c>
      <c r="E91" s="278">
        <v>449.66666666666663</v>
      </c>
      <c r="F91" s="278">
        <v>442.08333333333331</v>
      </c>
      <c r="G91" s="278">
        <v>431.41666666666663</v>
      </c>
      <c r="H91" s="278">
        <v>467.91666666666663</v>
      </c>
      <c r="I91" s="278">
        <v>478.58333333333326</v>
      </c>
      <c r="J91" s="278">
        <v>486.16666666666663</v>
      </c>
      <c r="K91" s="276">
        <v>471</v>
      </c>
      <c r="L91" s="276">
        <v>452.75</v>
      </c>
      <c r="M91" s="276">
        <v>1.8524400000000001</v>
      </c>
    </row>
    <row r="92" spans="1:13" s="16" customFormat="1">
      <c r="A92" s="267">
        <v>82</v>
      </c>
      <c r="B92" s="276" t="s">
        <v>333</v>
      </c>
      <c r="C92" s="277">
        <v>497.45</v>
      </c>
      <c r="D92" s="278">
        <v>500.09999999999997</v>
      </c>
      <c r="E92" s="278">
        <v>485.34999999999991</v>
      </c>
      <c r="F92" s="278">
        <v>473.24999999999994</v>
      </c>
      <c r="G92" s="278">
        <v>458.49999999999989</v>
      </c>
      <c r="H92" s="278">
        <v>512.19999999999993</v>
      </c>
      <c r="I92" s="278">
        <v>526.95000000000005</v>
      </c>
      <c r="J92" s="278">
        <v>539.04999999999995</v>
      </c>
      <c r="K92" s="276">
        <v>514.85</v>
      </c>
      <c r="L92" s="276">
        <v>488</v>
      </c>
      <c r="M92" s="276">
        <v>1.54806</v>
      </c>
    </row>
    <row r="93" spans="1:13" s="16" customFormat="1">
      <c r="A93" s="267">
        <v>83</v>
      </c>
      <c r="B93" s="276" t="s">
        <v>335</v>
      </c>
      <c r="C93" s="277">
        <v>284.2</v>
      </c>
      <c r="D93" s="278">
        <v>277.95</v>
      </c>
      <c r="E93" s="278">
        <v>270.09999999999997</v>
      </c>
      <c r="F93" s="278">
        <v>256</v>
      </c>
      <c r="G93" s="278">
        <v>248.14999999999998</v>
      </c>
      <c r="H93" s="278">
        <v>292.04999999999995</v>
      </c>
      <c r="I93" s="278">
        <v>299.89999999999998</v>
      </c>
      <c r="J93" s="278">
        <v>313.99999999999994</v>
      </c>
      <c r="K93" s="276">
        <v>285.8</v>
      </c>
      <c r="L93" s="276">
        <v>263.85000000000002</v>
      </c>
      <c r="M93" s="276">
        <v>11.63818</v>
      </c>
    </row>
    <row r="94" spans="1:13" s="16" customFormat="1">
      <c r="A94" s="267">
        <v>84</v>
      </c>
      <c r="B94" s="276" t="s">
        <v>329</v>
      </c>
      <c r="C94" s="277">
        <v>298.39999999999998</v>
      </c>
      <c r="D94" s="278">
        <v>300.41666666666663</v>
      </c>
      <c r="E94" s="278">
        <v>294.13333333333327</v>
      </c>
      <c r="F94" s="278">
        <v>289.86666666666662</v>
      </c>
      <c r="G94" s="278">
        <v>283.58333333333326</v>
      </c>
      <c r="H94" s="278">
        <v>304.68333333333328</v>
      </c>
      <c r="I94" s="278">
        <v>310.96666666666658</v>
      </c>
      <c r="J94" s="278">
        <v>315.23333333333329</v>
      </c>
      <c r="K94" s="276">
        <v>306.7</v>
      </c>
      <c r="L94" s="276">
        <v>296.14999999999998</v>
      </c>
      <c r="M94" s="276">
        <v>1.0290999999999999</v>
      </c>
    </row>
    <row r="95" spans="1:13" s="16" customFormat="1">
      <c r="A95" s="267">
        <v>85</v>
      </c>
      <c r="B95" s="276" t="s">
        <v>78</v>
      </c>
      <c r="C95" s="277">
        <v>114</v>
      </c>
      <c r="D95" s="278">
        <v>114.61666666666667</v>
      </c>
      <c r="E95" s="278">
        <v>112.73333333333335</v>
      </c>
      <c r="F95" s="278">
        <v>111.46666666666667</v>
      </c>
      <c r="G95" s="278">
        <v>109.58333333333334</v>
      </c>
      <c r="H95" s="278">
        <v>115.88333333333335</v>
      </c>
      <c r="I95" s="278">
        <v>117.76666666666668</v>
      </c>
      <c r="J95" s="278">
        <v>119.03333333333336</v>
      </c>
      <c r="K95" s="276">
        <v>116.5</v>
      </c>
      <c r="L95" s="276">
        <v>113.35</v>
      </c>
      <c r="M95" s="276">
        <v>7.77013</v>
      </c>
    </row>
    <row r="96" spans="1:13" s="16" customFormat="1">
      <c r="A96" s="267">
        <v>86</v>
      </c>
      <c r="B96" s="276" t="s">
        <v>330</v>
      </c>
      <c r="C96" s="277">
        <v>240.9</v>
      </c>
      <c r="D96" s="278">
        <v>242.58333333333334</v>
      </c>
      <c r="E96" s="278">
        <v>238.66666666666669</v>
      </c>
      <c r="F96" s="278">
        <v>236.43333333333334</v>
      </c>
      <c r="G96" s="278">
        <v>232.51666666666668</v>
      </c>
      <c r="H96" s="278">
        <v>244.81666666666669</v>
      </c>
      <c r="I96" s="278">
        <v>248.73333333333338</v>
      </c>
      <c r="J96" s="278">
        <v>250.9666666666667</v>
      </c>
      <c r="K96" s="276">
        <v>246.5</v>
      </c>
      <c r="L96" s="276">
        <v>240.35</v>
      </c>
      <c r="M96" s="276">
        <v>0.89554</v>
      </c>
    </row>
    <row r="97" spans="1:13" s="16" customFormat="1">
      <c r="A97" s="267">
        <v>87</v>
      </c>
      <c r="B97" s="276" t="s">
        <v>338</v>
      </c>
      <c r="C97" s="277">
        <v>483.15</v>
      </c>
      <c r="D97" s="278">
        <v>478.7</v>
      </c>
      <c r="E97" s="278">
        <v>469.45</v>
      </c>
      <c r="F97" s="278">
        <v>455.75</v>
      </c>
      <c r="G97" s="278">
        <v>446.5</v>
      </c>
      <c r="H97" s="278">
        <v>492.4</v>
      </c>
      <c r="I97" s="278">
        <v>501.65</v>
      </c>
      <c r="J97" s="278">
        <v>515.34999999999991</v>
      </c>
      <c r="K97" s="276">
        <v>487.95</v>
      </c>
      <c r="L97" s="276">
        <v>465</v>
      </c>
      <c r="M97" s="276">
        <v>24.182210000000001</v>
      </c>
    </row>
    <row r="98" spans="1:13" s="16" customFormat="1">
      <c r="A98" s="267">
        <v>88</v>
      </c>
      <c r="B98" s="276" t="s">
        <v>336</v>
      </c>
      <c r="C98" s="277">
        <v>1093.0999999999999</v>
      </c>
      <c r="D98" s="278">
        <v>1100.05</v>
      </c>
      <c r="E98" s="278">
        <v>1074.1499999999999</v>
      </c>
      <c r="F98" s="278">
        <v>1055.1999999999998</v>
      </c>
      <c r="G98" s="278">
        <v>1029.2999999999997</v>
      </c>
      <c r="H98" s="278">
        <v>1119</v>
      </c>
      <c r="I98" s="278">
        <v>1144.9000000000001</v>
      </c>
      <c r="J98" s="278">
        <v>1163.8500000000001</v>
      </c>
      <c r="K98" s="276">
        <v>1125.95</v>
      </c>
      <c r="L98" s="276">
        <v>1081.0999999999999</v>
      </c>
      <c r="M98" s="276">
        <v>1.8194699999999999</v>
      </c>
    </row>
    <row r="99" spans="1:13" s="16" customFormat="1">
      <c r="A99" s="267">
        <v>89</v>
      </c>
      <c r="B99" s="276" t="s">
        <v>337</v>
      </c>
      <c r="C99" s="277">
        <v>11</v>
      </c>
      <c r="D99" s="278">
        <v>11</v>
      </c>
      <c r="E99" s="278">
        <v>10.9</v>
      </c>
      <c r="F99" s="278">
        <v>10.8</v>
      </c>
      <c r="G99" s="278">
        <v>10.700000000000001</v>
      </c>
      <c r="H99" s="278">
        <v>11.1</v>
      </c>
      <c r="I99" s="278">
        <v>11.200000000000001</v>
      </c>
      <c r="J99" s="278">
        <v>11.299999999999999</v>
      </c>
      <c r="K99" s="276">
        <v>11.1</v>
      </c>
      <c r="L99" s="276">
        <v>10.9</v>
      </c>
      <c r="M99" s="276">
        <v>14.339309999999999</v>
      </c>
    </row>
    <row r="100" spans="1:13" s="16" customFormat="1">
      <c r="A100" s="267">
        <v>90</v>
      </c>
      <c r="B100" s="276" t="s">
        <v>339</v>
      </c>
      <c r="C100" s="277">
        <v>172.6</v>
      </c>
      <c r="D100" s="278">
        <v>174.25</v>
      </c>
      <c r="E100" s="278">
        <v>168.55</v>
      </c>
      <c r="F100" s="278">
        <v>164.5</v>
      </c>
      <c r="G100" s="278">
        <v>158.80000000000001</v>
      </c>
      <c r="H100" s="278">
        <v>178.3</v>
      </c>
      <c r="I100" s="278">
        <v>184</v>
      </c>
      <c r="J100" s="278">
        <v>188.05</v>
      </c>
      <c r="K100" s="276">
        <v>179.95</v>
      </c>
      <c r="L100" s="276">
        <v>170.2</v>
      </c>
      <c r="M100" s="276">
        <v>1.04156</v>
      </c>
    </row>
    <row r="101" spans="1:13">
      <c r="A101" s="267">
        <v>91</v>
      </c>
      <c r="B101" s="276" t="s">
        <v>80</v>
      </c>
      <c r="C101" s="277">
        <v>305.7</v>
      </c>
      <c r="D101" s="278">
        <v>306.11666666666662</v>
      </c>
      <c r="E101" s="278">
        <v>301.03333333333325</v>
      </c>
      <c r="F101" s="278">
        <v>296.36666666666662</v>
      </c>
      <c r="G101" s="278">
        <v>291.28333333333325</v>
      </c>
      <c r="H101" s="278">
        <v>310.78333333333325</v>
      </c>
      <c r="I101" s="278">
        <v>315.86666666666662</v>
      </c>
      <c r="J101" s="278">
        <v>320.53333333333325</v>
      </c>
      <c r="K101" s="276">
        <v>311.2</v>
      </c>
      <c r="L101" s="276">
        <v>301.45</v>
      </c>
      <c r="M101" s="276">
        <v>2.9031600000000002</v>
      </c>
    </row>
    <row r="102" spans="1:13">
      <c r="A102" s="267">
        <v>92</v>
      </c>
      <c r="B102" s="276" t="s">
        <v>340</v>
      </c>
      <c r="C102" s="277">
        <v>2651.25</v>
      </c>
      <c r="D102" s="278">
        <v>2648.3166666666666</v>
      </c>
      <c r="E102" s="278">
        <v>2627.9833333333331</v>
      </c>
      <c r="F102" s="278">
        <v>2604.7166666666667</v>
      </c>
      <c r="G102" s="278">
        <v>2584.3833333333332</v>
      </c>
      <c r="H102" s="278">
        <v>2671.583333333333</v>
      </c>
      <c r="I102" s="278">
        <v>2691.916666666667</v>
      </c>
      <c r="J102" s="278">
        <v>2715.1833333333329</v>
      </c>
      <c r="K102" s="276">
        <v>2668.65</v>
      </c>
      <c r="L102" s="276">
        <v>2625.05</v>
      </c>
      <c r="M102" s="276">
        <v>2.5999999999999999E-2</v>
      </c>
    </row>
    <row r="103" spans="1:13">
      <c r="A103" s="267">
        <v>93</v>
      </c>
      <c r="B103" s="276" t="s">
        <v>81</v>
      </c>
      <c r="C103" s="277">
        <v>563</v>
      </c>
      <c r="D103" s="278">
        <v>569.69999999999993</v>
      </c>
      <c r="E103" s="278">
        <v>553.39999999999986</v>
      </c>
      <c r="F103" s="278">
        <v>543.79999999999995</v>
      </c>
      <c r="G103" s="278">
        <v>527.49999999999989</v>
      </c>
      <c r="H103" s="278">
        <v>579.29999999999984</v>
      </c>
      <c r="I103" s="278">
        <v>595.5999999999998</v>
      </c>
      <c r="J103" s="278">
        <v>605.19999999999982</v>
      </c>
      <c r="K103" s="276">
        <v>586</v>
      </c>
      <c r="L103" s="276">
        <v>560.1</v>
      </c>
      <c r="M103" s="276">
        <v>1.71275</v>
      </c>
    </row>
    <row r="104" spans="1:13">
      <c r="A104" s="267">
        <v>94</v>
      </c>
      <c r="B104" s="276" t="s">
        <v>334</v>
      </c>
      <c r="C104" s="277">
        <v>248.2</v>
      </c>
      <c r="D104" s="278">
        <v>246.11666666666665</v>
      </c>
      <c r="E104" s="278">
        <v>242.2833333333333</v>
      </c>
      <c r="F104" s="278">
        <v>236.36666666666665</v>
      </c>
      <c r="G104" s="278">
        <v>232.5333333333333</v>
      </c>
      <c r="H104" s="278">
        <v>252.0333333333333</v>
      </c>
      <c r="I104" s="278">
        <v>255.86666666666662</v>
      </c>
      <c r="J104" s="278">
        <v>261.7833333333333</v>
      </c>
      <c r="K104" s="276">
        <v>249.95</v>
      </c>
      <c r="L104" s="276">
        <v>240.2</v>
      </c>
      <c r="M104" s="276">
        <v>0.73582000000000003</v>
      </c>
    </row>
    <row r="105" spans="1:13">
      <c r="A105" s="267">
        <v>95</v>
      </c>
      <c r="B105" s="276" t="s">
        <v>342</v>
      </c>
      <c r="C105" s="277">
        <v>162.6</v>
      </c>
      <c r="D105" s="278">
        <v>163.04999999999998</v>
      </c>
      <c r="E105" s="278">
        <v>161.54999999999995</v>
      </c>
      <c r="F105" s="278">
        <v>160.49999999999997</v>
      </c>
      <c r="G105" s="278">
        <v>158.99999999999994</v>
      </c>
      <c r="H105" s="278">
        <v>164.09999999999997</v>
      </c>
      <c r="I105" s="278">
        <v>165.60000000000002</v>
      </c>
      <c r="J105" s="278">
        <v>166.64999999999998</v>
      </c>
      <c r="K105" s="276">
        <v>164.55</v>
      </c>
      <c r="L105" s="276">
        <v>162</v>
      </c>
      <c r="M105" s="276">
        <v>2.2120500000000001</v>
      </c>
    </row>
    <row r="106" spans="1:13">
      <c r="A106" s="267">
        <v>96</v>
      </c>
      <c r="B106" s="276" t="s">
        <v>343</v>
      </c>
      <c r="C106" s="277">
        <v>77</v>
      </c>
      <c r="D106" s="278">
        <v>77.433333333333337</v>
      </c>
      <c r="E106" s="278">
        <v>75.066666666666677</v>
      </c>
      <c r="F106" s="278">
        <v>73.13333333333334</v>
      </c>
      <c r="G106" s="278">
        <v>70.76666666666668</v>
      </c>
      <c r="H106" s="278">
        <v>79.366666666666674</v>
      </c>
      <c r="I106" s="278">
        <v>81.733333333333348</v>
      </c>
      <c r="J106" s="278">
        <v>83.666666666666671</v>
      </c>
      <c r="K106" s="276">
        <v>79.8</v>
      </c>
      <c r="L106" s="276">
        <v>75.5</v>
      </c>
      <c r="M106" s="276">
        <v>40.638210000000001</v>
      </c>
    </row>
    <row r="107" spans="1:13">
      <c r="A107" s="267">
        <v>97</v>
      </c>
      <c r="B107" s="276" t="s">
        <v>82</v>
      </c>
      <c r="C107" s="277">
        <v>273.25</v>
      </c>
      <c r="D107" s="278">
        <v>267.2</v>
      </c>
      <c r="E107" s="278">
        <v>254.04999999999995</v>
      </c>
      <c r="F107" s="278">
        <v>234.84999999999997</v>
      </c>
      <c r="G107" s="278">
        <v>221.69999999999993</v>
      </c>
      <c r="H107" s="278">
        <v>286.39999999999998</v>
      </c>
      <c r="I107" s="278">
        <v>299.54999999999995</v>
      </c>
      <c r="J107" s="278">
        <v>318.75</v>
      </c>
      <c r="K107" s="276">
        <v>280.35000000000002</v>
      </c>
      <c r="L107" s="276">
        <v>248</v>
      </c>
      <c r="M107" s="276">
        <v>242.34206</v>
      </c>
    </row>
    <row r="108" spans="1:13">
      <c r="A108" s="267">
        <v>98</v>
      </c>
      <c r="B108" s="284" t="s">
        <v>344</v>
      </c>
      <c r="C108" s="277">
        <v>387.25</v>
      </c>
      <c r="D108" s="278">
        <v>387.68333333333334</v>
      </c>
      <c r="E108" s="278">
        <v>379.56666666666666</v>
      </c>
      <c r="F108" s="278">
        <v>371.88333333333333</v>
      </c>
      <c r="G108" s="278">
        <v>363.76666666666665</v>
      </c>
      <c r="H108" s="278">
        <v>395.36666666666667</v>
      </c>
      <c r="I108" s="278">
        <v>403.48333333333335</v>
      </c>
      <c r="J108" s="278">
        <v>411.16666666666669</v>
      </c>
      <c r="K108" s="276">
        <v>395.8</v>
      </c>
      <c r="L108" s="276">
        <v>380</v>
      </c>
      <c r="M108" s="276">
        <v>0.70118999999999998</v>
      </c>
    </row>
    <row r="109" spans="1:13">
      <c r="A109" s="267">
        <v>99</v>
      </c>
      <c r="B109" s="276" t="s">
        <v>83</v>
      </c>
      <c r="C109" s="277">
        <v>754.5</v>
      </c>
      <c r="D109" s="278">
        <v>756</v>
      </c>
      <c r="E109" s="278">
        <v>744.5</v>
      </c>
      <c r="F109" s="278">
        <v>734.5</v>
      </c>
      <c r="G109" s="278">
        <v>723</v>
      </c>
      <c r="H109" s="278">
        <v>766</v>
      </c>
      <c r="I109" s="278">
        <v>777.5</v>
      </c>
      <c r="J109" s="278">
        <v>787.5</v>
      </c>
      <c r="K109" s="276">
        <v>767.5</v>
      </c>
      <c r="L109" s="276">
        <v>746</v>
      </c>
      <c r="M109" s="276">
        <v>41.262770000000003</v>
      </c>
    </row>
    <row r="110" spans="1:13">
      <c r="A110" s="267">
        <v>100</v>
      </c>
      <c r="B110" s="276" t="s">
        <v>84</v>
      </c>
      <c r="C110" s="277">
        <v>114.2</v>
      </c>
      <c r="D110" s="278">
        <v>113.48333333333333</v>
      </c>
      <c r="E110" s="278">
        <v>111.76666666666667</v>
      </c>
      <c r="F110" s="278">
        <v>109.33333333333333</v>
      </c>
      <c r="G110" s="278">
        <v>107.61666666666666</v>
      </c>
      <c r="H110" s="278">
        <v>115.91666666666667</v>
      </c>
      <c r="I110" s="278">
        <v>117.63333333333334</v>
      </c>
      <c r="J110" s="278">
        <v>120.06666666666668</v>
      </c>
      <c r="K110" s="276">
        <v>115.2</v>
      </c>
      <c r="L110" s="276">
        <v>111.05</v>
      </c>
      <c r="M110" s="276">
        <v>177.74954</v>
      </c>
    </row>
    <row r="111" spans="1:13">
      <c r="A111" s="267">
        <v>101</v>
      </c>
      <c r="B111" s="276" t="s">
        <v>345</v>
      </c>
      <c r="C111" s="277">
        <v>338.9</v>
      </c>
      <c r="D111" s="278">
        <v>341.08333333333331</v>
      </c>
      <c r="E111" s="278">
        <v>334.96666666666664</v>
      </c>
      <c r="F111" s="278">
        <v>331.0333333333333</v>
      </c>
      <c r="G111" s="278">
        <v>324.91666666666663</v>
      </c>
      <c r="H111" s="278">
        <v>345.01666666666665</v>
      </c>
      <c r="I111" s="278">
        <v>351.13333333333333</v>
      </c>
      <c r="J111" s="278">
        <v>355.06666666666666</v>
      </c>
      <c r="K111" s="276">
        <v>347.2</v>
      </c>
      <c r="L111" s="276">
        <v>337.15</v>
      </c>
      <c r="M111" s="276">
        <v>0.98851</v>
      </c>
    </row>
    <row r="112" spans="1:13">
      <c r="A112" s="267">
        <v>102</v>
      </c>
      <c r="B112" s="276" t="s">
        <v>3634</v>
      </c>
      <c r="C112" s="277">
        <v>2205.65</v>
      </c>
      <c r="D112" s="278">
        <v>2216.666666666667</v>
      </c>
      <c r="E112" s="278">
        <v>2154.5333333333338</v>
      </c>
      <c r="F112" s="278">
        <v>2103.416666666667</v>
      </c>
      <c r="G112" s="278">
        <v>2041.2833333333338</v>
      </c>
      <c r="H112" s="278">
        <v>2267.7833333333338</v>
      </c>
      <c r="I112" s="278">
        <v>2329.916666666667</v>
      </c>
      <c r="J112" s="278">
        <v>2381.0333333333338</v>
      </c>
      <c r="K112" s="276">
        <v>2278.8000000000002</v>
      </c>
      <c r="L112" s="276">
        <v>2165.5500000000002</v>
      </c>
      <c r="M112" s="276">
        <v>8.0025700000000004</v>
      </c>
    </row>
    <row r="113" spans="1:13">
      <c r="A113" s="267">
        <v>103</v>
      </c>
      <c r="B113" s="276" t="s">
        <v>85</v>
      </c>
      <c r="C113" s="277">
        <v>1516.7</v>
      </c>
      <c r="D113" s="278">
        <v>1521.7166666666665</v>
      </c>
      <c r="E113" s="278">
        <v>1500.9833333333329</v>
      </c>
      <c r="F113" s="278">
        <v>1485.2666666666664</v>
      </c>
      <c r="G113" s="278">
        <v>1464.5333333333328</v>
      </c>
      <c r="H113" s="278">
        <v>1537.4333333333329</v>
      </c>
      <c r="I113" s="278">
        <v>1558.1666666666665</v>
      </c>
      <c r="J113" s="278">
        <v>1573.883333333333</v>
      </c>
      <c r="K113" s="276">
        <v>1542.45</v>
      </c>
      <c r="L113" s="276">
        <v>1506</v>
      </c>
      <c r="M113" s="276">
        <v>6.3657899999999996</v>
      </c>
    </row>
    <row r="114" spans="1:13">
      <c r="A114" s="267">
        <v>104</v>
      </c>
      <c r="B114" s="276" t="s">
        <v>86</v>
      </c>
      <c r="C114" s="277">
        <v>390.9</v>
      </c>
      <c r="D114" s="278">
        <v>389.85000000000008</v>
      </c>
      <c r="E114" s="278">
        <v>383.90000000000015</v>
      </c>
      <c r="F114" s="278">
        <v>376.90000000000009</v>
      </c>
      <c r="G114" s="278">
        <v>370.95000000000016</v>
      </c>
      <c r="H114" s="278">
        <v>396.85000000000014</v>
      </c>
      <c r="I114" s="278">
        <v>402.80000000000007</v>
      </c>
      <c r="J114" s="278">
        <v>409.80000000000013</v>
      </c>
      <c r="K114" s="276">
        <v>395.8</v>
      </c>
      <c r="L114" s="276">
        <v>382.85</v>
      </c>
      <c r="M114" s="276">
        <v>13.416679999999999</v>
      </c>
    </row>
    <row r="115" spans="1:13">
      <c r="A115" s="267">
        <v>105</v>
      </c>
      <c r="B115" s="276" t="s">
        <v>236</v>
      </c>
      <c r="C115" s="277">
        <v>726.55</v>
      </c>
      <c r="D115" s="278">
        <v>723.61666666666667</v>
      </c>
      <c r="E115" s="278">
        <v>717.23333333333335</v>
      </c>
      <c r="F115" s="278">
        <v>707.91666666666663</v>
      </c>
      <c r="G115" s="278">
        <v>701.5333333333333</v>
      </c>
      <c r="H115" s="278">
        <v>732.93333333333339</v>
      </c>
      <c r="I115" s="278">
        <v>739.31666666666683</v>
      </c>
      <c r="J115" s="278">
        <v>748.63333333333344</v>
      </c>
      <c r="K115" s="276">
        <v>730</v>
      </c>
      <c r="L115" s="276">
        <v>714.3</v>
      </c>
      <c r="M115" s="276">
        <v>4.5089399999999999</v>
      </c>
    </row>
    <row r="116" spans="1:13">
      <c r="A116" s="267">
        <v>106</v>
      </c>
      <c r="B116" s="276" t="s">
        <v>346</v>
      </c>
      <c r="C116" s="277">
        <v>647.95000000000005</v>
      </c>
      <c r="D116" s="278">
        <v>645.98333333333335</v>
      </c>
      <c r="E116" s="278">
        <v>636.9666666666667</v>
      </c>
      <c r="F116" s="278">
        <v>625.98333333333335</v>
      </c>
      <c r="G116" s="278">
        <v>616.9666666666667</v>
      </c>
      <c r="H116" s="278">
        <v>656.9666666666667</v>
      </c>
      <c r="I116" s="278">
        <v>665.98333333333335</v>
      </c>
      <c r="J116" s="278">
        <v>676.9666666666667</v>
      </c>
      <c r="K116" s="276">
        <v>655</v>
      </c>
      <c r="L116" s="276">
        <v>635</v>
      </c>
      <c r="M116" s="276">
        <v>0.57901000000000002</v>
      </c>
    </row>
    <row r="117" spans="1:13">
      <c r="A117" s="267">
        <v>107</v>
      </c>
      <c r="B117" s="276" t="s">
        <v>331</v>
      </c>
      <c r="C117" s="277">
        <v>2064.8000000000002</v>
      </c>
      <c r="D117" s="278">
        <v>2074.5666666666671</v>
      </c>
      <c r="E117" s="278">
        <v>2025.233333333334</v>
      </c>
      <c r="F117" s="278">
        <v>1985.666666666667</v>
      </c>
      <c r="G117" s="278">
        <v>1936.3333333333339</v>
      </c>
      <c r="H117" s="278">
        <v>2114.1333333333341</v>
      </c>
      <c r="I117" s="278">
        <v>2163.4666666666672</v>
      </c>
      <c r="J117" s="278">
        <v>2203.0333333333342</v>
      </c>
      <c r="K117" s="276">
        <v>2123.9</v>
      </c>
      <c r="L117" s="276">
        <v>2035</v>
      </c>
      <c r="M117" s="276">
        <v>0.74036000000000002</v>
      </c>
    </row>
    <row r="118" spans="1:13">
      <c r="A118" s="267">
        <v>108</v>
      </c>
      <c r="B118" s="276" t="s">
        <v>237</v>
      </c>
      <c r="C118" s="277">
        <v>299.3</v>
      </c>
      <c r="D118" s="278">
        <v>298.7166666666667</v>
      </c>
      <c r="E118" s="278">
        <v>292.63333333333338</v>
      </c>
      <c r="F118" s="278">
        <v>285.9666666666667</v>
      </c>
      <c r="G118" s="278">
        <v>279.88333333333338</v>
      </c>
      <c r="H118" s="278">
        <v>305.38333333333338</v>
      </c>
      <c r="I118" s="278">
        <v>311.46666666666664</v>
      </c>
      <c r="J118" s="278">
        <v>318.13333333333338</v>
      </c>
      <c r="K118" s="276">
        <v>304.8</v>
      </c>
      <c r="L118" s="276">
        <v>292.05</v>
      </c>
      <c r="M118" s="276">
        <v>10.49071</v>
      </c>
    </row>
    <row r="119" spans="1:13">
      <c r="A119" s="267">
        <v>109</v>
      </c>
      <c r="B119" s="276" t="s">
        <v>2995</v>
      </c>
      <c r="C119" s="277">
        <v>231.3</v>
      </c>
      <c r="D119" s="278">
        <v>228.98333333333335</v>
      </c>
      <c r="E119" s="278">
        <v>224.9666666666667</v>
      </c>
      <c r="F119" s="278">
        <v>218.63333333333335</v>
      </c>
      <c r="G119" s="278">
        <v>214.6166666666667</v>
      </c>
      <c r="H119" s="278">
        <v>235.31666666666669</v>
      </c>
      <c r="I119" s="278">
        <v>239.33333333333334</v>
      </c>
      <c r="J119" s="278">
        <v>245.66666666666669</v>
      </c>
      <c r="K119" s="276">
        <v>233</v>
      </c>
      <c r="L119" s="276">
        <v>222.65</v>
      </c>
      <c r="M119" s="276">
        <v>0.82010000000000005</v>
      </c>
    </row>
    <row r="120" spans="1:13">
      <c r="A120" s="267">
        <v>110</v>
      </c>
      <c r="B120" s="276" t="s">
        <v>235</v>
      </c>
      <c r="C120" s="277">
        <v>147.69999999999999</v>
      </c>
      <c r="D120" s="278">
        <v>148.85</v>
      </c>
      <c r="E120" s="278">
        <v>145.85</v>
      </c>
      <c r="F120" s="278">
        <v>144</v>
      </c>
      <c r="G120" s="278">
        <v>141</v>
      </c>
      <c r="H120" s="278">
        <v>150.69999999999999</v>
      </c>
      <c r="I120" s="278">
        <v>153.69999999999999</v>
      </c>
      <c r="J120" s="278">
        <v>155.54999999999998</v>
      </c>
      <c r="K120" s="276">
        <v>151.85</v>
      </c>
      <c r="L120" s="276">
        <v>147</v>
      </c>
      <c r="M120" s="276">
        <v>10.236359999999999</v>
      </c>
    </row>
    <row r="121" spans="1:13">
      <c r="A121" s="267">
        <v>111</v>
      </c>
      <c r="B121" s="276" t="s">
        <v>87</v>
      </c>
      <c r="C121" s="277">
        <v>434.1</v>
      </c>
      <c r="D121" s="278">
        <v>437.66666666666669</v>
      </c>
      <c r="E121" s="278">
        <v>427.43333333333339</v>
      </c>
      <c r="F121" s="278">
        <v>420.76666666666671</v>
      </c>
      <c r="G121" s="278">
        <v>410.53333333333342</v>
      </c>
      <c r="H121" s="278">
        <v>444.33333333333337</v>
      </c>
      <c r="I121" s="278">
        <v>454.56666666666661</v>
      </c>
      <c r="J121" s="278">
        <v>461.23333333333335</v>
      </c>
      <c r="K121" s="276">
        <v>447.9</v>
      </c>
      <c r="L121" s="276">
        <v>431</v>
      </c>
      <c r="M121" s="276">
        <v>8.5182500000000001</v>
      </c>
    </row>
    <row r="122" spans="1:13">
      <c r="A122" s="267">
        <v>112</v>
      </c>
      <c r="B122" s="276" t="s">
        <v>347</v>
      </c>
      <c r="C122" s="277">
        <v>394.3</v>
      </c>
      <c r="D122" s="278">
        <v>397.01666666666665</v>
      </c>
      <c r="E122" s="278">
        <v>387.2833333333333</v>
      </c>
      <c r="F122" s="278">
        <v>380.26666666666665</v>
      </c>
      <c r="G122" s="278">
        <v>370.5333333333333</v>
      </c>
      <c r="H122" s="278">
        <v>404.0333333333333</v>
      </c>
      <c r="I122" s="278">
        <v>413.76666666666665</v>
      </c>
      <c r="J122" s="278">
        <v>420.7833333333333</v>
      </c>
      <c r="K122" s="276">
        <v>406.75</v>
      </c>
      <c r="L122" s="276">
        <v>390</v>
      </c>
      <c r="M122" s="276">
        <v>4.3020899999999997</v>
      </c>
    </row>
    <row r="123" spans="1:13">
      <c r="A123" s="267">
        <v>113</v>
      </c>
      <c r="B123" s="276" t="s">
        <v>88</v>
      </c>
      <c r="C123" s="277">
        <v>511.45</v>
      </c>
      <c r="D123" s="278">
        <v>514.5</v>
      </c>
      <c r="E123" s="278">
        <v>505</v>
      </c>
      <c r="F123" s="278">
        <v>498.55</v>
      </c>
      <c r="G123" s="278">
        <v>489.05</v>
      </c>
      <c r="H123" s="278">
        <v>520.95000000000005</v>
      </c>
      <c r="I123" s="278">
        <v>530.45000000000005</v>
      </c>
      <c r="J123" s="278">
        <v>536.9</v>
      </c>
      <c r="K123" s="276">
        <v>524</v>
      </c>
      <c r="L123" s="276">
        <v>508.05</v>
      </c>
      <c r="M123" s="276">
        <v>30.225470000000001</v>
      </c>
    </row>
    <row r="124" spans="1:13">
      <c r="A124" s="267">
        <v>114</v>
      </c>
      <c r="B124" s="276" t="s">
        <v>238</v>
      </c>
      <c r="C124" s="277">
        <v>842.85</v>
      </c>
      <c r="D124" s="278">
        <v>841.11666666666679</v>
      </c>
      <c r="E124" s="278">
        <v>824.43333333333362</v>
      </c>
      <c r="F124" s="278">
        <v>806.01666666666688</v>
      </c>
      <c r="G124" s="278">
        <v>789.33333333333371</v>
      </c>
      <c r="H124" s="278">
        <v>859.53333333333353</v>
      </c>
      <c r="I124" s="278">
        <v>876.2166666666667</v>
      </c>
      <c r="J124" s="278">
        <v>894.63333333333344</v>
      </c>
      <c r="K124" s="276">
        <v>857.8</v>
      </c>
      <c r="L124" s="276">
        <v>822.7</v>
      </c>
      <c r="M124" s="276">
        <v>1.08297</v>
      </c>
    </row>
    <row r="125" spans="1:13">
      <c r="A125" s="267">
        <v>115</v>
      </c>
      <c r="B125" s="276" t="s">
        <v>348</v>
      </c>
      <c r="C125" s="277">
        <v>73.849999999999994</v>
      </c>
      <c r="D125" s="278">
        <v>74.016666666666666</v>
      </c>
      <c r="E125" s="278">
        <v>73.183333333333337</v>
      </c>
      <c r="F125" s="278">
        <v>72.516666666666666</v>
      </c>
      <c r="G125" s="278">
        <v>71.683333333333337</v>
      </c>
      <c r="H125" s="278">
        <v>74.683333333333337</v>
      </c>
      <c r="I125" s="278">
        <v>75.51666666666668</v>
      </c>
      <c r="J125" s="278">
        <v>76.183333333333337</v>
      </c>
      <c r="K125" s="276">
        <v>74.849999999999994</v>
      </c>
      <c r="L125" s="276">
        <v>73.349999999999994</v>
      </c>
      <c r="M125" s="276">
        <v>0.44413999999999998</v>
      </c>
    </row>
    <row r="126" spans="1:13">
      <c r="A126" s="267">
        <v>116</v>
      </c>
      <c r="B126" s="276" t="s">
        <v>355</v>
      </c>
      <c r="C126" s="277">
        <v>327.14999999999998</v>
      </c>
      <c r="D126" s="278">
        <v>326.01666666666665</v>
      </c>
      <c r="E126" s="278">
        <v>322.18333333333328</v>
      </c>
      <c r="F126" s="278">
        <v>317.21666666666664</v>
      </c>
      <c r="G126" s="278">
        <v>313.38333333333327</v>
      </c>
      <c r="H126" s="278">
        <v>330.98333333333329</v>
      </c>
      <c r="I126" s="278">
        <v>334.81666666666666</v>
      </c>
      <c r="J126" s="278">
        <v>339.7833333333333</v>
      </c>
      <c r="K126" s="276">
        <v>329.85</v>
      </c>
      <c r="L126" s="276">
        <v>321.05</v>
      </c>
      <c r="M126" s="276">
        <v>0.83775999999999995</v>
      </c>
    </row>
    <row r="127" spans="1:13">
      <c r="A127" s="267">
        <v>117</v>
      </c>
      <c r="B127" s="276" t="s">
        <v>356</v>
      </c>
      <c r="C127" s="277">
        <v>151.69999999999999</v>
      </c>
      <c r="D127" s="278">
        <v>152.86666666666667</v>
      </c>
      <c r="E127" s="278">
        <v>149.08333333333334</v>
      </c>
      <c r="F127" s="278">
        <v>146.46666666666667</v>
      </c>
      <c r="G127" s="278">
        <v>142.68333333333334</v>
      </c>
      <c r="H127" s="278">
        <v>155.48333333333335</v>
      </c>
      <c r="I127" s="278">
        <v>159.26666666666665</v>
      </c>
      <c r="J127" s="278">
        <v>161.88333333333335</v>
      </c>
      <c r="K127" s="276">
        <v>156.65</v>
      </c>
      <c r="L127" s="276">
        <v>150.25</v>
      </c>
      <c r="M127" s="276">
        <v>2.5063200000000001</v>
      </c>
    </row>
    <row r="128" spans="1:13">
      <c r="A128" s="267">
        <v>118</v>
      </c>
      <c r="B128" s="276" t="s">
        <v>349</v>
      </c>
      <c r="C128" s="277">
        <v>76.849999999999994</v>
      </c>
      <c r="D128" s="278">
        <v>77.016666666666666</v>
      </c>
      <c r="E128" s="278">
        <v>75.533333333333331</v>
      </c>
      <c r="F128" s="278">
        <v>74.216666666666669</v>
      </c>
      <c r="G128" s="278">
        <v>72.733333333333334</v>
      </c>
      <c r="H128" s="278">
        <v>78.333333333333329</v>
      </c>
      <c r="I128" s="278">
        <v>79.816666666666649</v>
      </c>
      <c r="J128" s="278">
        <v>81.133333333333326</v>
      </c>
      <c r="K128" s="276">
        <v>78.5</v>
      </c>
      <c r="L128" s="276">
        <v>75.7</v>
      </c>
      <c r="M128" s="276">
        <v>7.8593799999999998</v>
      </c>
    </row>
    <row r="129" spans="1:13">
      <c r="A129" s="267">
        <v>119</v>
      </c>
      <c r="B129" s="276" t="s">
        <v>350</v>
      </c>
      <c r="C129" s="277">
        <v>339.65</v>
      </c>
      <c r="D129" s="278">
        <v>339.61666666666662</v>
      </c>
      <c r="E129" s="278">
        <v>336.23333333333323</v>
      </c>
      <c r="F129" s="278">
        <v>332.81666666666661</v>
      </c>
      <c r="G129" s="278">
        <v>329.43333333333322</v>
      </c>
      <c r="H129" s="278">
        <v>343.03333333333325</v>
      </c>
      <c r="I129" s="278">
        <v>346.41666666666657</v>
      </c>
      <c r="J129" s="278">
        <v>349.83333333333326</v>
      </c>
      <c r="K129" s="276">
        <v>343</v>
      </c>
      <c r="L129" s="276">
        <v>336.2</v>
      </c>
      <c r="M129" s="276">
        <v>0.217</v>
      </c>
    </row>
    <row r="130" spans="1:13">
      <c r="A130" s="267">
        <v>120</v>
      </c>
      <c r="B130" s="276" t="s">
        <v>351</v>
      </c>
      <c r="C130" s="277">
        <v>742.25</v>
      </c>
      <c r="D130" s="278">
        <v>746.56666666666661</v>
      </c>
      <c r="E130" s="278">
        <v>733.68333333333317</v>
      </c>
      <c r="F130" s="278">
        <v>725.11666666666656</v>
      </c>
      <c r="G130" s="278">
        <v>712.23333333333312</v>
      </c>
      <c r="H130" s="278">
        <v>755.13333333333321</v>
      </c>
      <c r="I130" s="278">
        <v>768.01666666666665</v>
      </c>
      <c r="J130" s="278">
        <v>776.58333333333326</v>
      </c>
      <c r="K130" s="276">
        <v>759.45</v>
      </c>
      <c r="L130" s="276">
        <v>738</v>
      </c>
      <c r="M130" s="276">
        <v>6.3963599999999996</v>
      </c>
    </row>
    <row r="131" spans="1:13">
      <c r="A131" s="267">
        <v>121</v>
      </c>
      <c r="B131" s="276" t="s">
        <v>352</v>
      </c>
      <c r="C131" s="277">
        <v>118.1</v>
      </c>
      <c r="D131" s="278">
        <v>117.21666666666665</v>
      </c>
      <c r="E131" s="278">
        <v>114.98333333333331</v>
      </c>
      <c r="F131" s="278">
        <v>111.86666666666665</v>
      </c>
      <c r="G131" s="278">
        <v>109.6333333333333</v>
      </c>
      <c r="H131" s="278">
        <v>120.33333333333331</v>
      </c>
      <c r="I131" s="278">
        <v>122.56666666666666</v>
      </c>
      <c r="J131" s="278">
        <v>125.68333333333332</v>
      </c>
      <c r="K131" s="276">
        <v>119.45</v>
      </c>
      <c r="L131" s="276">
        <v>114.1</v>
      </c>
      <c r="M131" s="276">
        <v>26.394829999999999</v>
      </c>
    </row>
    <row r="132" spans="1:13">
      <c r="A132" s="267">
        <v>122</v>
      </c>
      <c r="B132" s="276" t="s">
        <v>1220</v>
      </c>
      <c r="C132" s="277">
        <v>736.4</v>
      </c>
      <c r="D132" s="278">
        <v>733.01666666666677</v>
      </c>
      <c r="E132" s="278">
        <v>719.03333333333353</v>
      </c>
      <c r="F132" s="278">
        <v>701.66666666666674</v>
      </c>
      <c r="G132" s="278">
        <v>687.68333333333351</v>
      </c>
      <c r="H132" s="278">
        <v>750.38333333333355</v>
      </c>
      <c r="I132" s="278">
        <v>764.3666666666669</v>
      </c>
      <c r="J132" s="278">
        <v>781.73333333333358</v>
      </c>
      <c r="K132" s="276">
        <v>747</v>
      </c>
      <c r="L132" s="276">
        <v>715.65</v>
      </c>
      <c r="M132" s="276">
        <v>1.64114</v>
      </c>
    </row>
    <row r="133" spans="1:13">
      <c r="A133" s="267">
        <v>123</v>
      </c>
      <c r="B133" s="276" t="s">
        <v>90</v>
      </c>
      <c r="C133" s="277">
        <v>11.35</v>
      </c>
      <c r="D133" s="278">
        <v>11.299999999999999</v>
      </c>
      <c r="E133" s="278">
        <v>10.949999999999998</v>
      </c>
      <c r="F133" s="278">
        <v>10.549999999999999</v>
      </c>
      <c r="G133" s="278">
        <v>10.199999999999998</v>
      </c>
      <c r="H133" s="278">
        <v>11.699999999999998</v>
      </c>
      <c r="I133" s="278">
        <v>12.049999999999999</v>
      </c>
      <c r="J133" s="278">
        <v>12.449999999999998</v>
      </c>
      <c r="K133" s="276">
        <v>11.65</v>
      </c>
      <c r="L133" s="276">
        <v>10.9</v>
      </c>
      <c r="M133" s="276">
        <v>31.81522</v>
      </c>
    </row>
    <row r="134" spans="1:13">
      <c r="A134" s="267">
        <v>124</v>
      </c>
      <c r="B134" s="276" t="s">
        <v>91</v>
      </c>
      <c r="C134" s="277">
        <v>3142.05</v>
      </c>
      <c r="D134" s="278">
        <v>3118.5833333333335</v>
      </c>
      <c r="E134" s="278">
        <v>3077.166666666667</v>
      </c>
      <c r="F134" s="278">
        <v>3012.2833333333333</v>
      </c>
      <c r="G134" s="278">
        <v>2970.8666666666668</v>
      </c>
      <c r="H134" s="278">
        <v>3183.4666666666672</v>
      </c>
      <c r="I134" s="278">
        <v>3224.8833333333341</v>
      </c>
      <c r="J134" s="278">
        <v>3289.7666666666673</v>
      </c>
      <c r="K134" s="276">
        <v>3160</v>
      </c>
      <c r="L134" s="276">
        <v>3053.7</v>
      </c>
      <c r="M134" s="276">
        <v>13.30322</v>
      </c>
    </row>
    <row r="135" spans="1:13">
      <c r="A135" s="267">
        <v>125</v>
      </c>
      <c r="B135" s="276" t="s">
        <v>357</v>
      </c>
      <c r="C135" s="277">
        <v>9299.2999999999993</v>
      </c>
      <c r="D135" s="278">
        <v>9254.7666666666664</v>
      </c>
      <c r="E135" s="278">
        <v>9069.5333333333328</v>
      </c>
      <c r="F135" s="278">
        <v>8839.7666666666664</v>
      </c>
      <c r="G135" s="278">
        <v>8654.5333333333328</v>
      </c>
      <c r="H135" s="278">
        <v>9484.5333333333328</v>
      </c>
      <c r="I135" s="278">
        <v>9669.7666666666664</v>
      </c>
      <c r="J135" s="278">
        <v>9899.5333333333328</v>
      </c>
      <c r="K135" s="276">
        <v>9440</v>
      </c>
      <c r="L135" s="276">
        <v>9025</v>
      </c>
      <c r="M135" s="276">
        <v>0.75051000000000001</v>
      </c>
    </row>
    <row r="136" spans="1:13">
      <c r="A136" s="267">
        <v>126</v>
      </c>
      <c r="B136" s="276" t="s">
        <v>93</v>
      </c>
      <c r="C136" s="277">
        <v>158.30000000000001</v>
      </c>
      <c r="D136" s="278">
        <v>156.70000000000002</v>
      </c>
      <c r="E136" s="278">
        <v>154.10000000000002</v>
      </c>
      <c r="F136" s="278">
        <v>149.9</v>
      </c>
      <c r="G136" s="278">
        <v>147.30000000000001</v>
      </c>
      <c r="H136" s="278">
        <v>160.90000000000003</v>
      </c>
      <c r="I136" s="278">
        <v>163.5</v>
      </c>
      <c r="J136" s="278">
        <v>167.70000000000005</v>
      </c>
      <c r="K136" s="276">
        <v>159.30000000000001</v>
      </c>
      <c r="L136" s="276">
        <v>152.5</v>
      </c>
      <c r="M136" s="276">
        <v>151.48639</v>
      </c>
    </row>
    <row r="137" spans="1:13">
      <c r="A137" s="267">
        <v>127</v>
      </c>
      <c r="B137" s="276" t="s">
        <v>231</v>
      </c>
      <c r="C137" s="277">
        <v>2239.9</v>
      </c>
      <c r="D137" s="278">
        <v>2238.1833333333334</v>
      </c>
      <c r="E137" s="278">
        <v>2197.4666666666667</v>
      </c>
      <c r="F137" s="278">
        <v>2155.0333333333333</v>
      </c>
      <c r="G137" s="278">
        <v>2114.3166666666666</v>
      </c>
      <c r="H137" s="278">
        <v>2280.6166666666668</v>
      </c>
      <c r="I137" s="278">
        <v>2321.3333333333339</v>
      </c>
      <c r="J137" s="278">
        <v>2363.7666666666669</v>
      </c>
      <c r="K137" s="276">
        <v>2278.9</v>
      </c>
      <c r="L137" s="276">
        <v>2195.75</v>
      </c>
      <c r="M137" s="276">
        <v>6.8041700000000001</v>
      </c>
    </row>
    <row r="138" spans="1:13">
      <c r="A138" s="267">
        <v>128</v>
      </c>
      <c r="B138" s="276" t="s">
        <v>94</v>
      </c>
      <c r="C138" s="277">
        <v>4888.6499999999996</v>
      </c>
      <c r="D138" s="278">
        <v>4912.2833333333338</v>
      </c>
      <c r="E138" s="278">
        <v>4846.5166666666673</v>
      </c>
      <c r="F138" s="278">
        <v>4804.3833333333332</v>
      </c>
      <c r="G138" s="278">
        <v>4738.6166666666668</v>
      </c>
      <c r="H138" s="278">
        <v>4954.4166666666679</v>
      </c>
      <c r="I138" s="278">
        <v>5020.1833333333343</v>
      </c>
      <c r="J138" s="278">
        <v>5062.3166666666684</v>
      </c>
      <c r="K138" s="276">
        <v>4978.05</v>
      </c>
      <c r="L138" s="276">
        <v>4870.1499999999996</v>
      </c>
      <c r="M138" s="276">
        <v>12.63391</v>
      </c>
    </row>
    <row r="139" spans="1:13">
      <c r="A139" s="267">
        <v>129</v>
      </c>
      <c r="B139" s="276" t="s">
        <v>1263</v>
      </c>
      <c r="C139" s="277">
        <v>693.1</v>
      </c>
      <c r="D139" s="278">
        <v>688.5</v>
      </c>
      <c r="E139" s="278">
        <v>677.1</v>
      </c>
      <c r="F139" s="278">
        <v>661.1</v>
      </c>
      <c r="G139" s="278">
        <v>649.70000000000005</v>
      </c>
      <c r="H139" s="278">
        <v>704.5</v>
      </c>
      <c r="I139" s="278">
        <v>715.90000000000009</v>
      </c>
      <c r="J139" s="278">
        <v>731.9</v>
      </c>
      <c r="K139" s="276">
        <v>699.9</v>
      </c>
      <c r="L139" s="276">
        <v>672.5</v>
      </c>
      <c r="M139" s="276">
        <v>0.34544999999999998</v>
      </c>
    </row>
    <row r="140" spans="1:13">
      <c r="A140" s="267">
        <v>130</v>
      </c>
      <c r="B140" s="276" t="s">
        <v>239</v>
      </c>
      <c r="C140" s="277">
        <v>55.85</v>
      </c>
      <c r="D140" s="278">
        <v>55.800000000000004</v>
      </c>
      <c r="E140" s="278">
        <v>55.20000000000001</v>
      </c>
      <c r="F140" s="278">
        <v>54.550000000000004</v>
      </c>
      <c r="G140" s="278">
        <v>53.95000000000001</v>
      </c>
      <c r="H140" s="278">
        <v>56.45000000000001</v>
      </c>
      <c r="I140" s="278">
        <v>57.050000000000004</v>
      </c>
      <c r="J140" s="278">
        <v>57.70000000000001</v>
      </c>
      <c r="K140" s="276">
        <v>56.4</v>
      </c>
      <c r="L140" s="276">
        <v>55.15</v>
      </c>
      <c r="M140" s="276">
        <v>4.0081300000000004</v>
      </c>
    </row>
    <row r="141" spans="1:13">
      <c r="A141" s="267">
        <v>131</v>
      </c>
      <c r="B141" s="276" t="s">
        <v>95</v>
      </c>
      <c r="C141" s="277">
        <v>2085.6</v>
      </c>
      <c r="D141" s="278">
        <v>2101.1833333333334</v>
      </c>
      <c r="E141" s="278">
        <v>2054.9666666666667</v>
      </c>
      <c r="F141" s="278">
        <v>2024.3333333333335</v>
      </c>
      <c r="G141" s="278">
        <v>1978.1166666666668</v>
      </c>
      <c r="H141" s="278">
        <v>2131.8166666666666</v>
      </c>
      <c r="I141" s="278">
        <v>2178.0333333333338</v>
      </c>
      <c r="J141" s="278">
        <v>2208.6666666666665</v>
      </c>
      <c r="K141" s="276">
        <v>2147.4</v>
      </c>
      <c r="L141" s="276">
        <v>2070.5500000000002</v>
      </c>
      <c r="M141" s="276">
        <v>10.13513</v>
      </c>
    </row>
    <row r="142" spans="1:13">
      <c r="A142" s="267">
        <v>132</v>
      </c>
      <c r="B142" s="276" t="s">
        <v>359</v>
      </c>
      <c r="C142" s="277">
        <v>275.7</v>
      </c>
      <c r="D142" s="278">
        <v>276.58333333333331</v>
      </c>
      <c r="E142" s="278">
        <v>270.16666666666663</v>
      </c>
      <c r="F142" s="278">
        <v>264.63333333333333</v>
      </c>
      <c r="G142" s="278">
        <v>258.21666666666664</v>
      </c>
      <c r="H142" s="278">
        <v>282.11666666666662</v>
      </c>
      <c r="I142" s="278">
        <v>288.53333333333325</v>
      </c>
      <c r="J142" s="278">
        <v>294.06666666666661</v>
      </c>
      <c r="K142" s="276">
        <v>283</v>
      </c>
      <c r="L142" s="276">
        <v>271.05</v>
      </c>
      <c r="M142" s="276">
        <v>1.0859099999999999</v>
      </c>
    </row>
    <row r="143" spans="1:13">
      <c r="A143" s="267">
        <v>133</v>
      </c>
      <c r="B143" s="276" t="s">
        <v>360</v>
      </c>
      <c r="C143" s="277">
        <v>75.099999999999994</v>
      </c>
      <c r="D143" s="278">
        <v>75.2</v>
      </c>
      <c r="E143" s="278">
        <v>74.650000000000006</v>
      </c>
      <c r="F143" s="278">
        <v>74.2</v>
      </c>
      <c r="G143" s="278">
        <v>73.650000000000006</v>
      </c>
      <c r="H143" s="278">
        <v>75.650000000000006</v>
      </c>
      <c r="I143" s="278">
        <v>76.199999999999989</v>
      </c>
      <c r="J143" s="278">
        <v>76.650000000000006</v>
      </c>
      <c r="K143" s="276">
        <v>75.75</v>
      </c>
      <c r="L143" s="276">
        <v>74.75</v>
      </c>
      <c r="M143" s="276">
        <v>1.66822</v>
      </c>
    </row>
    <row r="144" spans="1:13">
      <c r="A144" s="267">
        <v>134</v>
      </c>
      <c r="B144" s="276" t="s">
        <v>361</v>
      </c>
      <c r="C144" s="277">
        <v>104.25</v>
      </c>
      <c r="D144" s="278">
        <v>104.89999999999999</v>
      </c>
      <c r="E144" s="278">
        <v>103.34999999999998</v>
      </c>
      <c r="F144" s="278">
        <v>102.44999999999999</v>
      </c>
      <c r="G144" s="278">
        <v>100.89999999999998</v>
      </c>
      <c r="H144" s="278">
        <v>105.79999999999998</v>
      </c>
      <c r="I144" s="278">
        <v>107.35</v>
      </c>
      <c r="J144" s="278">
        <v>108.24999999999999</v>
      </c>
      <c r="K144" s="276">
        <v>106.45</v>
      </c>
      <c r="L144" s="276">
        <v>104</v>
      </c>
      <c r="M144" s="276">
        <v>0.15237999999999999</v>
      </c>
    </row>
    <row r="145" spans="1:13">
      <c r="A145" s="267">
        <v>135</v>
      </c>
      <c r="B145" s="276" t="s">
        <v>240</v>
      </c>
      <c r="C145" s="277">
        <v>361.95</v>
      </c>
      <c r="D145" s="278">
        <v>361.43333333333339</v>
      </c>
      <c r="E145" s="278">
        <v>353.61666666666679</v>
      </c>
      <c r="F145" s="278">
        <v>345.28333333333342</v>
      </c>
      <c r="G145" s="278">
        <v>337.46666666666681</v>
      </c>
      <c r="H145" s="278">
        <v>369.76666666666677</v>
      </c>
      <c r="I145" s="278">
        <v>377.58333333333337</v>
      </c>
      <c r="J145" s="278">
        <v>385.91666666666674</v>
      </c>
      <c r="K145" s="276">
        <v>369.25</v>
      </c>
      <c r="L145" s="276">
        <v>353.1</v>
      </c>
      <c r="M145" s="276">
        <v>2.57728</v>
      </c>
    </row>
    <row r="146" spans="1:13">
      <c r="A146" s="267">
        <v>136</v>
      </c>
      <c r="B146" s="276" t="s">
        <v>241</v>
      </c>
      <c r="C146" s="277">
        <v>1058.2</v>
      </c>
      <c r="D146" s="278">
        <v>1045.7333333333333</v>
      </c>
      <c r="E146" s="278">
        <v>1028.4666666666667</v>
      </c>
      <c r="F146" s="278">
        <v>998.73333333333335</v>
      </c>
      <c r="G146" s="278">
        <v>981.4666666666667</v>
      </c>
      <c r="H146" s="278">
        <v>1075.4666666666667</v>
      </c>
      <c r="I146" s="278">
        <v>1092.7333333333336</v>
      </c>
      <c r="J146" s="278">
        <v>1122.4666666666667</v>
      </c>
      <c r="K146" s="276">
        <v>1063</v>
      </c>
      <c r="L146" s="276">
        <v>1016</v>
      </c>
      <c r="M146" s="276">
        <v>0.78652999999999995</v>
      </c>
    </row>
    <row r="147" spans="1:13">
      <c r="A147" s="267">
        <v>137</v>
      </c>
      <c r="B147" s="276" t="s">
        <v>242</v>
      </c>
      <c r="C147" s="277">
        <v>65.05</v>
      </c>
      <c r="D147" s="278">
        <v>65.083333333333329</v>
      </c>
      <c r="E147" s="278">
        <v>64.266666666666652</v>
      </c>
      <c r="F147" s="278">
        <v>63.48333333333332</v>
      </c>
      <c r="G147" s="278">
        <v>62.666666666666643</v>
      </c>
      <c r="H147" s="278">
        <v>65.86666666666666</v>
      </c>
      <c r="I147" s="278">
        <v>66.683333333333351</v>
      </c>
      <c r="J147" s="278">
        <v>67.466666666666669</v>
      </c>
      <c r="K147" s="276">
        <v>65.900000000000006</v>
      </c>
      <c r="L147" s="276">
        <v>64.3</v>
      </c>
      <c r="M147" s="276">
        <v>6.0181300000000002</v>
      </c>
    </row>
    <row r="148" spans="1:13">
      <c r="A148" s="267">
        <v>138</v>
      </c>
      <c r="B148" s="276" t="s">
        <v>96</v>
      </c>
      <c r="C148" s="277">
        <v>46.8</v>
      </c>
      <c r="D148" s="278">
        <v>47.199999999999996</v>
      </c>
      <c r="E148" s="278">
        <v>46.149999999999991</v>
      </c>
      <c r="F148" s="278">
        <v>45.499999999999993</v>
      </c>
      <c r="G148" s="278">
        <v>44.449999999999989</v>
      </c>
      <c r="H148" s="278">
        <v>47.849999999999994</v>
      </c>
      <c r="I148" s="278">
        <v>48.899999999999991</v>
      </c>
      <c r="J148" s="278">
        <v>49.55</v>
      </c>
      <c r="K148" s="276">
        <v>48.25</v>
      </c>
      <c r="L148" s="276">
        <v>46.55</v>
      </c>
      <c r="M148" s="276">
        <v>12.46874</v>
      </c>
    </row>
    <row r="149" spans="1:13">
      <c r="A149" s="267">
        <v>139</v>
      </c>
      <c r="B149" s="276" t="s">
        <v>362</v>
      </c>
      <c r="C149" s="277">
        <v>500.8</v>
      </c>
      <c r="D149" s="278">
        <v>500.93333333333334</v>
      </c>
      <c r="E149" s="278">
        <v>495.86666666666667</v>
      </c>
      <c r="F149" s="278">
        <v>490.93333333333334</v>
      </c>
      <c r="G149" s="278">
        <v>485.86666666666667</v>
      </c>
      <c r="H149" s="278">
        <v>505.86666666666667</v>
      </c>
      <c r="I149" s="278">
        <v>510.93333333333339</v>
      </c>
      <c r="J149" s="278">
        <v>515.86666666666667</v>
      </c>
      <c r="K149" s="276">
        <v>506</v>
      </c>
      <c r="L149" s="276">
        <v>496</v>
      </c>
      <c r="M149" s="276">
        <v>0.45329000000000003</v>
      </c>
    </row>
    <row r="150" spans="1:13">
      <c r="A150" s="267">
        <v>140</v>
      </c>
      <c r="B150" s="276" t="s">
        <v>1297</v>
      </c>
      <c r="C150" s="277">
        <v>1324.85</v>
      </c>
      <c r="D150" s="278">
        <v>1322.3166666666666</v>
      </c>
      <c r="E150" s="278">
        <v>1309.6333333333332</v>
      </c>
      <c r="F150" s="278">
        <v>1294.4166666666665</v>
      </c>
      <c r="G150" s="278">
        <v>1281.7333333333331</v>
      </c>
      <c r="H150" s="278">
        <v>1337.5333333333333</v>
      </c>
      <c r="I150" s="278">
        <v>1350.2166666666667</v>
      </c>
      <c r="J150" s="278">
        <v>1365.4333333333334</v>
      </c>
      <c r="K150" s="276">
        <v>1335</v>
      </c>
      <c r="L150" s="276">
        <v>1307.0999999999999</v>
      </c>
      <c r="M150" s="276">
        <v>1.6129999999999999E-2</v>
      </c>
    </row>
    <row r="151" spans="1:13">
      <c r="A151" s="267">
        <v>141</v>
      </c>
      <c r="B151" s="276" t="s">
        <v>97</v>
      </c>
      <c r="C151" s="277">
        <v>1200.95</v>
      </c>
      <c r="D151" s="278">
        <v>1194.8999999999999</v>
      </c>
      <c r="E151" s="278">
        <v>1177.8499999999997</v>
      </c>
      <c r="F151" s="278">
        <v>1154.7499999999998</v>
      </c>
      <c r="G151" s="278">
        <v>1137.6999999999996</v>
      </c>
      <c r="H151" s="278">
        <v>1217.9999999999998</v>
      </c>
      <c r="I151" s="278">
        <v>1235.05</v>
      </c>
      <c r="J151" s="278">
        <v>1258.1499999999999</v>
      </c>
      <c r="K151" s="276">
        <v>1211.95</v>
      </c>
      <c r="L151" s="276">
        <v>1171.8</v>
      </c>
      <c r="M151" s="276">
        <v>13.324999999999999</v>
      </c>
    </row>
    <row r="152" spans="1:13">
      <c r="A152" s="267">
        <v>142</v>
      </c>
      <c r="B152" s="276" t="s">
        <v>363</v>
      </c>
      <c r="C152" s="277" t="e">
        <v>#N/A</v>
      </c>
      <c r="D152" s="278" t="e">
        <v>#N/A</v>
      </c>
      <c r="E152" s="278" t="e">
        <v>#N/A</v>
      </c>
      <c r="F152" s="278" t="e">
        <v>#N/A</v>
      </c>
      <c r="G152" s="278" t="e">
        <v>#N/A</v>
      </c>
      <c r="H152" s="278" t="e">
        <v>#N/A</v>
      </c>
      <c r="I152" s="278" t="e">
        <v>#N/A</v>
      </c>
      <c r="J152" s="278" t="e">
        <v>#N/A</v>
      </c>
      <c r="K152" s="276" t="e">
        <v>#N/A</v>
      </c>
      <c r="L152" s="276" t="e">
        <v>#N/A</v>
      </c>
      <c r="M152" s="276" t="e">
        <v>#N/A</v>
      </c>
    </row>
    <row r="153" spans="1:13">
      <c r="A153" s="267">
        <v>143</v>
      </c>
      <c r="B153" s="276" t="s">
        <v>98</v>
      </c>
      <c r="C153" s="277">
        <v>159.05000000000001</v>
      </c>
      <c r="D153" s="278">
        <v>158.01666666666668</v>
      </c>
      <c r="E153" s="278">
        <v>156.58333333333337</v>
      </c>
      <c r="F153" s="278">
        <v>154.1166666666667</v>
      </c>
      <c r="G153" s="278">
        <v>152.68333333333339</v>
      </c>
      <c r="H153" s="278">
        <v>160.48333333333335</v>
      </c>
      <c r="I153" s="278">
        <v>161.91666666666669</v>
      </c>
      <c r="J153" s="278">
        <v>164.38333333333333</v>
      </c>
      <c r="K153" s="276">
        <v>159.44999999999999</v>
      </c>
      <c r="L153" s="276">
        <v>155.55000000000001</v>
      </c>
      <c r="M153" s="276">
        <v>32.378390000000003</v>
      </c>
    </row>
    <row r="154" spans="1:13">
      <c r="A154" s="267">
        <v>144</v>
      </c>
      <c r="B154" s="276" t="s">
        <v>243</v>
      </c>
      <c r="C154" s="277">
        <v>7.4</v>
      </c>
      <c r="D154" s="278">
        <v>7.3666666666666671</v>
      </c>
      <c r="E154" s="278">
        <v>7.2333333333333343</v>
      </c>
      <c r="F154" s="278">
        <v>7.0666666666666673</v>
      </c>
      <c r="G154" s="278">
        <v>6.9333333333333345</v>
      </c>
      <c r="H154" s="278">
        <v>7.5333333333333341</v>
      </c>
      <c r="I154" s="278">
        <v>7.666666666666667</v>
      </c>
      <c r="J154" s="278">
        <v>7.8333333333333339</v>
      </c>
      <c r="K154" s="276">
        <v>7.5</v>
      </c>
      <c r="L154" s="276">
        <v>7.2</v>
      </c>
      <c r="M154" s="276">
        <v>60.288600000000002</v>
      </c>
    </row>
    <row r="155" spans="1:13">
      <c r="A155" s="267">
        <v>145</v>
      </c>
      <c r="B155" s="276" t="s">
        <v>364</v>
      </c>
      <c r="C155" s="277">
        <v>345.05</v>
      </c>
      <c r="D155" s="278">
        <v>344.45</v>
      </c>
      <c r="E155" s="278">
        <v>338.7</v>
      </c>
      <c r="F155" s="278">
        <v>332.35</v>
      </c>
      <c r="G155" s="278">
        <v>326.60000000000002</v>
      </c>
      <c r="H155" s="278">
        <v>350.79999999999995</v>
      </c>
      <c r="I155" s="278">
        <v>356.54999999999995</v>
      </c>
      <c r="J155" s="278">
        <v>362.89999999999992</v>
      </c>
      <c r="K155" s="276">
        <v>350.2</v>
      </c>
      <c r="L155" s="276">
        <v>338.1</v>
      </c>
      <c r="M155" s="276">
        <v>1.4291</v>
      </c>
    </row>
    <row r="156" spans="1:13">
      <c r="A156" s="267">
        <v>146</v>
      </c>
      <c r="B156" s="276" t="s">
        <v>99</v>
      </c>
      <c r="C156" s="277">
        <v>50.45</v>
      </c>
      <c r="D156" s="278">
        <v>50.54999999999999</v>
      </c>
      <c r="E156" s="278">
        <v>49.699999999999982</v>
      </c>
      <c r="F156" s="278">
        <v>48.949999999999989</v>
      </c>
      <c r="G156" s="278">
        <v>48.09999999999998</v>
      </c>
      <c r="H156" s="278">
        <v>51.299999999999983</v>
      </c>
      <c r="I156" s="278">
        <v>52.149999999999991</v>
      </c>
      <c r="J156" s="278">
        <v>52.899999999999984</v>
      </c>
      <c r="K156" s="276">
        <v>51.4</v>
      </c>
      <c r="L156" s="276">
        <v>49.8</v>
      </c>
      <c r="M156" s="276">
        <v>389.80684000000002</v>
      </c>
    </row>
    <row r="157" spans="1:13">
      <c r="A157" s="267">
        <v>147</v>
      </c>
      <c r="B157" s="276" t="s">
        <v>367</v>
      </c>
      <c r="C157" s="277">
        <v>276.95</v>
      </c>
      <c r="D157" s="278">
        <v>275.2833333333333</v>
      </c>
      <c r="E157" s="278">
        <v>271.66666666666663</v>
      </c>
      <c r="F157" s="278">
        <v>266.38333333333333</v>
      </c>
      <c r="G157" s="278">
        <v>262.76666666666665</v>
      </c>
      <c r="H157" s="278">
        <v>280.56666666666661</v>
      </c>
      <c r="I157" s="278">
        <v>284.18333333333328</v>
      </c>
      <c r="J157" s="278">
        <v>289.46666666666658</v>
      </c>
      <c r="K157" s="276">
        <v>278.89999999999998</v>
      </c>
      <c r="L157" s="276">
        <v>270</v>
      </c>
      <c r="M157" s="276">
        <v>0.44630999999999998</v>
      </c>
    </row>
    <row r="158" spans="1:13">
      <c r="A158" s="267">
        <v>148</v>
      </c>
      <c r="B158" s="276" t="s">
        <v>366</v>
      </c>
      <c r="C158" s="277">
        <v>2652.75</v>
      </c>
      <c r="D158" s="278">
        <v>2655.9166666666665</v>
      </c>
      <c r="E158" s="278">
        <v>2616.833333333333</v>
      </c>
      <c r="F158" s="278">
        <v>2580.9166666666665</v>
      </c>
      <c r="G158" s="278">
        <v>2541.833333333333</v>
      </c>
      <c r="H158" s="278">
        <v>2691.833333333333</v>
      </c>
      <c r="I158" s="278">
        <v>2730.9166666666661</v>
      </c>
      <c r="J158" s="278">
        <v>2766.833333333333</v>
      </c>
      <c r="K158" s="276">
        <v>2695</v>
      </c>
      <c r="L158" s="276">
        <v>2620</v>
      </c>
      <c r="M158" s="276">
        <v>0.35759999999999997</v>
      </c>
    </row>
    <row r="159" spans="1:13">
      <c r="A159" s="267">
        <v>149</v>
      </c>
      <c r="B159" s="276" t="s">
        <v>368</v>
      </c>
      <c r="C159" s="277">
        <v>522.45000000000005</v>
      </c>
      <c r="D159" s="278">
        <v>527.44999999999993</v>
      </c>
      <c r="E159" s="278">
        <v>514.99999999999989</v>
      </c>
      <c r="F159" s="278">
        <v>507.54999999999995</v>
      </c>
      <c r="G159" s="278">
        <v>495.09999999999991</v>
      </c>
      <c r="H159" s="278">
        <v>534.89999999999986</v>
      </c>
      <c r="I159" s="278">
        <v>547.34999999999991</v>
      </c>
      <c r="J159" s="278">
        <v>554.79999999999984</v>
      </c>
      <c r="K159" s="276">
        <v>539.9</v>
      </c>
      <c r="L159" s="276">
        <v>520</v>
      </c>
      <c r="M159" s="276">
        <v>0.22464999999999999</v>
      </c>
    </row>
    <row r="160" spans="1:13">
      <c r="A160" s="267">
        <v>150</v>
      </c>
      <c r="B160" s="276" t="s">
        <v>2940</v>
      </c>
      <c r="C160" s="277">
        <v>479.75</v>
      </c>
      <c r="D160" s="278">
        <v>481.01666666666665</v>
      </c>
      <c r="E160" s="278">
        <v>466.0333333333333</v>
      </c>
      <c r="F160" s="278">
        <v>452.31666666666666</v>
      </c>
      <c r="G160" s="278">
        <v>437.33333333333331</v>
      </c>
      <c r="H160" s="278">
        <v>494.73333333333329</v>
      </c>
      <c r="I160" s="278">
        <v>509.71666666666664</v>
      </c>
      <c r="J160" s="278">
        <v>523.43333333333328</v>
      </c>
      <c r="K160" s="276">
        <v>496</v>
      </c>
      <c r="L160" s="276">
        <v>467.3</v>
      </c>
      <c r="M160" s="276">
        <v>0.10428999999999999</v>
      </c>
    </row>
    <row r="161" spans="1:13">
      <c r="A161" s="267">
        <v>151</v>
      </c>
      <c r="B161" s="276" t="s">
        <v>370</v>
      </c>
      <c r="C161" s="277">
        <v>125.6</v>
      </c>
      <c r="D161" s="278">
        <v>125.28333333333332</v>
      </c>
      <c r="E161" s="278">
        <v>123.51666666666664</v>
      </c>
      <c r="F161" s="278">
        <v>121.43333333333332</v>
      </c>
      <c r="G161" s="278">
        <v>119.66666666666664</v>
      </c>
      <c r="H161" s="278">
        <v>127.36666666666663</v>
      </c>
      <c r="I161" s="278">
        <v>129.13333333333333</v>
      </c>
      <c r="J161" s="278">
        <v>131.21666666666664</v>
      </c>
      <c r="K161" s="276">
        <v>127.05</v>
      </c>
      <c r="L161" s="276">
        <v>123.2</v>
      </c>
      <c r="M161" s="276">
        <v>8.7782400000000003</v>
      </c>
    </row>
    <row r="162" spans="1:13">
      <c r="A162" s="267">
        <v>152</v>
      </c>
      <c r="B162" s="276" t="s">
        <v>244</v>
      </c>
      <c r="C162" s="277">
        <v>71.150000000000006</v>
      </c>
      <c r="D162" s="278">
        <v>71.983333333333334</v>
      </c>
      <c r="E162" s="278">
        <v>70.016666666666666</v>
      </c>
      <c r="F162" s="278">
        <v>68.883333333333326</v>
      </c>
      <c r="G162" s="278">
        <v>66.916666666666657</v>
      </c>
      <c r="H162" s="278">
        <v>73.116666666666674</v>
      </c>
      <c r="I162" s="278">
        <v>75.083333333333343</v>
      </c>
      <c r="J162" s="278">
        <v>76.216666666666683</v>
      </c>
      <c r="K162" s="276">
        <v>73.95</v>
      </c>
      <c r="L162" s="276">
        <v>70.849999999999994</v>
      </c>
      <c r="M162" s="276">
        <v>21.414280000000002</v>
      </c>
    </row>
    <row r="163" spans="1:13">
      <c r="A163" s="267">
        <v>153</v>
      </c>
      <c r="B163" s="276" t="s">
        <v>369</v>
      </c>
      <c r="C163" s="277">
        <v>70</v>
      </c>
      <c r="D163" s="278">
        <v>70.166666666666671</v>
      </c>
      <c r="E163" s="278">
        <v>68.38333333333334</v>
      </c>
      <c r="F163" s="278">
        <v>66.766666666666666</v>
      </c>
      <c r="G163" s="278">
        <v>64.983333333333334</v>
      </c>
      <c r="H163" s="278">
        <v>71.783333333333346</v>
      </c>
      <c r="I163" s="278">
        <v>73.566666666666677</v>
      </c>
      <c r="J163" s="278">
        <v>75.183333333333351</v>
      </c>
      <c r="K163" s="276">
        <v>71.95</v>
      </c>
      <c r="L163" s="276">
        <v>68.55</v>
      </c>
      <c r="M163" s="276">
        <v>25.622640000000001</v>
      </c>
    </row>
    <row r="164" spans="1:13">
      <c r="A164" s="267">
        <v>154</v>
      </c>
      <c r="B164" s="276" t="s">
        <v>100</v>
      </c>
      <c r="C164" s="277">
        <v>84.75</v>
      </c>
      <c r="D164" s="278">
        <v>84.183333333333337</v>
      </c>
      <c r="E164" s="278">
        <v>83.26666666666668</v>
      </c>
      <c r="F164" s="278">
        <v>81.783333333333346</v>
      </c>
      <c r="G164" s="278">
        <v>80.866666666666688</v>
      </c>
      <c r="H164" s="278">
        <v>85.666666666666671</v>
      </c>
      <c r="I164" s="278">
        <v>86.583333333333329</v>
      </c>
      <c r="J164" s="278">
        <v>88.066666666666663</v>
      </c>
      <c r="K164" s="276">
        <v>85.1</v>
      </c>
      <c r="L164" s="276">
        <v>82.7</v>
      </c>
      <c r="M164" s="276">
        <v>109.60418</v>
      </c>
    </row>
    <row r="165" spans="1:13">
      <c r="A165" s="267">
        <v>155</v>
      </c>
      <c r="B165" s="276" t="s">
        <v>375</v>
      </c>
      <c r="C165" s="277">
        <v>1643.7</v>
      </c>
      <c r="D165" s="278">
        <v>1639.2666666666664</v>
      </c>
      <c r="E165" s="278">
        <v>1624.5333333333328</v>
      </c>
      <c r="F165" s="278">
        <v>1605.3666666666663</v>
      </c>
      <c r="G165" s="278">
        <v>1590.6333333333328</v>
      </c>
      <c r="H165" s="278">
        <v>1658.4333333333329</v>
      </c>
      <c r="I165" s="278">
        <v>1673.1666666666665</v>
      </c>
      <c r="J165" s="278">
        <v>1692.333333333333</v>
      </c>
      <c r="K165" s="276">
        <v>1654</v>
      </c>
      <c r="L165" s="276">
        <v>1620.1</v>
      </c>
      <c r="M165" s="276">
        <v>9.8629999999999995E-2</v>
      </c>
    </row>
    <row r="166" spans="1:13">
      <c r="A166" s="267">
        <v>156</v>
      </c>
      <c r="B166" s="276" t="s">
        <v>376</v>
      </c>
      <c r="C166" s="277">
        <v>1884.15</v>
      </c>
      <c r="D166" s="278">
        <v>1880.2</v>
      </c>
      <c r="E166" s="278">
        <v>1853.95</v>
      </c>
      <c r="F166" s="278">
        <v>1823.75</v>
      </c>
      <c r="G166" s="278">
        <v>1797.5</v>
      </c>
      <c r="H166" s="278">
        <v>1910.4</v>
      </c>
      <c r="I166" s="278">
        <v>1936.65</v>
      </c>
      <c r="J166" s="278">
        <v>1966.8500000000001</v>
      </c>
      <c r="K166" s="276">
        <v>1906.45</v>
      </c>
      <c r="L166" s="276">
        <v>1850</v>
      </c>
      <c r="M166" s="276">
        <v>0.10183</v>
      </c>
    </row>
    <row r="167" spans="1:13">
      <c r="A167" s="267">
        <v>157</v>
      </c>
      <c r="B167" s="276" t="s">
        <v>372</v>
      </c>
      <c r="C167" s="277">
        <v>204.95</v>
      </c>
      <c r="D167" s="278">
        <v>213.61666666666665</v>
      </c>
      <c r="E167" s="278">
        <v>196.2833333333333</v>
      </c>
      <c r="F167" s="278">
        <v>187.61666666666665</v>
      </c>
      <c r="G167" s="278">
        <v>170.2833333333333</v>
      </c>
      <c r="H167" s="278">
        <v>222.2833333333333</v>
      </c>
      <c r="I167" s="278">
        <v>239.61666666666662</v>
      </c>
      <c r="J167" s="278">
        <v>248.2833333333333</v>
      </c>
      <c r="K167" s="276">
        <v>230.95</v>
      </c>
      <c r="L167" s="276">
        <v>204.95</v>
      </c>
      <c r="M167" s="276">
        <v>13.790979999999999</v>
      </c>
    </row>
    <row r="168" spans="1:13">
      <c r="A168" s="267">
        <v>158</v>
      </c>
      <c r="B168" s="276" t="s">
        <v>382</v>
      </c>
      <c r="C168" s="277">
        <v>224.7</v>
      </c>
      <c r="D168" s="278">
        <v>225.36666666666667</v>
      </c>
      <c r="E168" s="278">
        <v>220.83333333333334</v>
      </c>
      <c r="F168" s="278">
        <v>216.96666666666667</v>
      </c>
      <c r="G168" s="278">
        <v>212.43333333333334</v>
      </c>
      <c r="H168" s="278">
        <v>229.23333333333335</v>
      </c>
      <c r="I168" s="278">
        <v>233.76666666666665</v>
      </c>
      <c r="J168" s="278">
        <v>237.63333333333335</v>
      </c>
      <c r="K168" s="276">
        <v>229.9</v>
      </c>
      <c r="L168" s="276">
        <v>221.5</v>
      </c>
      <c r="M168" s="276">
        <v>1.5220199999999999</v>
      </c>
    </row>
    <row r="169" spans="1:13">
      <c r="A169" s="267">
        <v>159</v>
      </c>
      <c r="B169" s="276" t="s">
        <v>373</v>
      </c>
      <c r="C169" s="277">
        <v>81.099999999999994</v>
      </c>
      <c r="D169" s="278">
        <v>81.583333333333329</v>
      </c>
      <c r="E169" s="278">
        <v>79.61666666666666</v>
      </c>
      <c r="F169" s="278">
        <v>78.133333333333326</v>
      </c>
      <c r="G169" s="278">
        <v>76.166666666666657</v>
      </c>
      <c r="H169" s="278">
        <v>83.066666666666663</v>
      </c>
      <c r="I169" s="278">
        <v>85.033333333333331</v>
      </c>
      <c r="J169" s="278">
        <v>86.516666666666666</v>
      </c>
      <c r="K169" s="276">
        <v>83.55</v>
      </c>
      <c r="L169" s="276">
        <v>80.099999999999994</v>
      </c>
      <c r="M169" s="276">
        <v>0.24118000000000001</v>
      </c>
    </row>
    <row r="170" spans="1:13">
      <c r="A170" s="267">
        <v>160</v>
      </c>
      <c r="B170" s="276" t="s">
        <v>374</v>
      </c>
      <c r="C170" s="277">
        <v>156.85</v>
      </c>
      <c r="D170" s="278">
        <v>156.76666666666665</v>
      </c>
      <c r="E170" s="278">
        <v>153.58333333333331</v>
      </c>
      <c r="F170" s="278">
        <v>150.31666666666666</v>
      </c>
      <c r="G170" s="278">
        <v>147.13333333333333</v>
      </c>
      <c r="H170" s="278">
        <v>160.0333333333333</v>
      </c>
      <c r="I170" s="278">
        <v>163.21666666666664</v>
      </c>
      <c r="J170" s="278">
        <v>166.48333333333329</v>
      </c>
      <c r="K170" s="276">
        <v>159.94999999999999</v>
      </c>
      <c r="L170" s="276">
        <v>153.5</v>
      </c>
      <c r="M170" s="276">
        <v>0.97080999999999995</v>
      </c>
    </row>
    <row r="171" spans="1:13">
      <c r="A171" s="267">
        <v>161</v>
      </c>
      <c r="B171" s="276" t="s">
        <v>245</v>
      </c>
      <c r="C171" s="277">
        <v>117.85</v>
      </c>
      <c r="D171" s="278">
        <v>118.23333333333333</v>
      </c>
      <c r="E171" s="278">
        <v>116.71666666666667</v>
      </c>
      <c r="F171" s="278">
        <v>115.58333333333333</v>
      </c>
      <c r="G171" s="278">
        <v>114.06666666666666</v>
      </c>
      <c r="H171" s="278">
        <v>119.36666666666667</v>
      </c>
      <c r="I171" s="278">
        <v>120.88333333333335</v>
      </c>
      <c r="J171" s="278">
        <v>122.01666666666668</v>
      </c>
      <c r="K171" s="276">
        <v>119.75</v>
      </c>
      <c r="L171" s="276">
        <v>117.1</v>
      </c>
      <c r="M171" s="276">
        <v>0.70992999999999995</v>
      </c>
    </row>
    <row r="172" spans="1:13">
      <c r="A172" s="267">
        <v>162</v>
      </c>
      <c r="B172" s="276" t="s">
        <v>378</v>
      </c>
      <c r="C172" s="277">
        <v>5286.45</v>
      </c>
      <c r="D172" s="278">
        <v>5293.8166666666666</v>
      </c>
      <c r="E172" s="278">
        <v>5242.6333333333332</v>
      </c>
      <c r="F172" s="278">
        <v>5198.8166666666666</v>
      </c>
      <c r="G172" s="278">
        <v>5147.6333333333332</v>
      </c>
      <c r="H172" s="278">
        <v>5337.6333333333332</v>
      </c>
      <c r="I172" s="278">
        <v>5388.8166666666657</v>
      </c>
      <c r="J172" s="278">
        <v>5432.6333333333332</v>
      </c>
      <c r="K172" s="276">
        <v>5345</v>
      </c>
      <c r="L172" s="276">
        <v>5250</v>
      </c>
      <c r="M172" s="276">
        <v>3.7969999999999997E-2</v>
      </c>
    </row>
    <row r="173" spans="1:13">
      <c r="A173" s="267">
        <v>163</v>
      </c>
      <c r="B173" s="276" t="s">
        <v>379</v>
      </c>
      <c r="C173" s="277">
        <v>1464.75</v>
      </c>
      <c r="D173" s="278">
        <v>1471.9166666666667</v>
      </c>
      <c r="E173" s="278">
        <v>1453.8333333333335</v>
      </c>
      <c r="F173" s="278">
        <v>1442.9166666666667</v>
      </c>
      <c r="G173" s="278">
        <v>1424.8333333333335</v>
      </c>
      <c r="H173" s="278">
        <v>1482.8333333333335</v>
      </c>
      <c r="I173" s="278">
        <v>1500.916666666667</v>
      </c>
      <c r="J173" s="278">
        <v>1511.8333333333335</v>
      </c>
      <c r="K173" s="276">
        <v>1490</v>
      </c>
      <c r="L173" s="276">
        <v>1461</v>
      </c>
      <c r="M173" s="276">
        <v>0.18207999999999999</v>
      </c>
    </row>
    <row r="174" spans="1:13">
      <c r="A174" s="267">
        <v>164</v>
      </c>
      <c r="B174" s="276" t="s">
        <v>101</v>
      </c>
      <c r="C174" s="277">
        <v>474.8</v>
      </c>
      <c r="D174" s="278">
        <v>472.01666666666665</v>
      </c>
      <c r="E174" s="278">
        <v>467.0333333333333</v>
      </c>
      <c r="F174" s="278">
        <v>459.26666666666665</v>
      </c>
      <c r="G174" s="278">
        <v>454.2833333333333</v>
      </c>
      <c r="H174" s="278">
        <v>479.7833333333333</v>
      </c>
      <c r="I174" s="278">
        <v>484.76666666666665</v>
      </c>
      <c r="J174" s="278">
        <v>492.5333333333333</v>
      </c>
      <c r="K174" s="276">
        <v>477</v>
      </c>
      <c r="L174" s="276">
        <v>464.25</v>
      </c>
      <c r="M174" s="276">
        <v>20.88101</v>
      </c>
    </row>
    <row r="175" spans="1:13">
      <c r="A175" s="267">
        <v>165</v>
      </c>
      <c r="B175" s="276" t="s">
        <v>387</v>
      </c>
      <c r="C175" s="277">
        <v>42.65</v>
      </c>
      <c r="D175" s="278">
        <v>42.716666666666669</v>
      </c>
      <c r="E175" s="278">
        <v>42.183333333333337</v>
      </c>
      <c r="F175" s="278">
        <v>41.716666666666669</v>
      </c>
      <c r="G175" s="278">
        <v>41.183333333333337</v>
      </c>
      <c r="H175" s="278">
        <v>43.183333333333337</v>
      </c>
      <c r="I175" s="278">
        <v>43.716666666666669</v>
      </c>
      <c r="J175" s="278">
        <v>44.183333333333337</v>
      </c>
      <c r="K175" s="276">
        <v>43.25</v>
      </c>
      <c r="L175" s="276">
        <v>42.25</v>
      </c>
      <c r="M175" s="276">
        <v>2.2763800000000001</v>
      </c>
    </row>
    <row r="176" spans="1:13">
      <c r="A176" s="267">
        <v>166</v>
      </c>
      <c r="B176" s="276" t="s">
        <v>1396</v>
      </c>
      <c r="C176" s="277">
        <v>3551.2</v>
      </c>
      <c r="D176" s="278">
        <v>3569.1666666666665</v>
      </c>
      <c r="E176" s="278">
        <v>3520.1833333333329</v>
      </c>
      <c r="F176" s="278">
        <v>3489.1666666666665</v>
      </c>
      <c r="G176" s="278">
        <v>3440.1833333333329</v>
      </c>
      <c r="H176" s="278">
        <v>3600.1833333333329</v>
      </c>
      <c r="I176" s="278">
        <v>3649.1666666666665</v>
      </c>
      <c r="J176" s="278">
        <v>3680.1833333333329</v>
      </c>
      <c r="K176" s="276">
        <v>3618.15</v>
      </c>
      <c r="L176" s="276">
        <v>3538.15</v>
      </c>
      <c r="M176" s="276">
        <v>0.21596000000000001</v>
      </c>
    </row>
    <row r="177" spans="1:13">
      <c r="A177" s="267">
        <v>167</v>
      </c>
      <c r="B177" s="276" t="s">
        <v>103</v>
      </c>
      <c r="C177" s="277">
        <v>23.4</v>
      </c>
      <c r="D177" s="278">
        <v>23.45</v>
      </c>
      <c r="E177" s="278">
        <v>23.15</v>
      </c>
      <c r="F177" s="278">
        <v>22.9</v>
      </c>
      <c r="G177" s="278">
        <v>22.599999999999998</v>
      </c>
      <c r="H177" s="278">
        <v>23.7</v>
      </c>
      <c r="I177" s="278">
        <v>24.000000000000004</v>
      </c>
      <c r="J177" s="278">
        <v>24.25</v>
      </c>
      <c r="K177" s="276">
        <v>23.75</v>
      </c>
      <c r="L177" s="276">
        <v>23.2</v>
      </c>
      <c r="M177" s="276">
        <v>63.756019999999999</v>
      </c>
    </row>
    <row r="178" spans="1:13">
      <c r="A178" s="267">
        <v>168</v>
      </c>
      <c r="B178" s="276" t="s">
        <v>388</v>
      </c>
      <c r="C178" s="277">
        <v>205.8</v>
      </c>
      <c r="D178" s="278">
        <v>206.66666666666666</v>
      </c>
      <c r="E178" s="278">
        <v>202.93333333333331</v>
      </c>
      <c r="F178" s="278">
        <v>200.06666666666666</v>
      </c>
      <c r="G178" s="278">
        <v>196.33333333333331</v>
      </c>
      <c r="H178" s="278">
        <v>209.5333333333333</v>
      </c>
      <c r="I178" s="278">
        <v>213.26666666666665</v>
      </c>
      <c r="J178" s="278">
        <v>216.1333333333333</v>
      </c>
      <c r="K178" s="276">
        <v>210.4</v>
      </c>
      <c r="L178" s="276">
        <v>203.8</v>
      </c>
      <c r="M178" s="276">
        <v>2.77216</v>
      </c>
    </row>
    <row r="179" spans="1:13">
      <c r="A179" s="267">
        <v>169</v>
      </c>
      <c r="B179" s="276" t="s">
        <v>380</v>
      </c>
      <c r="C179" s="277">
        <v>896.95</v>
      </c>
      <c r="D179" s="278">
        <v>898.91666666666663</v>
      </c>
      <c r="E179" s="278">
        <v>887.0333333333333</v>
      </c>
      <c r="F179" s="278">
        <v>877.11666666666667</v>
      </c>
      <c r="G179" s="278">
        <v>865.23333333333335</v>
      </c>
      <c r="H179" s="278">
        <v>908.83333333333326</v>
      </c>
      <c r="I179" s="278">
        <v>920.7166666666667</v>
      </c>
      <c r="J179" s="278">
        <v>930.63333333333321</v>
      </c>
      <c r="K179" s="276">
        <v>910.8</v>
      </c>
      <c r="L179" s="276">
        <v>889</v>
      </c>
      <c r="M179" s="276">
        <v>0.36013000000000001</v>
      </c>
    </row>
    <row r="180" spans="1:13">
      <c r="A180" s="267">
        <v>170</v>
      </c>
      <c r="B180" s="276" t="s">
        <v>246</v>
      </c>
      <c r="C180" s="277">
        <v>515.6</v>
      </c>
      <c r="D180" s="278">
        <v>518.35</v>
      </c>
      <c r="E180" s="278">
        <v>507.75</v>
      </c>
      <c r="F180" s="278">
        <v>499.9</v>
      </c>
      <c r="G180" s="278">
        <v>489.29999999999995</v>
      </c>
      <c r="H180" s="278">
        <v>526.20000000000005</v>
      </c>
      <c r="I180" s="278">
        <v>536.80000000000018</v>
      </c>
      <c r="J180" s="278">
        <v>544.65000000000009</v>
      </c>
      <c r="K180" s="276">
        <v>528.95000000000005</v>
      </c>
      <c r="L180" s="276">
        <v>510.5</v>
      </c>
      <c r="M180" s="276">
        <v>0.48542999999999997</v>
      </c>
    </row>
    <row r="181" spans="1:13">
      <c r="A181" s="267">
        <v>171</v>
      </c>
      <c r="B181" s="276" t="s">
        <v>104</v>
      </c>
      <c r="C181" s="277">
        <v>664.8</v>
      </c>
      <c r="D181" s="278">
        <v>670.63333333333333</v>
      </c>
      <c r="E181" s="278">
        <v>655.16666666666663</v>
      </c>
      <c r="F181" s="278">
        <v>645.5333333333333</v>
      </c>
      <c r="G181" s="278">
        <v>630.06666666666661</v>
      </c>
      <c r="H181" s="278">
        <v>680.26666666666665</v>
      </c>
      <c r="I181" s="278">
        <v>695.73333333333335</v>
      </c>
      <c r="J181" s="278">
        <v>705.36666666666667</v>
      </c>
      <c r="K181" s="276">
        <v>686.1</v>
      </c>
      <c r="L181" s="276">
        <v>661</v>
      </c>
      <c r="M181" s="276">
        <v>14.025550000000001</v>
      </c>
    </row>
    <row r="182" spans="1:13">
      <c r="A182" s="267">
        <v>172</v>
      </c>
      <c r="B182" s="276" t="s">
        <v>247</v>
      </c>
      <c r="C182" s="277">
        <v>366.1</v>
      </c>
      <c r="D182" s="278">
        <v>368.76666666666665</v>
      </c>
      <c r="E182" s="278">
        <v>362.33333333333331</v>
      </c>
      <c r="F182" s="278">
        <v>358.56666666666666</v>
      </c>
      <c r="G182" s="278">
        <v>352.13333333333333</v>
      </c>
      <c r="H182" s="278">
        <v>372.5333333333333</v>
      </c>
      <c r="I182" s="278">
        <v>378.9666666666667</v>
      </c>
      <c r="J182" s="278">
        <v>382.73333333333329</v>
      </c>
      <c r="K182" s="276">
        <v>375.2</v>
      </c>
      <c r="L182" s="276">
        <v>365</v>
      </c>
      <c r="M182" s="276">
        <v>0.40579999999999999</v>
      </c>
    </row>
    <row r="183" spans="1:13">
      <c r="A183" s="267">
        <v>173</v>
      </c>
      <c r="B183" s="276" t="s">
        <v>248</v>
      </c>
      <c r="C183" s="277">
        <v>1034.45</v>
      </c>
      <c r="D183" s="278">
        <v>1022.4833333333332</v>
      </c>
      <c r="E183" s="278">
        <v>1004.9666666666665</v>
      </c>
      <c r="F183" s="278">
        <v>975.48333333333323</v>
      </c>
      <c r="G183" s="278">
        <v>957.96666666666647</v>
      </c>
      <c r="H183" s="278">
        <v>1051.9666666666665</v>
      </c>
      <c r="I183" s="278">
        <v>1069.4833333333331</v>
      </c>
      <c r="J183" s="278">
        <v>1098.9666666666665</v>
      </c>
      <c r="K183" s="276">
        <v>1040</v>
      </c>
      <c r="L183" s="276">
        <v>993</v>
      </c>
      <c r="M183" s="276">
        <v>17.876950000000001</v>
      </c>
    </row>
    <row r="184" spans="1:13">
      <c r="A184" s="267">
        <v>174</v>
      </c>
      <c r="B184" s="276" t="s">
        <v>389</v>
      </c>
      <c r="C184" s="277">
        <v>88.55</v>
      </c>
      <c r="D184" s="278">
        <v>88.466666666666654</v>
      </c>
      <c r="E184" s="278">
        <v>86.933333333333309</v>
      </c>
      <c r="F184" s="278">
        <v>85.316666666666649</v>
      </c>
      <c r="G184" s="278">
        <v>83.783333333333303</v>
      </c>
      <c r="H184" s="278">
        <v>90.083333333333314</v>
      </c>
      <c r="I184" s="278">
        <v>91.616666666666646</v>
      </c>
      <c r="J184" s="278">
        <v>93.23333333333332</v>
      </c>
      <c r="K184" s="276">
        <v>90</v>
      </c>
      <c r="L184" s="276">
        <v>86.85</v>
      </c>
      <c r="M184" s="276">
        <v>1.9925600000000001</v>
      </c>
    </row>
    <row r="185" spans="1:13">
      <c r="A185" s="267">
        <v>175</v>
      </c>
      <c r="B185" s="276" t="s">
        <v>381</v>
      </c>
      <c r="C185" s="277">
        <v>383.75</v>
      </c>
      <c r="D185" s="278">
        <v>383.31666666666666</v>
      </c>
      <c r="E185" s="278">
        <v>380.7833333333333</v>
      </c>
      <c r="F185" s="278">
        <v>377.81666666666666</v>
      </c>
      <c r="G185" s="278">
        <v>375.2833333333333</v>
      </c>
      <c r="H185" s="278">
        <v>386.2833333333333</v>
      </c>
      <c r="I185" s="278">
        <v>388.81666666666672</v>
      </c>
      <c r="J185" s="278">
        <v>391.7833333333333</v>
      </c>
      <c r="K185" s="276">
        <v>385.85</v>
      </c>
      <c r="L185" s="276">
        <v>380.35</v>
      </c>
      <c r="M185" s="276">
        <v>8.1204099999999997</v>
      </c>
    </row>
    <row r="186" spans="1:13">
      <c r="A186" s="267">
        <v>176</v>
      </c>
      <c r="B186" s="276" t="s">
        <v>249</v>
      </c>
      <c r="C186" s="277">
        <v>176.2</v>
      </c>
      <c r="D186" s="278">
        <v>176.29999999999998</v>
      </c>
      <c r="E186" s="278">
        <v>173.59999999999997</v>
      </c>
      <c r="F186" s="278">
        <v>170.99999999999997</v>
      </c>
      <c r="G186" s="278">
        <v>168.29999999999995</v>
      </c>
      <c r="H186" s="278">
        <v>178.89999999999998</v>
      </c>
      <c r="I186" s="278">
        <v>181.59999999999997</v>
      </c>
      <c r="J186" s="278">
        <v>184.2</v>
      </c>
      <c r="K186" s="276">
        <v>179</v>
      </c>
      <c r="L186" s="276">
        <v>173.7</v>
      </c>
      <c r="M186" s="276">
        <v>2.0628600000000001</v>
      </c>
    </row>
    <row r="187" spans="1:13">
      <c r="A187" s="267">
        <v>177</v>
      </c>
      <c r="B187" s="276" t="s">
        <v>105</v>
      </c>
      <c r="C187" s="277">
        <v>778.35</v>
      </c>
      <c r="D187" s="278">
        <v>779.11666666666667</v>
      </c>
      <c r="E187" s="278">
        <v>764.48333333333335</v>
      </c>
      <c r="F187" s="278">
        <v>750.61666666666667</v>
      </c>
      <c r="G187" s="278">
        <v>735.98333333333335</v>
      </c>
      <c r="H187" s="278">
        <v>792.98333333333335</v>
      </c>
      <c r="I187" s="278">
        <v>807.61666666666679</v>
      </c>
      <c r="J187" s="278">
        <v>821.48333333333335</v>
      </c>
      <c r="K187" s="276">
        <v>793.75</v>
      </c>
      <c r="L187" s="276">
        <v>765.25</v>
      </c>
      <c r="M187" s="276">
        <v>17.099430000000002</v>
      </c>
    </row>
    <row r="188" spans="1:13">
      <c r="A188" s="267">
        <v>178</v>
      </c>
      <c r="B188" s="276" t="s">
        <v>383</v>
      </c>
      <c r="C188" s="277">
        <v>69.75</v>
      </c>
      <c r="D188" s="278">
        <v>69.983333333333334</v>
      </c>
      <c r="E188" s="278">
        <v>68.966666666666669</v>
      </c>
      <c r="F188" s="278">
        <v>68.183333333333337</v>
      </c>
      <c r="G188" s="278">
        <v>67.166666666666671</v>
      </c>
      <c r="H188" s="278">
        <v>70.766666666666666</v>
      </c>
      <c r="I188" s="278">
        <v>71.783333333333346</v>
      </c>
      <c r="J188" s="278">
        <v>72.566666666666663</v>
      </c>
      <c r="K188" s="276">
        <v>71</v>
      </c>
      <c r="L188" s="276">
        <v>69.2</v>
      </c>
      <c r="M188" s="276">
        <v>1.4929699999999999</v>
      </c>
    </row>
    <row r="189" spans="1:13">
      <c r="A189" s="267">
        <v>179</v>
      </c>
      <c r="B189" s="276" t="s">
        <v>384</v>
      </c>
      <c r="C189" s="277">
        <v>550.4</v>
      </c>
      <c r="D189" s="278">
        <v>556.83333333333337</v>
      </c>
      <c r="E189" s="278">
        <v>535.66666666666674</v>
      </c>
      <c r="F189" s="278">
        <v>520.93333333333339</v>
      </c>
      <c r="G189" s="278">
        <v>499.76666666666677</v>
      </c>
      <c r="H189" s="278">
        <v>571.56666666666672</v>
      </c>
      <c r="I189" s="278">
        <v>592.73333333333346</v>
      </c>
      <c r="J189" s="278">
        <v>607.4666666666667</v>
      </c>
      <c r="K189" s="276">
        <v>578</v>
      </c>
      <c r="L189" s="276">
        <v>542.1</v>
      </c>
      <c r="M189" s="276">
        <v>1.20536</v>
      </c>
    </row>
    <row r="190" spans="1:13">
      <c r="A190" s="267">
        <v>180</v>
      </c>
      <c r="B190" s="276" t="s">
        <v>1439</v>
      </c>
      <c r="C190" s="277">
        <v>193</v>
      </c>
      <c r="D190" s="278">
        <v>193.91666666666666</v>
      </c>
      <c r="E190" s="278">
        <v>191.08333333333331</v>
      </c>
      <c r="F190" s="278">
        <v>189.16666666666666</v>
      </c>
      <c r="G190" s="278">
        <v>186.33333333333331</v>
      </c>
      <c r="H190" s="278">
        <v>195.83333333333331</v>
      </c>
      <c r="I190" s="278">
        <v>198.66666666666663</v>
      </c>
      <c r="J190" s="278">
        <v>200.58333333333331</v>
      </c>
      <c r="K190" s="276">
        <v>196.75</v>
      </c>
      <c r="L190" s="276">
        <v>192</v>
      </c>
      <c r="M190" s="276">
        <v>0.25358999999999998</v>
      </c>
    </row>
    <row r="191" spans="1:13">
      <c r="A191" s="267">
        <v>181</v>
      </c>
      <c r="B191" s="276" t="s">
        <v>390</v>
      </c>
      <c r="C191" s="277">
        <v>67.900000000000006</v>
      </c>
      <c r="D191" s="278">
        <v>67.7</v>
      </c>
      <c r="E191" s="278">
        <v>66.5</v>
      </c>
      <c r="F191" s="278">
        <v>65.099999999999994</v>
      </c>
      <c r="G191" s="278">
        <v>63.899999999999991</v>
      </c>
      <c r="H191" s="278">
        <v>69.100000000000009</v>
      </c>
      <c r="I191" s="278">
        <v>70.300000000000026</v>
      </c>
      <c r="J191" s="278">
        <v>71.700000000000017</v>
      </c>
      <c r="K191" s="276">
        <v>68.900000000000006</v>
      </c>
      <c r="L191" s="276">
        <v>66.3</v>
      </c>
      <c r="M191" s="276">
        <v>18.620419999999999</v>
      </c>
    </row>
    <row r="192" spans="1:13">
      <c r="A192" s="267">
        <v>182</v>
      </c>
      <c r="B192" s="276" t="s">
        <v>250</v>
      </c>
      <c r="C192" s="277">
        <v>193.2</v>
      </c>
      <c r="D192" s="278">
        <v>193.56666666666669</v>
      </c>
      <c r="E192" s="278">
        <v>189.63333333333338</v>
      </c>
      <c r="F192" s="278">
        <v>186.06666666666669</v>
      </c>
      <c r="G192" s="278">
        <v>182.13333333333338</v>
      </c>
      <c r="H192" s="278">
        <v>197.13333333333338</v>
      </c>
      <c r="I192" s="278">
        <v>201.06666666666672</v>
      </c>
      <c r="J192" s="278">
        <v>204.63333333333338</v>
      </c>
      <c r="K192" s="276">
        <v>197.5</v>
      </c>
      <c r="L192" s="276">
        <v>190</v>
      </c>
      <c r="M192" s="276">
        <v>2.9998900000000002</v>
      </c>
    </row>
    <row r="193" spans="1:13">
      <c r="A193" s="267">
        <v>183</v>
      </c>
      <c r="B193" s="276" t="s">
        <v>385</v>
      </c>
      <c r="C193" s="277">
        <v>324.10000000000002</v>
      </c>
      <c r="D193" s="278">
        <v>321.7</v>
      </c>
      <c r="E193" s="278">
        <v>314.45</v>
      </c>
      <c r="F193" s="278">
        <v>304.8</v>
      </c>
      <c r="G193" s="278">
        <v>297.55</v>
      </c>
      <c r="H193" s="278">
        <v>331.34999999999997</v>
      </c>
      <c r="I193" s="278">
        <v>338.59999999999997</v>
      </c>
      <c r="J193" s="278">
        <v>348.24999999999994</v>
      </c>
      <c r="K193" s="276">
        <v>328.95</v>
      </c>
      <c r="L193" s="276">
        <v>312.05</v>
      </c>
      <c r="M193" s="276">
        <v>1.5132099999999999</v>
      </c>
    </row>
    <row r="194" spans="1:13">
      <c r="A194" s="267">
        <v>184</v>
      </c>
      <c r="B194" s="276" t="s">
        <v>386</v>
      </c>
      <c r="C194" s="277">
        <v>296.60000000000002</v>
      </c>
      <c r="D194" s="278">
        <v>296.78333333333336</v>
      </c>
      <c r="E194" s="278">
        <v>293.76666666666671</v>
      </c>
      <c r="F194" s="278">
        <v>290.93333333333334</v>
      </c>
      <c r="G194" s="278">
        <v>287.91666666666669</v>
      </c>
      <c r="H194" s="278">
        <v>299.61666666666673</v>
      </c>
      <c r="I194" s="278">
        <v>302.63333333333338</v>
      </c>
      <c r="J194" s="278">
        <v>305.46666666666675</v>
      </c>
      <c r="K194" s="276">
        <v>299.8</v>
      </c>
      <c r="L194" s="276">
        <v>293.95</v>
      </c>
      <c r="M194" s="276">
        <v>7.0176299999999996</v>
      </c>
    </row>
    <row r="195" spans="1:13">
      <c r="A195" s="267">
        <v>185</v>
      </c>
      <c r="B195" s="276" t="s">
        <v>391</v>
      </c>
      <c r="C195" s="277">
        <v>659.85</v>
      </c>
      <c r="D195" s="278">
        <v>664.25000000000011</v>
      </c>
      <c r="E195" s="278">
        <v>648.55000000000018</v>
      </c>
      <c r="F195" s="278">
        <v>637.25000000000011</v>
      </c>
      <c r="G195" s="278">
        <v>621.55000000000018</v>
      </c>
      <c r="H195" s="278">
        <v>675.55000000000018</v>
      </c>
      <c r="I195" s="278">
        <v>691.25000000000023</v>
      </c>
      <c r="J195" s="278">
        <v>702.55000000000018</v>
      </c>
      <c r="K195" s="276">
        <v>679.95</v>
      </c>
      <c r="L195" s="276">
        <v>652.95000000000005</v>
      </c>
      <c r="M195" s="276">
        <v>0.10792</v>
      </c>
    </row>
    <row r="196" spans="1:13">
      <c r="A196" s="267">
        <v>186</v>
      </c>
      <c r="B196" s="276" t="s">
        <v>399</v>
      </c>
      <c r="C196" s="277">
        <v>687.1</v>
      </c>
      <c r="D196" s="278">
        <v>691.85</v>
      </c>
      <c r="E196" s="278">
        <v>679.65000000000009</v>
      </c>
      <c r="F196" s="278">
        <v>672.2</v>
      </c>
      <c r="G196" s="278">
        <v>660.00000000000011</v>
      </c>
      <c r="H196" s="278">
        <v>699.30000000000007</v>
      </c>
      <c r="I196" s="278">
        <v>711.50000000000011</v>
      </c>
      <c r="J196" s="278">
        <v>718.95</v>
      </c>
      <c r="K196" s="276">
        <v>704.05</v>
      </c>
      <c r="L196" s="276">
        <v>684.4</v>
      </c>
      <c r="M196" s="276">
        <v>2.8477600000000001</v>
      </c>
    </row>
    <row r="197" spans="1:13">
      <c r="A197" s="267">
        <v>187</v>
      </c>
      <c r="B197" s="276" t="s">
        <v>392</v>
      </c>
      <c r="C197" s="277">
        <v>28.4</v>
      </c>
      <c r="D197" s="278">
        <v>28.516666666666666</v>
      </c>
      <c r="E197" s="278">
        <v>27.833333333333332</v>
      </c>
      <c r="F197" s="278">
        <v>27.266666666666666</v>
      </c>
      <c r="G197" s="278">
        <v>26.583333333333332</v>
      </c>
      <c r="H197" s="278">
        <v>29.083333333333332</v>
      </c>
      <c r="I197" s="278">
        <v>29.766666666666669</v>
      </c>
      <c r="J197" s="278">
        <v>30.333333333333332</v>
      </c>
      <c r="K197" s="276">
        <v>29.2</v>
      </c>
      <c r="L197" s="276">
        <v>27.95</v>
      </c>
      <c r="M197" s="276">
        <v>1.23987</v>
      </c>
    </row>
    <row r="198" spans="1:13">
      <c r="A198" s="267">
        <v>188</v>
      </c>
      <c r="B198" s="276" t="s">
        <v>393</v>
      </c>
      <c r="C198" s="277">
        <v>800.8</v>
      </c>
      <c r="D198" s="278">
        <v>801.31666666666661</v>
      </c>
      <c r="E198" s="278">
        <v>794.78333333333319</v>
      </c>
      <c r="F198" s="278">
        <v>788.76666666666654</v>
      </c>
      <c r="G198" s="278">
        <v>782.23333333333312</v>
      </c>
      <c r="H198" s="278">
        <v>807.33333333333326</v>
      </c>
      <c r="I198" s="278">
        <v>813.86666666666656</v>
      </c>
      <c r="J198" s="278">
        <v>819.88333333333333</v>
      </c>
      <c r="K198" s="276">
        <v>807.85</v>
      </c>
      <c r="L198" s="276">
        <v>795.3</v>
      </c>
      <c r="M198" s="276">
        <v>0.13963</v>
      </c>
    </row>
    <row r="199" spans="1:13">
      <c r="A199" s="267">
        <v>189</v>
      </c>
      <c r="B199" s="276" t="s">
        <v>106</v>
      </c>
      <c r="C199" s="277">
        <v>727.9</v>
      </c>
      <c r="D199" s="278">
        <v>726.9</v>
      </c>
      <c r="E199" s="278">
        <v>712.8</v>
      </c>
      <c r="F199" s="278">
        <v>697.69999999999993</v>
      </c>
      <c r="G199" s="278">
        <v>683.59999999999991</v>
      </c>
      <c r="H199" s="278">
        <v>742</v>
      </c>
      <c r="I199" s="278">
        <v>756.10000000000014</v>
      </c>
      <c r="J199" s="278">
        <v>771.2</v>
      </c>
      <c r="K199" s="276">
        <v>741</v>
      </c>
      <c r="L199" s="276">
        <v>711.8</v>
      </c>
      <c r="M199" s="276">
        <v>32.691490000000002</v>
      </c>
    </row>
    <row r="200" spans="1:13">
      <c r="A200" s="267">
        <v>190</v>
      </c>
      <c r="B200" s="276" t="s">
        <v>108</v>
      </c>
      <c r="C200" s="277">
        <v>841.95</v>
      </c>
      <c r="D200" s="278">
        <v>844.88333333333333</v>
      </c>
      <c r="E200" s="278">
        <v>830.06666666666661</v>
      </c>
      <c r="F200" s="278">
        <v>818.18333333333328</v>
      </c>
      <c r="G200" s="278">
        <v>803.36666666666656</v>
      </c>
      <c r="H200" s="278">
        <v>856.76666666666665</v>
      </c>
      <c r="I200" s="278">
        <v>871.58333333333348</v>
      </c>
      <c r="J200" s="278">
        <v>883.4666666666667</v>
      </c>
      <c r="K200" s="276">
        <v>859.7</v>
      </c>
      <c r="L200" s="276">
        <v>833</v>
      </c>
      <c r="M200" s="276">
        <v>87.272949999999994</v>
      </c>
    </row>
    <row r="201" spans="1:13">
      <c r="A201" s="267">
        <v>191</v>
      </c>
      <c r="B201" s="276" t="s">
        <v>109</v>
      </c>
      <c r="C201" s="277">
        <v>1923.55</v>
      </c>
      <c r="D201" s="278">
        <v>1925.8</v>
      </c>
      <c r="E201" s="278">
        <v>1904.6</v>
      </c>
      <c r="F201" s="278">
        <v>1885.6499999999999</v>
      </c>
      <c r="G201" s="278">
        <v>1864.4499999999998</v>
      </c>
      <c r="H201" s="278">
        <v>1944.75</v>
      </c>
      <c r="I201" s="278">
        <v>1965.9500000000003</v>
      </c>
      <c r="J201" s="278">
        <v>1984.9</v>
      </c>
      <c r="K201" s="276">
        <v>1947</v>
      </c>
      <c r="L201" s="276">
        <v>1906.85</v>
      </c>
      <c r="M201" s="276">
        <v>43.221150000000002</v>
      </c>
    </row>
    <row r="202" spans="1:13">
      <c r="A202" s="267">
        <v>192</v>
      </c>
      <c r="B202" s="276" t="s">
        <v>252</v>
      </c>
      <c r="C202" s="277">
        <v>2250.1999999999998</v>
      </c>
      <c r="D202" s="278">
        <v>2255.8666666666668</v>
      </c>
      <c r="E202" s="278">
        <v>2239.3333333333335</v>
      </c>
      <c r="F202" s="278">
        <v>2228.4666666666667</v>
      </c>
      <c r="G202" s="278">
        <v>2211.9333333333334</v>
      </c>
      <c r="H202" s="278">
        <v>2266.7333333333336</v>
      </c>
      <c r="I202" s="278">
        <v>2283.2666666666664</v>
      </c>
      <c r="J202" s="278">
        <v>2294.1333333333337</v>
      </c>
      <c r="K202" s="276">
        <v>2272.4</v>
      </c>
      <c r="L202" s="276">
        <v>2245</v>
      </c>
      <c r="M202" s="276">
        <v>1.76325</v>
      </c>
    </row>
    <row r="203" spans="1:13">
      <c r="A203" s="267">
        <v>193</v>
      </c>
      <c r="B203" s="276" t="s">
        <v>110</v>
      </c>
      <c r="C203" s="277">
        <v>1183.55</v>
      </c>
      <c r="D203" s="278">
        <v>1186.3999999999999</v>
      </c>
      <c r="E203" s="278">
        <v>1173.4999999999998</v>
      </c>
      <c r="F203" s="278">
        <v>1163.4499999999998</v>
      </c>
      <c r="G203" s="278">
        <v>1150.5499999999997</v>
      </c>
      <c r="H203" s="278">
        <v>1196.4499999999998</v>
      </c>
      <c r="I203" s="278">
        <v>1209.3499999999999</v>
      </c>
      <c r="J203" s="278">
        <v>1219.3999999999999</v>
      </c>
      <c r="K203" s="276">
        <v>1199.3</v>
      </c>
      <c r="L203" s="276">
        <v>1176.3499999999999</v>
      </c>
      <c r="M203" s="276">
        <v>57.614699999999999</v>
      </c>
    </row>
    <row r="204" spans="1:13">
      <c r="A204" s="267">
        <v>194</v>
      </c>
      <c r="B204" s="276" t="s">
        <v>253</v>
      </c>
      <c r="C204" s="277">
        <v>589.75</v>
      </c>
      <c r="D204" s="278">
        <v>590.65</v>
      </c>
      <c r="E204" s="278">
        <v>583.09999999999991</v>
      </c>
      <c r="F204" s="278">
        <v>576.44999999999993</v>
      </c>
      <c r="G204" s="278">
        <v>568.89999999999986</v>
      </c>
      <c r="H204" s="278">
        <v>597.29999999999995</v>
      </c>
      <c r="I204" s="278">
        <v>604.84999999999991</v>
      </c>
      <c r="J204" s="278">
        <v>611.5</v>
      </c>
      <c r="K204" s="276">
        <v>598.20000000000005</v>
      </c>
      <c r="L204" s="276">
        <v>584</v>
      </c>
      <c r="M204" s="276">
        <v>37.894500000000001</v>
      </c>
    </row>
    <row r="205" spans="1:13">
      <c r="A205" s="267">
        <v>195</v>
      </c>
      <c r="B205" s="276" t="s">
        <v>251</v>
      </c>
      <c r="C205" s="277">
        <v>675.8</v>
      </c>
      <c r="D205" s="278">
        <v>675.96666666666658</v>
      </c>
      <c r="E205" s="278">
        <v>667.63333333333321</v>
      </c>
      <c r="F205" s="278">
        <v>659.46666666666658</v>
      </c>
      <c r="G205" s="278">
        <v>651.13333333333321</v>
      </c>
      <c r="H205" s="278">
        <v>684.13333333333321</v>
      </c>
      <c r="I205" s="278">
        <v>692.46666666666647</v>
      </c>
      <c r="J205" s="278">
        <v>700.63333333333321</v>
      </c>
      <c r="K205" s="276">
        <v>684.3</v>
      </c>
      <c r="L205" s="276">
        <v>667.8</v>
      </c>
      <c r="M205" s="276">
        <v>1.2364200000000001</v>
      </c>
    </row>
    <row r="206" spans="1:13">
      <c r="A206" s="267">
        <v>196</v>
      </c>
      <c r="B206" s="276" t="s">
        <v>394</v>
      </c>
      <c r="C206" s="277">
        <v>184.65</v>
      </c>
      <c r="D206" s="278">
        <v>185.08333333333334</v>
      </c>
      <c r="E206" s="278">
        <v>182.16666666666669</v>
      </c>
      <c r="F206" s="278">
        <v>179.68333333333334</v>
      </c>
      <c r="G206" s="278">
        <v>176.76666666666668</v>
      </c>
      <c r="H206" s="278">
        <v>187.56666666666669</v>
      </c>
      <c r="I206" s="278">
        <v>190.48333333333338</v>
      </c>
      <c r="J206" s="278">
        <v>192.9666666666667</v>
      </c>
      <c r="K206" s="276">
        <v>188</v>
      </c>
      <c r="L206" s="276">
        <v>182.6</v>
      </c>
      <c r="M206" s="276">
        <v>1.9616499999999999</v>
      </c>
    </row>
    <row r="207" spans="1:13">
      <c r="A207" s="267">
        <v>197</v>
      </c>
      <c r="B207" s="276" t="s">
        <v>395</v>
      </c>
      <c r="C207" s="277">
        <v>306.45</v>
      </c>
      <c r="D207" s="278">
        <v>305.51666666666665</v>
      </c>
      <c r="E207" s="278">
        <v>299.93333333333328</v>
      </c>
      <c r="F207" s="278">
        <v>293.41666666666663</v>
      </c>
      <c r="G207" s="278">
        <v>287.83333333333326</v>
      </c>
      <c r="H207" s="278">
        <v>312.0333333333333</v>
      </c>
      <c r="I207" s="278">
        <v>317.61666666666667</v>
      </c>
      <c r="J207" s="278">
        <v>324.13333333333333</v>
      </c>
      <c r="K207" s="276">
        <v>311.10000000000002</v>
      </c>
      <c r="L207" s="276">
        <v>299</v>
      </c>
      <c r="M207" s="276">
        <v>1.0360499999999999</v>
      </c>
    </row>
    <row r="208" spans="1:13">
      <c r="A208" s="267">
        <v>198</v>
      </c>
      <c r="B208" s="276" t="s">
        <v>111</v>
      </c>
      <c r="C208" s="277">
        <v>2799.8</v>
      </c>
      <c r="D208" s="278">
        <v>2838.4333333333329</v>
      </c>
      <c r="E208" s="278">
        <v>2748.3666666666659</v>
      </c>
      <c r="F208" s="278">
        <v>2696.9333333333329</v>
      </c>
      <c r="G208" s="278">
        <v>2606.8666666666659</v>
      </c>
      <c r="H208" s="278">
        <v>2889.8666666666659</v>
      </c>
      <c r="I208" s="278">
        <v>2979.9333333333325</v>
      </c>
      <c r="J208" s="278">
        <v>3031.3666666666659</v>
      </c>
      <c r="K208" s="276">
        <v>2928.5</v>
      </c>
      <c r="L208" s="276">
        <v>2787</v>
      </c>
      <c r="M208" s="276">
        <v>31.107939999999999</v>
      </c>
    </row>
    <row r="209" spans="1:13">
      <c r="A209" s="267">
        <v>199</v>
      </c>
      <c r="B209" s="276" t="s">
        <v>112</v>
      </c>
      <c r="C209" s="277">
        <v>470.8</v>
      </c>
      <c r="D209" s="278">
        <v>470.86666666666662</v>
      </c>
      <c r="E209" s="278">
        <v>470.28333333333325</v>
      </c>
      <c r="F209" s="278">
        <v>469.76666666666665</v>
      </c>
      <c r="G209" s="278">
        <v>469.18333333333328</v>
      </c>
      <c r="H209" s="278">
        <v>471.38333333333321</v>
      </c>
      <c r="I209" s="278">
        <v>471.96666666666658</v>
      </c>
      <c r="J209" s="278">
        <v>472.48333333333318</v>
      </c>
      <c r="K209" s="276">
        <v>471.45</v>
      </c>
      <c r="L209" s="276">
        <v>470.35</v>
      </c>
      <c r="M209" s="276">
        <v>2.6801699999999999</v>
      </c>
    </row>
    <row r="210" spans="1:13">
      <c r="A210" s="267">
        <v>200</v>
      </c>
      <c r="B210" s="276" t="s">
        <v>396</v>
      </c>
      <c r="C210" s="277">
        <v>17.25</v>
      </c>
      <c r="D210" s="278">
        <v>17.150000000000002</v>
      </c>
      <c r="E210" s="278">
        <v>16.950000000000003</v>
      </c>
      <c r="F210" s="278">
        <v>16.650000000000002</v>
      </c>
      <c r="G210" s="278">
        <v>16.450000000000003</v>
      </c>
      <c r="H210" s="278">
        <v>17.450000000000003</v>
      </c>
      <c r="I210" s="278">
        <v>17.649999999999999</v>
      </c>
      <c r="J210" s="278">
        <v>17.950000000000003</v>
      </c>
      <c r="K210" s="276">
        <v>17.350000000000001</v>
      </c>
      <c r="L210" s="276">
        <v>16.850000000000001</v>
      </c>
      <c r="M210" s="276">
        <v>62.429699999999997</v>
      </c>
    </row>
    <row r="211" spans="1:13">
      <c r="A211" s="267">
        <v>201</v>
      </c>
      <c r="B211" s="276" t="s">
        <v>398</v>
      </c>
      <c r="C211" s="277">
        <v>127.15</v>
      </c>
      <c r="D211" s="278">
        <v>126.03333333333335</v>
      </c>
      <c r="E211" s="278">
        <v>124.06666666666669</v>
      </c>
      <c r="F211" s="278">
        <v>120.98333333333335</v>
      </c>
      <c r="G211" s="278">
        <v>119.01666666666669</v>
      </c>
      <c r="H211" s="278">
        <v>129.11666666666667</v>
      </c>
      <c r="I211" s="278">
        <v>131.08333333333337</v>
      </c>
      <c r="J211" s="278">
        <v>134.16666666666669</v>
      </c>
      <c r="K211" s="276">
        <v>128</v>
      </c>
      <c r="L211" s="276">
        <v>122.95</v>
      </c>
      <c r="M211" s="276">
        <v>4.9874900000000002</v>
      </c>
    </row>
    <row r="212" spans="1:13">
      <c r="A212" s="267">
        <v>202</v>
      </c>
      <c r="B212" s="276" t="s">
        <v>114</v>
      </c>
      <c r="C212" s="277">
        <v>170.65</v>
      </c>
      <c r="D212" s="278">
        <v>169.83333333333334</v>
      </c>
      <c r="E212" s="278">
        <v>167.7166666666667</v>
      </c>
      <c r="F212" s="278">
        <v>164.78333333333336</v>
      </c>
      <c r="G212" s="278">
        <v>162.66666666666671</v>
      </c>
      <c r="H212" s="278">
        <v>172.76666666666668</v>
      </c>
      <c r="I212" s="278">
        <v>174.8833333333333</v>
      </c>
      <c r="J212" s="278">
        <v>177.81666666666666</v>
      </c>
      <c r="K212" s="276">
        <v>171.95</v>
      </c>
      <c r="L212" s="276">
        <v>166.9</v>
      </c>
      <c r="M212" s="276">
        <v>129.57793000000001</v>
      </c>
    </row>
    <row r="213" spans="1:13">
      <c r="A213" s="267">
        <v>203</v>
      </c>
      <c r="B213" s="276" t="s">
        <v>400</v>
      </c>
      <c r="C213" s="277">
        <v>32.950000000000003</v>
      </c>
      <c r="D213" s="278">
        <v>33.316666666666663</v>
      </c>
      <c r="E213" s="278">
        <v>32.483333333333327</v>
      </c>
      <c r="F213" s="278">
        <v>32.016666666666666</v>
      </c>
      <c r="G213" s="278">
        <v>31.18333333333333</v>
      </c>
      <c r="H213" s="278">
        <v>33.783333333333324</v>
      </c>
      <c r="I213" s="278">
        <v>34.616666666666667</v>
      </c>
      <c r="J213" s="278">
        <v>35.083333333333321</v>
      </c>
      <c r="K213" s="276">
        <v>34.15</v>
      </c>
      <c r="L213" s="276">
        <v>32.85</v>
      </c>
      <c r="M213" s="276">
        <v>4.9938099999999999</v>
      </c>
    </row>
    <row r="214" spans="1:13">
      <c r="A214" s="267">
        <v>204</v>
      </c>
      <c r="B214" s="276" t="s">
        <v>115</v>
      </c>
      <c r="C214" s="277">
        <v>187.65</v>
      </c>
      <c r="D214" s="278">
        <v>186.63333333333333</v>
      </c>
      <c r="E214" s="278">
        <v>183.66666666666666</v>
      </c>
      <c r="F214" s="278">
        <v>179.68333333333334</v>
      </c>
      <c r="G214" s="278">
        <v>176.71666666666667</v>
      </c>
      <c r="H214" s="278">
        <v>190.61666666666665</v>
      </c>
      <c r="I214" s="278">
        <v>193.58333333333334</v>
      </c>
      <c r="J214" s="278">
        <v>197.56666666666663</v>
      </c>
      <c r="K214" s="276">
        <v>189.6</v>
      </c>
      <c r="L214" s="276">
        <v>182.65</v>
      </c>
      <c r="M214" s="276">
        <v>259.83654999999999</v>
      </c>
    </row>
    <row r="215" spans="1:13">
      <c r="A215" s="267">
        <v>205</v>
      </c>
      <c r="B215" s="276" t="s">
        <v>116</v>
      </c>
      <c r="C215" s="277">
        <v>2071.3000000000002</v>
      </c>
      <c r="D215" s="278">
        <v>2086.4333333333334</v>
      </c>
      <c r="E215" s="278">
        <v>2052.8666666666668</v>
      </c>
      <c r="F215" s="278">
        <v>2034.4333333333334</v>
      </c>
      <c r="G215" s="278">
        <v>2000.8666666666668</v>
      </c>
      <c r="H215" s="278">
        <v>2104.8666666666668</v>
      </c>
      <c r="I215" s="278">
        <v>2138.4333333333334</v>
      </c>
      <c r="J215" s="278">
        <v>2156.8666666666668</v>
      </c>
      <c r="K215" s="276">
        <v>2120</v>
      </c>
      <c r="L215" s="276">
        <v>2068</v>
      </c>
      <c r="M215" s="276">
        <v>24.143280000000001</v>
      </c>
    </row>
    <row r="216" spans="1:13">
      <c r="A216" s="267">
        <v>206</v>
      </c>
      <c r="B216" s="276" t="s">
        <v>254</v>
      </c>
      <c r="C216" s="277">
        <v>203.3</v>
      </c>
      <c r="D216" s="278">
        <v>204.4</v>
      </c>
      <c r="E216" s="278">
        <v>201.20000000000002</v>
      </c>
      <c r="F216" s="278">
        <v>199.10000000000002</v>
      </c>
      <c r="G216" s="278">
        <v>195.90000000000003</v>
      </c>
      <c r="H216" s="278">
        <v>206.5</v>
      </c>
      <c r="I216" s="278">
        <v>209.7</v>
      </c>
      <c r="J216" s="278">
        <v>211.79999999999998</v>
      </c>
      <c r="K216" s="276">
        <v>207.6</v>
      </c>
      <c r="L216" s="276">
        <v>202.3</v>
      </c>
      <c r="M216" s="276">
        <v>8.7558600000000002</v>
      </c>
    </row>
    <row r="217" spans="1:13">
      <c r="A217" s="267">
        <v>207</v>
      </c>
      <c r="B217" s="276" t="s">
        <v>401</v>
      </c>
      <c r="C217" s="277">
        <v>28451.65</v>
      </c>
      <c r="D217" s="278">
        <v>28572.133333333331</v>
      </c>
      <c r="E217" s="278">
        <v>28279.516666666663</v>
      </c>
      <c r="F217" s="278">
        <v>28107.383333333331</v>
      </c>
      <c r="G217" s="278">
        <v>27814.766666666663</v>
      </c>
      <c r="H217" s="278">
        <v>28744.266666666663</v>
      </c>
      <c r="I217" s="278">
        <v>29036.883333333331</v>
      </c>
      <c r="J217" s="278">
        <v>29209.016666666663</v>
      </c>
      <c r="K217" s="276">
        <v>28864.75</v>
      </c>
      <c r="L217" s="276">
        <v>28400</v>
      </c>
      <c r="M217" s="276">
        <v>2.7269999999999999E-2</v>
      </c>
    </row>
    <row r="218" spans="1:13">
      <c r="A218" s="267">
        <v>208</v>
      </c>
      <c r="B218" s="276" t="s">
        <v>397</v>
      </c>
      <c r="C218" s="277">
        <v>47.15</v>
      </c>
      <c r="D218" s="278">
        <v>47.633333333333333</v>
      </c>
      <c r="E218" s="278">
        <v>46.516666666666666</v>
      </c>
      <c r="F218" s="278">
        <v>45.883333333333333</v>
      </c>
      <c r="G218" s="278">
        <v>44.766666666666666</v>
      </c>
      <c r="H218" s="278">
        <v>48.266666666666666</v>
      </c>
      <c r="I218" s="278">
        <v>49.383333333333326</v>
      </c>
      <c r="J218" s="278">
        <v>50.016666666666666</v>
      </c>
      <c r="K218" s="276">
        <v>48.75</v>
      </c>
      <c r="L218" s="276">
        <v>47</v>
      </c>
      <c r="M218" s="276">
        <v>9.8835899999999999</v>
      </c>
    </row>
    <row r="219" spans="1:13">
      <c r="A219" s="267">
        <v>209</v>
      </c>
      <c r="B219" s="276" t="s">
        <v>255</v>
      </c>
      <c r="C219" s="277">
        <v>31.65</v>
      </c>
      <c r="D219" s="278">
        <v>31.833333333333332</v>
      </c>
      <c r="E219" s="278">
        <v>31.166666666666664</v>
      </c>
      <c r="F219" s="278">
        <v>30.683333333333334</v>
      </c>
      <c r="G219" s="278">
        <v>30.016666666666666</v>
      </c>
      <c r="H219" s="278">
        <v>32.316666666666663</v>
      </c>
      <c r="I219" s="278">
        <v>32.983333333333327</v>
      </c>
      <c r="J219" s="278">
        <v>33.466666666666661</v>
      </c>
      <c r="K219" s="276">
        <v>32.5</v>
      </c>
      <c r="L219" s="276">
        <v>31.35</v>
      </c>
      <c r="M219" s="276">
        <v>5.1523199999999996</v>
      </c>
    </row>
    <row r="220" spans="1:13">
      <c r="A220" s="267">
        <v>210</v>
      </c>
      <c r="B220" s="276" t="s">
        <v>415</v>
      </c>
      <c r="C220" s="277">
        <v>47.65</v>
      </c>
      <c r="D220" s="278">
        <v>47.800000000000004</v>
      </c>
      <c r="E220" s="278">
        <v>46.600000000000009</v>
      </c>
      <c r="F220" s="278">
        <v>45.550000000000004</v>
      </c>
      <c r="G220" s="278">
        <v>44.350000000000009</v>
      </c>
      <c r="H220" s="278">
        <v>48.850000000000009</v>
      </c>
      <c r="I220" s="278">
        <v>50.050000000000011</v>
      </c>
      <c r="J220" s="278">
        <v>51.100000000000009</v>
      </c>
      <c r="K220" s="276">
        <v>49</v>
      </c>
      <c r="L220" s="276">
        <v>46.75</v>
      </c>
      <c r="M220" s="276">
        <v>14.25207</v>
      </c>
    </row>
    <row r="221" spans="1:13">
      <c r="A221" s="267">
        <v>211</v>
      </c>
      <c r="B221" s="276" t="s">
        <v>117</v>
      </c>
      <c r="C221" s="277">
        <v>140</v>
      </c>
      <c r="D221" s="278">
        <v>140.73333333333332</v>
      </c>
      <c r="E221" s="278">
        <v>137.06666666666663</v>
      </c>
      <c r="F221" s="278">
        <v>134.13333333333333</v>
      </c>
      <c r="G221" s="278">
        <v>130.46666666666664</v>
      </c>
      <c r="H221" s="278">
        <v>143.66666666666663</v>
      </c>
      <c r="I221" s="278">
        <v>147.33333333333331</v>
      </c>
      <c r="J221" s="278">
        <v>150.26666666666662</v>
      </c>
      <c r="K221" s="276">
        <v>144.4</v>
      </c>
      <c r="L221" s="276">
        <v>137.80000000000001</v>
      </c>
      <c r="M221" s="276">
        <v>145.14191</v>
      </c>
    </row>
    <row r="222" spans="1:13">
      <c r="A222" s="267">
        <v>212</v>
      </c>
      <c r="B222" s="276" t="s">
        <v>258</v>
      </c>
      <c r="C222" s="277" t="e">
        <v>#N/A</v>
      </c>
      <c r="D222" s="278" t="e">
        <v>#N/A</v>
      </c>
      <c r="E222" s="278" t="e">
        <v>#N/A</v>
      </c>
      <c r="F222" s="278" t="e">
        <v>#N/A</v>
      </c>
      <c r="G222" s="278" t="e">
        <v>#N/A</v>
      </c>
      <c r="H222" s="278" t="e">
        <v>#N/A</v>
      </c>
      <c r="I222" s="278" t="e">
        <v>#N/A</v>
      </c>
      <c r="J222" s="278" t="e">
        <v>#N/A</v>
      </c>
      <c r="K222" s="276" t="e">
        <v>#N/A</v>
      </c>
      <c r="L222" s="276" t="e">
        <v>#N/A</v>
      </c>
      <c r="M222" s="276" t="e">
        <v>#N/A</v>
      </c>
    </row>
    <row r="223" spans="1:13">
      <c r="A223" s="267">
        <v>213</v>
      </c>
      <c r="B223" s="276" t="s">
        <v>118</v>
      </c>
      <c r="C223" s="277">
        <v>392.6</v>
      </c>
      <c r="D223" s="278">
        <v>394.45</v>
      </c>
      <c r="E223" s="278">
        <v>386.2</v>
      </c>
      <c r="F223" s="278">
        <v>379.8</v>
      </c>
      <c r="G223" s="278">
        <v>371.55</v>
      </c>
      <c r="H223" s="278">
        <v>400.84999999999997</v>
      </c>
      <c r="I223" s="278">
        <v>409.09999999999997</v>
      </c>
      <c r="J223" s="278">
        <v>415.49999999999994</v>
      </c>
      <c r="K223" s="276">
        <v>402.7</v>
      </c>
      <c r="L223" s="276">
        <v>388.05</v>
      </c>
      <c r="M223" s="276">
        <v>272.26359000000002</v>
      </c>
    </row>
    <row r="224" spans="1:13">
      <c r="A224" s="267">
        <v>214</v>
      </c>
      <c r="B224" s="276" t="s">
        <v>256</v>
      </c>
      <c r="C224" s="277">
        <v>1236</v>
      </c>
      <c r="D224" s="278">
        <v>1232.7666666666667</v>
      </c>
      <c r="E224" s="278">
        <v>1222.0333333333333</v>
      </c>
      <c r="F224" s="278">
        <v>1208.0666666666666</v>
      </c>
      <c r="G224" s="278">
        <v>1197.3333333333333</v>
      </c>
      <c r="H224" s="278">
        <v>1246.7333333333333</v>
      </c>
      <c r="I224" s="278">
        <v>1257.4666666666665</v>
      </c>
      <c r="J224" s="278">
        <v>1271.4333333333334</v>
      </c>
      <c r="K224" s="276">
        <v>1243.5</v>
      </c>
      <c r="L224" s="276">
        <v>1218.8</v>
      </c>
      <c r="M224" s="276">
        <v>9.92164</v>
      </c>
    </row>
    <row r="225" spans="1:13">
      <c r="A225" s="267">
        <v>215</v>
      </c>
      <c r="B225" s="276" t="s">
        <v>119</v>
      </c>
      <c r="C225" s="277">
        <v>403.35</v>
      </c>
      <c r="D225" s="278">
        <v>404.18333333333334</v>
      </c>
      <c r="E225" s="278">
        <v>397.36666666666667</v>
      </c>
      <c r="F225" s="278">
        <v>391.38333333333333</v>
      </c>
      <c r="G225" s="278">
        <v>384.56666666666666</v>
      </c>
      <c r="H225" s="278">
        <v>410.16666666666669</v>
      </c>
      <c r="I225" s="278">
        <v>416.98333333333341</v>
      </c>
      <c r="J225" s="278">
        <v>422.9666666666667</v>
      </c>
      <c r="K225" s="276">
        <v>411</v>
      </c>
      <c r="L225" s="276">
        <v>398.2</v>
      </c>
      <c r="M225" s="276">
        <v>24.933250000000001</v>
      </c>
    </row>
    <row r="226" spans="1:13">
      <c r="A226" s="267">
        <v>216</v>
      </c>
      <c r="B226" s="276" t="s">
        <v>403</v>
      </c>
      <c r="C226" s="277">
        <v>2808.9</v>
      </c>
      <c r="D226" s="278">
        <v>2779</v>
      </c>
      <c r="E226" s="278">
        <v>2660</v>
      </c>
      <c r="F226" s="278">
        <v>2511.1</v>
      </c>
      <c r="G226" s="278">
        <v>2392.1</v>
      </c>
      <c r="H226" s="278">
        <v>2927.9</v>
      </c>
      <c r="I226" s="278">
        <v>3046.9</v>
      </c>
      <c r="J226" s="278">
        <v>3195.8</v>
      </c>
      <c r="K226" s="276">
        <v>2898</v>
      </c>
      <c r="L226" s="276">
        <v>2630.1</v>
      </c>
      <c r="M226" s="276">
        <v>4.1360000000000001E-2</v>
      </c>
    </row>
    <row r="227" spans="1:13">
      <c r="A227" s="267">
        <v>217</v>
      </c>
      <c r="B227" s="276" t="s">
        <v>257</v>
      </c>
      <c r="C227" s="277">
        <v>36.450000000000003</v>
      </c>
      <c r="D227" s="278">
        <v>36.633333333333333</v>
      </c>
      <c r="E227" s="278">
        <v>36.116666666666667</v>
      </c>
      <c r="F227" s="278">
        <v>35.783333333333331</v>
      </c>
      <c r="G227" s="278">
        <v>35.266666666666666</v>
      </c>
      <c r="H227" s="278">
        <v>36.966666666666669</v>
      </c>
      <c r="I227" s="278">
        <v>37.483333333333334</v>
      </c>
      <c r="J227" s="278">
        <v>37.81666666666667</v>
      </c>
      <c r="K227" s="276">
        <v>37.15</v>
      </c>
      <c r="L227" s="276">
        <v>36.299999999999997</v>
      </c>
      <c r="M227" s="276">
        <v>5.7576700000000001</v>
      </c>
    </row>
    <row r="228" spans="1:13">
      <c r="A228" s="267">
        <v>218</v>
      </c>
      <c r="B228" s="276" t="s">
        <v>120</v>
      </c>
      <c r="C228" s="277">
        <v>8.75</v>
      </c>
      <c r="D228" s="278">
        <v>8.5666666666666664</v>
      </c>
      <c r="E228" s="278">
        <v>8.1833333333333336</v>
      </c>
      <c r="F228" s="278">
        <v>7.6166666666666671</v>
      </c>
      <c r="G228" s="278">
        <v>7.2333333333333343</v>
      </c>
      <c r="H228" s="278">
        <v>9.1333333333333329</v>
      </c>
      <c r="I228" s="278">
        <v>9.5166666666666657</v>
      </c>
      <c r="J228" s="278">
        <v>10.083333333333332</v>
      </c>
      <c r="K228" s="276">
        <v>8.9499999999999993</v>
      </c>
      <c r="L228" s="276">
        <v>8</v>
      </c>
      <c r="M228" s="276">
        <v>4175.8946599999999</v>
      </c>
    </row>
    <row r="229" spans="1:13">
      <c r="A229" s="267">
        <v>219</v>
      </c>
      <c r="B229" s="276" t="s">
        <v>404</v>
      </c>
      <c r="C229" s="277">
        <v>30.45</v>
      </c>
      <c r="D229" s="278">
        <v>30.3</v>
      </c>
      <c r="E229" s="278">
        <v>29.650000000000002</v>
      </c>
      <c r="F229" s="278">
        <v>28.85</v>
      </c>
      <c r="G229" s="278">
        <v>28.200000000000003</v>
      </c>
      <c r="H229" s="278">
        <v>31.1</v>
      </c>
      <c r="I229" s="278">
        <v>31.75</v>
      </c>
      <c r="J229" s="278">
        <v>32.549999999999997</v>
      </c>
      <c r="K229" s="276">
        <v>30.95</v>
      </c>
      <c r="L229" s="276">
        <v>29.5</v>
      </c>
      <c r="M229" s="276">
        <v>24.755140000000001</v>
      </c>
    </row>
    <row r="230" spans="1:13">
      <c r="A230" s="267">
        <v>220</v>
      </c>
      <c r="B230" s="276" t="s">
        <v>121</v>
      </c>
      <c r="C230" s="277">
        <v>30.6</v>
      </c>
      <c r="D230" s="278">
        <v>30.716666666666669</v>
      </c>
      <c r="E230" s="278">
        <v>30.133333333333336</v>
      </c>
      <c r="F230" s="278">
        <v>29.666666666666668</v>
      </c>
      <c r="G230" s="278">
        <v>29.083333333333336</v>
      </c>
      <c r="H230" s="278">
        <v>31.183333333333337</v>
      </c>
      <c r="I230" s="278">
        <v>31.766666666666666</v>
      </c>
      <c r="J230" s="278">
        <v>32.233333333333334</v>
      </c>
      <c r="K230" s="276">
        <v>31.3</v>
      </c>
      <c r="L230" s="276">
        <v>30.25</v>
      </c>
      <c r="M230" s="276">
        <v>210.91251</v>
      </c>
    </row>
    <row r="231" spans="1:13">
      <c r="A231" s="267">
        <v>221</v>
      </c>
      <c r="B231" s="276" t="s">
        <v>416</v>
      </c>
      <c r="C231" s="277">
        <v>191.3</v>
      </c>
      <c r="D231" s="278">
        <v>192.98333333333335</v>
      </c>
      <c r="E231" s="278">
        <v>189.31666666666669</v>
      </c>
      <c r="F231" s="278">
        <v>187.33333333333334</v>
      </c>
      <c r="G231" s="278">
        <v>183.66666666666669</v>
      </c>
      <c r="H231" s="278">
        <v>194.9666666666667</v>
      </c>
      <c r="I231" s="278">
        <v>198.63333333333333</v>
      </c>
      <c r="J231" s="278">
        <v>200.6166666666667</v>
      </c>
      <c r="K231" s="276">
        <v>196.65</v>
      </c>
      <c r="L231" s="276">
        <v>191</v>
      </c>
      <c r="M231" s="276">
        <v>10.02543</v>
      </c>
    </row>
    <row r="232" spans="1:13">
      <c r="A232" s="267">
        <v>222</v>
      </c>
      <c r="B232" s="276" t="s">
        <v>405</v>
      </c>
      <c r="C232" s="277">
        <v>704.9</v>
      </c>
      <c r="D232" s="278">
        <v>717.93333333333339</v>
      </c>
      <c r="E232" s="278">
        <v>689.36666666666679</v>
      </c>
      <c r="F232" s="278">
        <v>673.83333333333337</v>
      </c>
      <c r="G232" s="278">
        <v>645.26666666666677</v>
      </c>
      <c r="H232" s="278">
        <v>733.46666666666681</v>
      </c>
      <c r="I232" s="278">
        <v>762.03333333333342</v>
      </c>
      <c r="J232" s="278">
        <v>777.56666666666683</v>
      </c>
      <c r="K232" s="276">
        <v>746.5</v>
      </c>
      <c r="L232" s="276">
        <v>702.4</v>
      </c>
      <c r="M232" s="276">
        <v>0.55408999999999997</v>
      </c>
    </row>
    <row r="233" spans="1:13">
      <c r="A233" s="267">
        <v>223</v>
      </c>
      <c r="B233" s="276" t="s">
        <v>406</v>
      </c>
      <c r="C233" s="277">
        <v>5.8</v>
      </c>
      <c r="D233" s="278">
        <v>5.833333333333333</v>
      </c>
      <c r="E233" s="278">
        <v>5.7166666666666659</v>
      </c>
      <c r="F233" s="278">
        <v>5.6333333333333329</v>
      </c>
      <c r="G233" s="278">
        <v>5.5166666666666657</v>
      </c>
      <c r="H233" s="278">
        <v>5.9166666666666661</v>
      </c>
      <c r="I233" s="278">
        <v>6.0333333333333332</v>
      </c>
      <c r="J233" s="278">
        <v>6.1166666666666663</v>
      </c>
      <c r="K233" s="276">
        <v>5.95</v>
      </c>
      <c r="L233" s="276">
        <v>5.75</v>
      </c>
      <c r="M233" s="276">
        <v>8.5742600000000007</v>
      </c>
    </row>
    <row r="234" spans="1:13">
      <c r="A234" s="267">
        <v>224</v>
      </c>
      <c r="B234" s="276" t="s">
        <v>122</v>
      </c>
      <c r="C234" s="277">
        <v>402.25</v>
      </c>
      <c r="D234" s="278">
        <v>405.01666666666671</v>
      </c>
      <c r="E234" s="278">
        <v>398.33333333333343</v>
      </c>
      <c r="F234" s="278">
        <v>394.41666666666674</v>
      </c>
      <c r="G234" s="278">
        <v>387.73333333333346</v>
      </c>
      <c r="H234" s="278">
        <v>408.93333333333339</v>
      </c>
      <c r="I234" s="278">
        <v>415.61666666666667</v>
      </c>
      <c r="J234" s="278">
        <v>419.53333333333336</v>
      </c>
      <c r="K234" s="276">
        <v>411.7</v>
      </c>
      <c r="L234" s="276">
        <v>401.1</v>
      </c>
      <c r="M234" s="276">
        <v>20.41873</v>
      </c>
    </row>
    <row r="235" spans="1:13">
      <c r="A235" s="267">
        <v>225</v>
      </c>
      <c r="B235" s="276" t="s">
        <v>407</v>
      </c>
      <c r="C235" s="277">
        <v>74.75</v>
      </c>
      <c r="D235" s="278">
        <v>75.350000000000009</v>
      </c>
      <c r="E235" s="278">
        <v>73.200000000000017</v>
      </c>
      <c r="F235" s="278">
        <v>71.650000000000006</v>
      </c>
      <c r="G235" s="278">
        <v>69.500000000000014</v>
      </c>
      <c r="H235" s="278">
        <v>76.90000000000002</v>
      </c>
      <c r="I235" s="278">
        <v>79.050000000000026</v>
      </c>
      <c r="J235" s="278">
        <v>80.600000000000023</v>
      </c>
      <c r="K235" s="276">
        <v>77.5</v>
      </c>
      <c r="L235" s="276">
        <v>73.8</v>
      </c>
      <c r="M235" s="276">
        <v>2.3085800000000001</v>
      </c>
    </row>
    <row r="236" spans="1:13">
      <c r="A236" s="267">
        <v>226</v>
      </c>
      <c r="B236" s="276" t="s">
        <v>1603</v>
      </c>
      <c r="C236" s="277">
        <v>919.95</v>
      </c>
      <c r="D236" s="278">
        <v>915.9</v>
      </c>
      <c r="E236" s="278">
        <v>906.09999999999991</v>
      </c>
      <c r="F236" s="278">
        <v>892.24999999999989</v>
      </c>
      <c r="G236" s="278">
        <v>882.44999999999982</v>
      </c>
      <c r="H236" s="278">
        <v>929.75</v>
      </c>
      <c r="I236" s="278">
        <v>939.55</v>
      </c>
      <c r="J236" s="278">
        <v>953.40000000000009</v>
      </c>
      <c r="K236" s="276">
        <v>925.7</v>
      </c>
      <c r="L236" s="276">
        <v>902.05</v>
      </c>
      <c r="M236" s="276">
        <v>1.15926</v>
      </c>
    </row>
    <row r="237" spans="1:13">
      <c r="A237" s="267">
        <v>227</v>
      </c>
      <c r="B237" s="276" t="s">
        <v>260</v>
      </c>
      <c r="C237" s="277">
        <v>95.4</v>
      </c>
      <c r="D237" s="278">
        <v>95.966666666666654</v>
      </c>
      <c r="E237" s="278">
        <v>94.433333333333309</v>
      </c>
      <c r="F237" s="278">
        <v>93.466666666666654</v>
      </c>
      <c r="G237" s="278">
        <v>91.933333333333309</v>
      </c>
      <c r="H237" s="278">
        <v>96.933333333333309</v>
      </c>
      <c r="I237" s="278">
        <v>98.46666666666664</v>
      </c>
      <c r="J237" s="278">
        <v>99.433333333333309</v>
      </c>
      <c r="K237" s="276">
        <v>97.5</v>
      </c>
      <c r="L237" s="276">
        <v>95</v>
      </c>
      <c r="M237" s="276">
        <v>6.1478999999999999</v>
      </c>
    </row>
    <row r="238" spans="1:13">
      <c r="A238" s="267">
        <v>228</v>
      </c>
      <c r="B238" s="276" t="s">
        <v>412</v>
      </c>
      <c r="C238" s="277">
        <v>118.35</v>
      </c>
      <c r="D238" s="278">
        <v>118.5</v>
      </c>
      <c r="E238" s="278">
        <v>116.55</v>
      </c>
      <c r="F238" s="278">
        <v>114.75</v>
      </c>
      <c r="G238" s="278">
        <v>112.8</v>
      </c>
      <c r="H238" s="278">
        <v>120.3</v>
      </c>
      <c r="I238" s="278">
        <v>122.24999999999999</v>
      </c>
      <c r="J238" s="278">
        <v>124.05</v>
      </c>
      <c r="K238" s="276">
        <v>120.45</v>
      </c>
      <c r="L238" s="276">
        <v>116.7</v>
      </c>
      <c r="M238" s="276">
        <v>8.7452000000000005</v>
      </c>
    </row>
    <row r="239" spans="1:13">
      <c r="A239" s="267">
        <v>229</v>
      </c>
      <c r="B239" s="276" t="s">
        <v>1615</v>
      </c>
      <c r="C239" s="277">
        <v>4846</v>
      </c>
      <c r="D239" s="278">
        <v>4889.9833333333336</v>
      </c>
      <c r="E239" s="278">
        <v>4781.0166666666673</v>
      </c>
      <c r="F239" s="278">
        <v>4716.0333333333338</v>
      </c>
      <c r="G239" s="278">
        <v>4607.0666666666675</v>
      </c>
      <c r="H239" s="278">
        <v>4954.9666666666672</v>
      </c>
      <c r="I239" s="278">
        <v>5063.9333333333343</v>
      </c>
      <c r="J239" s="278">
        <v>5128.916666666667</v>
      </c>
      <c r="K239" s="276">
        <v>4998.95</v>
      </c>
      <c r="L239" s="276">
        <v>4825</v>
      </c>
      <c r="M239" s="276">
        <v>0.27659</v>
      </c>
    </row>
    <row r="240" spans="1:13">
      <c r="A240" s="267">
        <v>230</v>
      </c>
      <c r="B240" s="276" t="s">
        <v>259</v>
      </c>
      <c r="C240" s="277">
        <v>57.9</v>
      </c>
      <c r="D240" s="278">
        <v>58.216666666666669</v>
      </c>
      <c r="E240" s="278">
        <v>57.033333333333339</v>
      </c>
      <c r="F240" s="278">
        <v>56.166666666666671</v>
      </c>
      <c r="G240" s="278">
        <v>54.983333333333341</v>
      </c>
      <c r="H240" s="278">
        <v>59.083333333333336</v>
      </c>
      <c r="I240" s="278">
        <v>60.266666666666673</v>
      </c>
      <c r="J240" s="278">
        <v>61.133333333333333</v>
      </c>
      <c r="K240" s="276">
        <v>59.4</v>
      </c>
      <c r="L240" s="276">
        <v>57.35</v>
      </c>
      <c r="M240" s="276">
        <v>5.5210800000000004</v>
      </c>
    </row>
    <row r="241" spans="1:13">
      <c r="A241" s="267">
        <v>231</v>
      </c>
      <c r="B241" s="276" t="s">
        <v>123</v>
      </c>
      <c r="C241" s="277">
        <v>1309.5</v>
      </c>
      <c r="D241" s="278">
        <v>1317.25</v>
      </c>
      <c r="E241" s="278">
        <v>1287.25</v>
      </c>
      <c r="F241" s="278">
        <v>1265</v>
      </c>
      <c r="G241" s="278">
        <v>1235</v>
      </c>
      <c r="H241" s="278">
        <v>1339.5</v>
      </c>
      <c r="I241" s="278">
        <v>1369.5</v>
      </c>
      <c r="J241" s="278">
        <v>1391.75</v>
      </c>
      <c r="K241" s="276">
        <v>1347.25</v>
      </c>
      <c r="L241" s="276">
        <v>1295</v>
      </c>
      <c r="M241" s="276">
        <v>22.041219999999999</v>
      </c>
    </row>
    <row r="242" spans="1:13">
      <c r="A242" s="267">
        <v>232</v>
      </c>
      <c r="B242" s="276" t="s">
        <v>1622</v>
      </c>
      <c r="C242" s="277">
        <v>256.85000000000002</v>
      </c>
      <c r="D242" s="278">
        <v>256.31666666666666</v>
      </c>
      <c r="E242" s="278">
        <v>253.18333333333334</v>
      </c>
      <c r="F242" s="278">
        <v>249.51666666666668</v>
      </c>
      <c r="G242" s="278">
        <v>246.38333333333335</v>
      </c>
      <c r="H242" s="278">
        <v>259.98333333333335</v>
      </c>
      <c r="I242" s="278">
        <v>263.11666666666667</v>
      </c>
      <c r="J242" s="278">
        <v>266.7833333333333</v>
      </c>
      <c r="K242" s="276">
        <v>259.45</v>
      </c>
      <c r="L242" s="276">
        <v>252.65</v>
      </c>
      <c r="M242" s="276">
        <v>0.37104999999999999</v>
      </c>
    </row>
    <row r="243" spans="1:13">
      <c r="A243" s="267">
        <v>233</v>
      </c>
      <c r="B243" s="276" t="s">
        <v>418</v>
      </c>
      <c r="C243" s="277">
        <v>287.7</v>
      </c>
      <c r="D243" s="278">
        <v>287.40000000000003</v>
      </c>
      <c r="E243" s="278">
        <v>286.00000000000006</v>
      </c>
      <c r="F243" s="278">
        <v>284.3</v>
      </c>
      <c r="G243" s="278">
        <v>282.90000000000003</v>
      </c>
      <c r="H243" s="278">
        <v>289.10000000000008</v>
      </c>
      <c r="I243" s="278">
        <v>290.50000000000006</v>
      </c>
      <c r="J243" s="278">
        <v>292.2000000000001</v>
      </c>
      <c r="K243" s="276">
        <v>288.8</v>
      </c>
      <c r="L243" s="276">
        <v>285.7</v>
      </c>
      <c r="M243" s="276">
        <v>5.0619999999999998E-2</v>
      </c>
    </row>
    <row r="244" spans="1:13">
      <c r="A244" s="267">
        <v>234</v>
      </c>
      <c r="B244" s="276" t="s">
        <v>124</v>
      </c>
      <c r="C244" s="277">
        <v>585.70000000000005</v>
      </c>
      <c r="D244" s="278">
        <v>588.06666666666672</v>
      </c>
      <c r="E244" s="278">
        <v>574.13333333333344</v>
      </c>
      <c r="F244" s="278">
        <v>562.56666666666672</v>
      </c>
      <c r="G244" s="278">
        <v>548.63333333333344</v>
      </c>
      <c r="H244" s="278">
        <v>599.63333333333344</v>
      </c>
      <c r="I244" s="278">
        <v>613.56666666666661</v>
      </c>
      <c r="J244" s="278">
        <v>625.13333333333344</v>
      </c>
      <c r="K244" s="276">
        <v>602</v>
      </c>
      <c r="L244" s="276">
        <v>576.5</v>
      </c>
      <c r="M244" s="276">
        <v>168.11387999999999</v>
      </c>
    </row>
    <row r="245" spans="1:13">
      <c r="A245" s="267">
        <v>235</v>
      </c>
      <c r="B245" s="276" t="s">
        <v>419</v>
      </c>
      <c r="C245" s="277">
        <v>83.8</v>
      </c>
      <c r="D245" s="278">
        <v>83.683333333333323</v>
      </c>
      <c r="E245" s="278">
        <v>82.516666666666652</v>
      </c>
      <c r="F245" s="278">
        <v>81.233333333333334</v>
      </c>
      <c r="G245" s="278">
        <v>80.066666666666663</v>
      </c>
      <c r="H245" s="278">
        <v>84.96666666666664</v>
      </c>
      <c r="I245" s="278">
        <v>86.133333333333297</v>
      </c>
      <c r="J245" s="278">
        <v>87.416666666666629</v>
      </c>
      <c r="K245" s="276">
        <v>84.85</v>
      </c>
      <c r="L245" s="276">
        <v>82.4</v>
      </c>
      <c r="M245" s="276">
        <v>3.2145700000000001</v>
      </c>
    </row>
    <row r="246" spans="1:13">
      <c r="A246" s="267">
        <v>236</v>
      </c>
      <c r="B246" s="276" t="s">
        <v>125</v>
      </c>
      <c r="C246" s="277">
        <v>185.55</v>
      </c>
      <c r="D246" s="278">
        <v>183.9</v>
      </c>
      <c r="E246" s="278">
        <v>180.85000000000002</v>
      </c>
      <c r="F246" s="278">
        <v>176.15</v>
      </c>
      <c r="G246" s="278">
        <v>173.10000000000002</v>
      </c>
      <c r="H246" s="278">
        <v>188.60000000000002</v>
      </c>
      <c r="I246" s="278">
        <v>191.65000000000003</v>
      </c>
      <c r="J246" s="278">
        <v>196.35000000000002</v>
      </c>
      <c r="K246" s="276">
        <v>186.95</v>
      </c>
      <c r="L246" s="276">
        <v>179.2</v>
      </c>
      <c r="M246" s="276">
        <v>59.425409999999999</v>
      </c>
    </row>
    <row r="247" spans="1:13">
      <c r="A247" s="267">
        <v>237</v>
      </c>
      <c r="B247" s="276" t="s">
        <v>126</v>
      </c>
      <c r="C247" s="277">
        <v>1060.5999999999999</v>
      </c>
      <c r="D247" s="278">
        <v>1065.5166666666667</v>
      </c>
      <c r="E247" s="278">
        <v>1047.4333333333334</v>
      </c>
      <c r="F247" s="278">
        <v>1034.2666666666667</v>
      </c>
      <c r="G247" s="278">
        <v>1016.1833333333334</v>
      </c>
      <c r="H247" s="278">
        <v>1078.6833333333334</v>
      </c>
      <c r="I247" s="278">
        <v>1096.7666666666669</v>
      </c>
      <c r="J247" s="278">
        <v>1109.9333333333334</v>
      </c>
      <c r="K247" s="276">
        <v>1083.5999999999999</v>
      </c>
      <c r="L247" s="276">
        <v>1052.3499999999999</v>
      </c>
      <c r="M247" s="276">
        <v>88.004360000000005</v>
      </c>
    </row>
    <row r="248" spans="1:13">
      <c r="A248" s="267">
        <v>238</v>
      </c>
      <c r="B248" s="276" t="s">
        <v>1645</v>
      </c>
      <c r="C248" s="277">
        <v>571.79999999999995</v>
      </c>
      <c r="D248" s="278">
        <v>575.93333333333328</v>
      </c>
      <c r="E248" s="278">
        <v>565.41666666666652</v>
      </c>
      <c r="F248" s="278">
        <v>559.03333333333319</v>
      </c>
      <c r="G248" s="278">
        <v>548.51666666666642</v>
      </c>
      <c r="H248" s="278">
        <v>582.31666666666661</v>
      </c>
      <c r="I248" s="278">
        <v>592.83333333333326</v>
      </c>
      <c r="J248" s="278">
        <v>599.2166666666667</v>
      </c>
      <c r="K248" s="276">
        <v>586.45000000000005</v>
      </c>
      <c r="L248" s="276">
        <v>569.54999999999995</v>
      </c>
      <c r="M248" s="276">
        <v>6.1809999999999997E-2</v>
      </c>
    </row>
    <row r="249" spans="1:13">
      <c r="A249" s="267">
        <v>239</v>
      </c>
      <c r="B249" s="276" t="s">
        <v>420</v>
      </c>
      <c r="C249" s="277">
        <v>253.65</v>
      </c>
      <c r="D249" s="278">
        <v>255.11666666666665</v>
      </c>
      <c r="E249" s="278">
        <v>249.73333333333329</v>
      </c>
      <c r="F249" s="278">
        <v>245.81666666666663</v>
      </c>
      <c r="G249" s="278">
        <v>240.43333333333328</v>
      </c>
      <c r="H249" s="278">
        <v>259.0333333333333</v>
      </c>
      <c r="I249" s="278">
        <v>264.41666666666669</v>
      </c>
      <c r="J249" s="278">
        <v>268.33333333333331</v>
      </c>
      <c r="K249" s="276">
        <v>260.5</v>
      </c>
      <c r="L249" s="276">
        <v>251.2</v>
      </c>
      <c r="M249" s="276">
        <v>1.46845</v>
      </c>
    </row>
    <row r="250" spans="1:13">
      <c r="A250" s="267">
        <v>240</v>
      </c>
      <c r="B250" s="276" t="s">
        <v>421</v>
      </c>
      <c r="C250" s="277">
        <v>238.7</v>
      </c>
      <c r="D250" s="278">
        <v>240.13333333333333</v>
      </c>
      <c r="E250" s="278">
        <v>233.76666666666665</v>
      </c>
      <c r="F250" s="278">
        <v>228.83333333333331</v>
      </c>
      <c r="G250" s="278">
        <v>222.46666666666664</v>
      </c>
      <c r="H250" s="278">
        <v>245.06666666666666</v>
      </c>
      <c r="I250" s="278">
        <v>251.43333333333334</v>
      </c>
      <c r="J250" s="278">
        <v>256.36666666666667</v>
      </c>
      <c r="K250" s="276">
        <v>246.5</v>
      </c>
      <c r="L250" s="276">
        <v>235.2</v>
      </c>
      <c r="M250" s="276">
        <v>5.8618300000000003</v>
      </c>
    </row>
    <row r="251" spans="1:13">
      <c r="A251" s="267">
        <v>241</v>
      </c>
      <c r="B251" s="276" t="s">
        <v>417</v>
      </c>
      <c r="C251" s="277">
        <v>9.15</v>
      </c>
      <c r="D251" s="278">
        <v>9.2000000000000011</v>
      </c>
      <c r="E251" s="278">
        <v>9.0500000000000025</v>
      </c>
      <c r="F251" s="278">
        <v>8.9500000000000011</v>
      </c>
      <c r="G251" s="278">
        <v>8.8000000000000025</v>
      </c>
      <c r="H251" s="278">
        <v>9.3000000000000025</v>
      </c>
      <c r="I251" s="278">
        <v>9.4500000000000011</v>
      </c>
      <c r="J251" s="278">
        <v>9.5500000000000025</v>
      </c>
      <c r="K251" s="276">
        <v>9.35</v>
      </c>
      <c r="L251" s="276">
        <v>9.1</v>
      </c>
      <c r="M251" s="276">
        <v>6.1078299999999999</v>
      </c>
    </row>
    <row r="252" spans="1:13">
      <c r="A252" s="267">
        <v>242</v>
      </c>
      <c r="B252" s="276" t="s">
        <v>127</v>
      </c>
      <c r="C252" s="277">
        <v>79.55</v>
      </c>
      <c r="D252" s="278">
        <v>80.149999999999991</v>
      </c>
      <c r="E252" s="278">
        <v>78.399999999999977</v>
      </c>
      <c r="F252" s="278">
        <v>77.249999999999986</v>
      </c>
      <c r="G252" s="278">
        <v>75.499999999999972</v>
      </c>
      <c r="H252" s="278">
        <v>81.299999999999983</v>
      </c>
      <c r="I252" s="278">
        <v>83.050000000000011</v>
      </c>
      <c r="J252" s="278">
        <v>84.199999999999989</v>
      </c>
      <c r="K252" s="276">
        <v>81.900000000000006</v>
      </c>
      <c r="L252" s="276">
        <v>79</v>
      </c>
      <c r="M252" s="276">
        <v>547.68803000000003</v>
      </c>
    </row>
    <row r="253" spans="1:13">
      <c r="A253" s="267">
        <v>243</v>
      </c>
      <c r="B253" s="276" t="s">
        <v>262</v>
      </c>
      <c r="C253" s="277">
        <v>2313.1</v>
      </c>
      <c r="D253" s="278">
        <v>2313.75</v>
      </c>
      <c r="E253" s="278">
        <v>2250.5</v>
      </c>
      <c r="F253" s="278">
        <v>2187.9</v>
      </c>
      <c r="G253" s="278">
        <v>2124.65</v>
      </c>
      <c r="H253" s="278">
        <v>2376.35</v>
      </c>
      <c r="I253" s="278">
        <v>2439.6</v>
      </c>
      <c r="J253" s="278">
        <v>2502.1999999999998</v>
      </c>
      <c r="K253" s="276">
        <v>2377</v>
      </c>
      <c r="L253" s="276">
        <v>2251.15</v>
      </c>
      <c r="M253" s="276">
        <v>4.0980600000000003</v>
      </c>
    </row>
    <row r="254" spans="1:13">
      <c r="A254" s="267">
        <v>244</v>
      </c>
      <c r="B254" s="276" t="s">
        <v>408</v>
      </c>
      <c r="C254" s="277">
        <v>113.75</v>
      </c>
      <c r="D254" s="278">
        <v>114.13333333333333</v>
      </c>
      <c r="E254" s="278">
        <v>112.16666666666666</v>
      </c>
      <c r="F254" s="278">
        <v>110.58333333333333</v>
      </c>
      <c r="G254" s="278">
        <v>108.61666666666666</v>
      </c>
      <c r="H254" s="278">
        <v>115.71666666666665</v>
      </c>
      <c r="I254" s="278">
        <v>117.68333333333332</v>
      </c>
      <c r="J254" s="278">
        <v>119.26666666666665</v>
      </c>
      <c r="K254" s="276">
        <v>116.1</v>
      </c>
      <c r="L254" s="276">
        <v>112.55</v>
      </c>
      <c r="M254" s="276">
        <v>2.6259100000000002</v>
      </c>
    </row>
    <row r="255" spans="1:13">
      <c r="A255" s="267">
        <v>245</v>
      </c>
      <c r="B255" s="276" t="s">
        <v>409</v>
      </c>
      <c r="C255" s="277">
        <v>75.900000000000006</v>
      </c>
      <c r="D255" s="278">
        <v>76.333333333333329</v>
      </c>
      <c r="E255" s="278">
        <v>75.266666666666652</v>
      </c>
      <c r="F255" s="278">
        <v>74.633333333333326</v>
      </c>
      <c r="G255" s="278">
        <v>73.566666666666649</v>
      </c>
      <c r="H255" s="278">
        <v>76.966666666666654</v>
      </c>
      <c r="I255" s="278">
        <v>78.033333333333346</v>
      </c>
      <c r="J255" s="278">
        <v>78.666666666666657</v>
      </c>
      <c r="K255" s="276">
        <v>77.400000000000006</v>
      </c>
      <c r="L255" s="276">
        <v>75.7</v>
      </c>
      <c r="M255" s="276">
        <v>1.4305099999999999</v>
      </c>
    </row>
    <row r="256" spans="1:13">
      <c r="A256" s="267">
        <v>246</v>
      </c>
      <c r="B256" s="276" t="s">
        <v>2931</v>
      </c>
      <c r="C256" s="277">
        <v>1315.2</v>
      </c>
      <c r="D256" s="278">
        <v>1318.2166666666667</v>
      </c>
      <c r="E256" s="278">
        <v>1306.9833333333333</v>
      </c>
      <c r="F256" s="278">
        <v>1298.7666666666667</v>
      </c>
      <c r="G256" s="278">
        <v>1287.5333333333333</v>
      </c>
      <c r="H256" s="278">
        <v>1326.4333333333334</v>
      </c>
      <c r="I256" s="278">
        <v>1337.666666666667</v>
      </c>
      <c r="J256" s="278">
        <v>1345.8833333333334</v>
      </c>
      <c r="K256" s="276">
        <v>1329.45</v>
      </c>
      <c r="L256" s="276">
        <v>1310</v>
      </c>
      <c r="M256" s="276">
        <v>1.1634800000000001</v>
      </c>
    </row>
    <row r="257" spans="1:13">
      <c r="A257" s="267">
        <v>247</v>
      </c>
      <c r="B257" s="276" t="s">
        <v>402</v>
      </c>
      <c r="C257" s="277">
        <v>463.45</v>
      </c>
      <c r="D257" s="278">
        <v>472.66666666666669</v>
      </c>
      <c r="E257" s="278">
        <v>451.83333333333337</v>
      </c>
      <c r="F257" s="278">
        <v>440.2166666666667</v>
      </c>
      <c r="G257" s="278">
        <v>419.38333333333338</v>
      </c>
      <c r="H257" s="278">
        <v>484.28333333333336</v>
      </c>
      <c r="I257" s="278">
        <v>505.11666666666673</v>
      </c>
      <c r="J257" s="278">
        <v>516.73333333333335</v>
      </c>
      <c r="K257" s="276">
        <v>493.5</v>
      </c>
      <c r="L257" s="276">
        <v>461.05</v>
      </c>
      <c r="M257" s="276">
        <v>8.2592199999999991</v>
      </c>
    </row>
    <row r="258" spans="1:13">
      <c r="A258" s="267">
        <v>248</v>
      </c>
      <c r="B258" s="276" t="s">
        <v>128</v>
      </c>
      <c r="C258" s="277">
        <v>165.25</v>
      </c>
      <c r="D258" s="278">
        <v>165.13333333333333</v>
      </c>
      <c r="E258" s="278">
        <v>163.46666666666664</v>
      </c>
      <c r="F258" s="278">
        <v>161.68333333333331</v>
      </c>
      <c r="G258" s="278">
        <v>160.01666666666662</v>
      </c>
      <c r="H258" s="278">
        <v>166.91666666666666</v>
      </c>
      <c r="I258" s="278">
        <v>168.58333333333334</v>
      </c>
      <c r="J258" s="278">
        <v>170.36666666666667</v>
      </c>
      <c r="K258" s="276">
        <v>166.8</v>
      </c>
      <c r="L258" s="276">
        <v>163.35</v>
      </c>
      <c r="M258" s="276">
        <v>163.4751</v>
      </c>
    </row>
    <row r="259" spans="1:13">
      <c r="A259" s="267">
        <v>249</v>
      </c>
      <c r="B259" s="276" t="s">
        <v>413</v>
      </c>
      <c r="C259" s="277">
        <v>222.25</v>
      </c>
      <c r="D259" s="278">
        <v>222.61666666666667</v>
      </c>
      <c r="E259" s="278">
        <v>220.98333333333335</v>
      </c>
      <c r="F259" s="278">
        <v>219.71666666666667</v>
      </c>
      <c r="G259" s="278">
        <v>218.08333333333334</v>
      </c>
      <c r="H259" s="278">
        <v>223.88333333333335</v>
      </c>
      <c r="I259" s="278">
        <v>225.51666666666668</v>
      </c>
      <c r="J259" s="278">
        <v>226.78333333333336</v>
      </c>
      <c r="K259" s="276">
        <v>224.25</v>
      </c>
      <c r="L259" s="276">
        <v>221.35</v>
      </c>
      <c r="M259" s="276">
        <v>5.9990000000000002E-2</v>
      </c>
    </row>
    <row r="260" spans="1:13">
      <c r="A260" s="267">
        <v>250</v>
      </c>
      <c r="B260" s="276" t="s">
        <v>411</v>
      </c>
      <c r="C260" s="277">
        <v>118.35</v>
      </c>
      <c r="D260" s="278">
        <v>118.85000000000001</v>
      </c>
      <c r="E260" s="278">
        <v>117.05000000000001</v>
      </c>
      <c r="F260" s="278">
        <v>115.75</v>
      </c>
      <c r="G260" s="278">
        <v>113.95</v>
      </c>
      <c r="H260" s="278">
        <v>120.15000000000002</v>
      </c>
      <c r="I260" s="278">
        <v>121.95</v>
      </c>
      <c r="J260" s="278">
        <v>123.25000000000003</v>
      </c>
      <c r="K260" s="276">
        <v>120.65</v>
      </c>
      <c r="L260" s="276">
        <v>117.55</v>
      </c>
      <c r="M260" s="276">
        <v>3.7125400000000002</v>
      </c>
    </row>
    <row r="261" spans="1:13">
      <c r="A261" s="267">
        <v>251</v>
      </c>
      <c r="B261" s="276" t="s">
        <v>431</v>
      </c>
      <c r="C261" s="277">
        <v>14.2</v>
      </c>
      <c r="D261" s="278">
        <v>14.333333333333334</v>
      </c>
      <c r="E261" s="278">
        <v>13.916666666666668</v>
      </c>
      <c r="F261" s="278">
        <v>13.633333333333335</v>
      </c>
      <c r="G261" s="278">
        <v>13.216666666666669</v>
      </c>
      <c r="H261" s="278">
        <v>14.616666666666667</v>
      </c>
      <c r="I261" s="278">
        <v>15.033333333333335</v>
      </c>
      <c r="J261" s="278">
        <v>15.316666666666666</v>
      </c>
      <c r="K261" s="276">
        <v>14.75</v>
      </c>
      <c r="L261" s="276">
        <v>14.05</v>
      </c>
      <c r="M261" s="276">
        <v>6.9658199999999999</v>
      </c>
    </row>
    <row r="262" spans="1:13">
      <c r="A262" s="267">
        <v>252</v>
      </c>
      <c r="B262" s="276" t="s">
        <v>428</v>
      </c>
      <c r="C262" s="277">
        <v>36.75</v>
      </c>
      <c r="D262" s="278">
        <v>36.616666666666667</v>
      </c>
      <c r="E262" s="278">
        <v>36.283333333333331</v>
      </c>
      <c r="F262" s="278">
        <v>35.816666666666663</v>
      </c>
      <c r="G262" s="278">
        <v>35.483333333333327</v>
      </c>
      <c r="H262" s="278">
        <v>37.083333333333336</v>
      </c>
      <c r="I262" s="278">
        <v>37.416666666666664</v>
      </c>
      <c r="J262" s="278">
        <v>37.88333333333334</v>
      </c>
      <c r="K262" s="276">
        <v>36.950000000000003</v>
      </c>
      <c r="L262" s="276">
        <v>36.15</v>
      </c>
      <c r="M262" s="276">
        <v>1.27403</v>
      </c>
    </row>
    <row r="263" spans="1:13">
      <c r="A263" s="267">
        <v>253</v>
      </c>
      <c r="B263" s="276" t="s">
        <v>429</v>
      </c>
      <c r="C263" s="277">
        <v>82.7</v>
      </c>
      <c r="D263" s="278">
        <v>83.166666666666671</v>
      </c>
      <c r="E263" s="278">
        <v>81.63333333333334</v>
      </c>
      <c r="F263" s="278">
        <v>80.566666666666663</v>
      </c>
      <c r="G263" s="278">
        <v>79.033333333333331</v>
      </c>
      <c r="H263" s="278">
        <v>84.233333333333348</v>
      </c>
      <c r="I263" s="278">
        <v>85.76666666666668</v>
      </c>
      <c r="J263" s="278">
        <v>86.833333333333357</v>
      </c>
      <c r="K263" s="276">
        <v>84.7</v>
      </c>
      <c r="L263" s="276">
        <v>82.1</v>
      </c>
      <c r="M263" s="276">
        <v>5.8237899999999998</v>
      </c>
    </row>
    <row r="264" spans="1:13">
      <c r="A264" s="267">
        <v>254</v>
      </c>
      <c r="B264" s="276" t="s">
        <v>432</v>
      </c>
      <c r="C264" s="277">
        <v>40.25</v>
      </c>
      <c r="D264" s="278">
        <v>40.466666666666661</v>
      </c>
      <c r="E264" s="278">
        <v>39.833333333333321</v>
      </c>
      <c r="F264" s="278">
        <v>39.416666666666657</v>
      </c>
      <c r="G264" s="278">
        <v>38.783333333333317</v>
      </c>
      <c r="H264" s="278">
        <v>40.883333333333326</v>
      </c>
      <c r="I264" s="278">
        <v>41.516666666666666</v>
      </c>
      <c r="J264" s="278">
        <v>41.93333333333333</v>
      </c>
      <c r="K264" s="276">
        <v>41.1</v>
      </c>
      <c r="L264" s="276">
        <v>40.049999999999997</v>
      </c>
      <c r="M264" s="276">
        <v>2.3399100000000002</v>
      </c>
    </row>
    <row r="265" spans="1:13">
      <c r="A265" s="267">
        <v>255</v>
      </c>
      <c r="B265" s="276" t="s">
        <v>422</v>
      </c>
      <c r="C265" s="277">
        <v>1008.7</v>
      </c>
      <c r="D265" s="278">
        <v>1008.9333333333334</v>
      </c>
      <c r="E265" s="278">
        <v>993.11666666666679</v>
      </c>
      <c r="F265" s="278">
        <v>977.53333333333342</v>
      </c>
      <c r="G265" s="278">
        <v>961.71666666666681</v>
      </c>
      <c r="H265" s="278">
        <v>1024.5166666666669</v>
      </c>
      <c r="I265" s="278">
        <v>1040.3333333333335</v>
      </c>
      <c r="J265" s="278">
        <v>1055.9166666666667</v>
      </c>
      <c r="K265" s="276">
        <v>1024.75</v>
      </c>
      <c r="L265" s="276">
        <v>993.35</v>
      </c>
      <c r="M265" s="276">
        <v>0.63256999999999997</v>
      </c>
    </row>
    <row r="266" spans="1:13">
      <c r="A266" s="267">
        <v>256</v>
      </c>
      <c r="B266" s="276" t="s">
        <v>436</v>
      </c>
      <c r="C266" s="277">
        <v>2179.5500000000002</v>
      </c>
      <c r="D266" s="278">
        <v>2166.0666666666671</v>
      </c>
      <c r="E266" s="278">
        <v>2122.983333333334</v>
      </c>
      <c r="F266" s="278">
        <v>2066.416666666667</v>
      </c>
      <c r="G266" s="278">
        <v>2023.3333333333339</v>
      </c>
      <c r="H266" s="278">
        <v>2222.6333333333341</v>
      </c>
      <c r="I266" s="278">
        <v>2265.7166666666672</v>
      </c>
      <c r="J266" s="278">
        <v>2322.2833333333342</v>
      </c>
      <c r="K266" s="276">
        <v>2209.15</v>
      </c>
      <c r="L266" s="276">
        <v>2109.5</v>
      </c>
      <c r="M266" s="276">
        <v>7.5060000000000002E-2</v>
      </c>
    </row>
    <row r="267" spans="1:13">
      <c r="A267" s="267">
        <v>257</v>
      </c>
      <c r="B267" s="276" t="s">
        <v>433</v>
      </c>
      <c r="C267" s="277">
        <v>60.25</v>
      </c>
      <c r="D267" s="278">
        <v>60.316666666666663</v>
      </c>
      <c r="E267" s="278">
        <v>59.533333333333324</v>
      </c>
      <c r="F267" s="278">
        <v>58.816666666666663</v>
      </c>
      <c r="G267" s="278">
        <v>58.033333333333324</v>
      </c>
      <c r="H267" s="278">
        <v>61.033333333333324</v>
      </c>
      <c r="I267" s="278">
        <v>61.816666666666656</v>
      </c>
      <c r="J267" s="278">
        <v>62.533333333333324</v>
      </c>
      <c r="K267" s="276">
        <v>61.1</v>
      </c>
      <c r="L267" s="276">
        <v>59.6</v>
      </c>
      <c r="M267" s="276">
        <v>4.29115</v>
      </c>
    </row>
    <row r="268" spans="1:13">
      <c r="A268" s="267">
        <v>258</v>
      </c>
      <c r="B268" s="276" t="s">
        <v>129</v>
      </c>
      <c r="C268" s="277">
        <v>191.5</v>
      </c>
      <c r="D268" s="278">
        <v>190.46666666666667</v>
      </c>
      <c r="E268" s="278">
        <v>185.53333333333333</v>
      </c>
      <c r="F268" s="278">
        <v>179.56666666666666</v>
      </c>
      <c r="G268" s="278">
        <v>174.63333333333333</v>
      </c>
      <c r="H268" s="278">
        <v>196.43333333333334</v>
      </c>
      <c r="I268" s="278">
        <v>201.36666666666667</v>
      </c>
      <c r="J268" s="278">
        <v>207.33333333333334</v>
      </c>
      <c r="K268" s="276">
        <v>195.4</v>
      </c>
      <c r="L268" s="276">
        <v>184.5</v>
      </c>
      <c r="M268" s="276">
        <v>209.19279</v>
      </c>
    </row>
    <row r="269" spans="1:13">
      <c r="A269" s="267">
        <v>259</v>
      </c>
      <c r="B269" s="276" t="s">
        <v>423</v>
      </c>
      <c r="C269" s="277">
        <v>1851.4</v>
      </c>
      <c r="D269" s="278">
        <v>1854.6666666666667</v>
      </c>
      <c r="E269" s="278">
        <v>1818.8333333333335</v>
      </c>
      <c r="F269" s="278">
        <v>1786.2666666666667</v>
      </c>
      <c r="G269" s="278">
        <v>1750.4333333333334</v>
      </c>
      <c r="H269" s="278">
        <v>1887.2333333333336</v>
      </c>
      <c r="I269" s="278">
        <v>1923.0666666666671</v>
      </c>
      <c r="J269" s="278">
        <v>1955.6333333333337</v>
      </c>
      <c r="K269" s="276">
        <v>1890.5</v>
      </c>
      <c r="L269" s="276">
        <v>1822.1</v>
      </c>
      <c r="M269" s="276">
        <v>0.54851000000000005</v>
      </c>
    </row>
    <row r="270" spans="1:13">
      <c r="A270" s="267">
        <v>260</v>
      </c>
      <c r="B270" s="276" t="s">
        <v>424</v>
      </c>
      <c r="C270" s="277">
        <v>290.10000000000002</v>
      </c>
      <c r="D270" s="278">
        <v>289.34999999999997</v>
      </c>
      <c r="E270" s="278">
        <v>286.74999999999994</v>
      </c>
      <c r="F270" s="278">
        <v>283.39999999999998</v>
      </c>
      <c r="G270" s="278">
        <v>280.79999999999995</v>
      </c>
      <c r="H270" s="278">
        <v>292.69999999999993</v>
      </c>
      <c r="I270" s="278">
        <v>295.29999999999995</v>
      </c>
      <c r="J270" s="278">
        <v>298.64999999999992</v>
      </c>
      <c r="K270" s="276">
        <v>291.95</v>
      </c>
      <c r="L270" s="276">
        <v>286</v>
      </c>
      <c r="M270" s="276">
        <v>3.2828200000000001</v>
      </c>
    </row>
    <row r="271" spans="1:13">
      <c r="A271" s="267">
        <v>261</v>
      </c>
      <c r="B271" s="276" t="s">
        <v>425</v>
      </c>
      <c r="C271" s="277">
        <v>87.85</v>
      </c>
      <c r="D271" s="278">
        <v>87.7</v>
      </c>
      <c r="E271" s="278">
        <v>86.45</v>
      </c>
      <c r="F271" s="278">
        <v>85.05</v>
      </c>
      <c r="G271" s="278">
        <v>83.8</v>
      </c>
      <c r="H271" s="278">
        <v>89.100000000000009</v>
      </c>
      <c r="I271" s="278">
        <v>90.350000000000009</v>
      </c>
      <c r="J271" s="278">
        <v>91.750000000000014</v>
      </c>
      <c r="K271" s="276">
        <v>88.95</v>
      </c>
      <c r="L271" s="276">
        <v>86.3</v>
      </c>
      <c r="M271" s="276">
        <v>7.2439799999999996</v>
      </c>
    </row>
    <row r="272" spans="1:13">
      <c r="A272" s="267">
        <v>262</v>
      </c>
      <c r="B272" s="276" t="s">
        <v>426</v>
      </c>
      <c r="C272" s="277">
        <v>66.849999999999994</v>
      </c>
      <c r="D272" s="278">
        <v>67.8</v>
      </c>
      <c r="E272" s="278">
        <v>65.55</v>
      </c>
      <c r="F272" s="278">
        <v>64.25</v>
      </c>
      <c r="G272" s="278">
        <v>62</v>
      </c>
      <c r="H272" s="278">
        <v>69.099999999999994</v>
      </c>
      <c r="I272" s="278">
        <v>71.349999999999994</v>
      </c>
      <c r="J272" s="278">
        <v>72.649999999999991</v>
      </c>
      <c r="K272" s="276">
        <v>70.05</v>
      </c>
      <c r="L272" s="276">
        <v>66.5</v>
      </c>
      <c r="M272" s="276">
        <v>10.71533</v>
      </c>
    </row>
    <row r="273" spans="1:13">
      <c r="A273" s="267">
        <v>263</v>
      </c>
      <c r="B273" s="276" t="s">
        <v>427</v>
      </c>
      <c r="C273" s="277">
        <v>79.400000000000006</v>
      </c>
      <c r="D273" s="278">
        <v>79.2</v>
      </c>
      <c r="E273" s="278">
        <v>77.300000000000011</v>
      </c>
      <c r="F273" s="278">
        <v>75.2</v>
      </c>
      <c r="G273" s="278">
        <v>73.300000000000011</v>
      </c>
      <c r="H273" s="278">
        <v>81.300000000000011</v>
      </c>
      <c r="I273" s="278">
        <v>83.200000000000017</v>
      </c>
      <c r="J273" s="278">
        <v>85.300000000000011</v>
      </c>
      <c r="K273" s="276">
        <v>81.099999999999994</v>
      </c>
      <c r="L273" s="276">
        <v>77.099999999999994</v>
      </c>
      <c r="M273" s="276">
        <v>12.274710000000001</v>
      </c>
    </row>
    <row r="274" spans="1:13">
      <c r="A274" s="267">
        <v>264</v>
      </c>
      <c r="B274" s="276" t="s">
        <v>435</v>
      </c>
      <c r="C274" s="277">
        <v>62.6</v>
      </c>
      <c r="D274" s="278">
        <v>62.266666666666673</v>
      </c>
      <c r="E274" s="278">
        <v>61.333333333333343</v>
      </c>
      <c r="F274" s="278">
        <v>60.06666666666667</v>
      </c>
      <c r="G274" s="278">
        <v>59.13333333333334</v>
      </c>
      <c r="H274" s="278">
        <v>63.533333333333346</v>
      </c>
      <c r="I274" s="278">
        <v>64.466666666666669</v>
      </c>
      <c r="J274" s="278">
        <v>65.733333333333348</v>
      </c>
      <c r="K274" s="276">
        <v>63.2</v>
      </c>
      <c r="L274" s="276">
        <v>61</v>
      </c>
      <c r="M274" s="276">
        <v>19.294319999999999</v>
      </c>
    </row>
    <row r="275" spans="1:13">
      <c r="A275" s="267">
        <v>265</v>
      </c>
      <c r="B275" s="276" t="s">
        <v>434</v>
      </c>
      <c r="C275" s="277">
        <v>97.95</v>
      </c>
      <c r="D275" s="278">
        <v>96.95</v>
      </c>
      <c r="E275" s="278">
        <v>95</v>
      </c>
      <c r="F275" s="278">
        <v>92.05</v>
      </c>
      <c r="G275" s="278">
        <v>90.1</v>
      </c>
      <c r="H275" s="278">
        <v>99.9</v>
      </c>
      <c r="I275" s="278">
        <v>101.85000000000002</v>
      </c>
      <c r="J275" s="278">
        <v>104.80000000000001</v>
      </c>
      <c r="K275" s="276">
        <v>98.9</v>
      </c>
      <c r="L275" s="276">
        <v>94</v>
      </c>
      <c r="M275" s="276">
        <v>5.0267499999999998</v>
      </c>
    </row>
    <row r="276" spans="1:13">
      <c r="A276" s="267">
        <v>266</v>
      </c>
      <c r="B276" s="276" t="s">
        <v>263</v>
      </c>
      <c r="C276" s="277">
        <v>60</v>
      </c>
      <c r="D276" s="278">
        <v>60.533333333333339</v>
      </c>
      <c r="E276" s="278">
        <v>59.416666666666679</v>
      </c>
      <c r="F276" s="278">
        <v>58.833333333333343</v>
      </c>
      <c r="G276" s="278">
        <v>57.716666666666683</v>
      </c>
      <c r="H276" s="278">
        <v>61.116666666666674</v>
      </c>
      <c r="I276" s="278">
        <v>62.233333333333334</v>
      </c>
      <c r="J276" s="278">
        <v>62.81666666666667</v>
      </c>
      <c r="K276" s="276">
        <v>61.65</v>
      </c>
      <c r="L276" s="276">
        <v>59.95</v>
      </c>
      <c r="M276" s="276">
        <v>9.7268100000000004</v>
      </c>
    </row>
    <row r="277" spans="1:13">
      <c r="A277" s="267">
        <v>267</v>
      </c>
      <c r="B277" s="276" t="s">
        <v>130</v>
      </c>
      <c r="C277" s="277">
        <v>309</v>
      </c>
      <c r="D277" s="278">
        <v>308.63333333333333</v>
      </c>
      <c r="E277" s="278">
        <v>304.36666666666667</v>
      </c>
      <c r="F277" s="278">
        <v>299.73333333333335</v>
      </c>
      <c r="G277" s="278">
        <v>295.4666666666667</v>
      </c>
      <c r="H277" s="278">
        <v>313.26666666666665</v>
      </c>
      <c r="I277" s="278">
        <v>317.5333333333333</v>
      </c>
      <c r="J277" s="278">
        <v>322.16666666666663</v>
      </c>
      <c r="K277" s="276">
        <v>312.89999999999998</v>
      </c>
      <c r="L277" s="276">
        <v>304</v>
      </c>
      <c r="M277" s="276">
        <v>77.868600000000001</v>
      </c>
    </row>
    <row r="278" spans="1:13">
      <c r="A278" s="267">
        <v>268</v>
      </c>
      <c r="B278" s="276" t="s">
        <v>264</v>
      </c>
      <c r="C278" s="277">
        <v>728.45</v>
      </c>
      <c r="D278" s="278">
        <v>731.5</v>
      </c>
      <c r="E278" s="278">
        <v>718.95</v>
      </c>
      <c r="F278" s="278">
        <v>709.45</v>
      </c>
      <c r="G278" s="278">
        <v>696.90000000000009</v>
      </c>
      <c r="H278" s="278">
        <v>741</v>
      </c>
      <c r="I278" s="278">
        <v>753.55</v>
      </c>
      <c r="J278" s="278">
        <v>763.05</v>
      </c>
      <c r="K278" s="276">
        <v>744.05</v>
      </c>
      <c r="L278" s="276">
        <v>722</v>
      </c>
      <c r="M278" s="276">
        <v>1.1400300000000001</v>
      </c>
    </row>
    <row r="279" spans="1:13">
      <c r="A279" s="267">
        <v>269</v>
      </c>
      <c r="B279" s="276" t="s">
        <v>131</v>
      </c>
      <c r="C279" s="277">
        <v>2174.75</v>
      </c>
      <c r="D279" s="278">
        <v>2192.0333333333333</v>
      </c>
      <c r="E279" s="278">
        <v>2144.8166666666666</v>
      </c>
      <c r="F279" s="278">
        <v>2114.8833333333332</v>
      </c>
      <c r="G279" s="278">
        <v>2067.6666666666665</v>
      </c>
      <c r="H279" s="278">
        <v>2221.9666666666667</v>
      </c>
      <c r="I279" s="278">
        <v>2269.1833333333329</v>
      </c>
      <c r="J279" s="278">
        <v>2299.1166666666668</v>
      </c>
      <c r="K279" s="276">
        <v>2239.25</v>
      </c>
      <c r="L279" s="276">
        <v>2162.1</v>
      </c>
      <c r="M279" s="276">
        <v>3.77223</v>
      </c>
    </row>
    <row r="280" spans="1:13">
      <c r="A280" s="267">
        <v>270</v>
      </c>
      <c r="B280" s="276" t="s">
        <v>132</v>
      </c>
      <c r="C280" s="277">
        <v>652.29999999999995</v>
      </c>
      <c r="D280" s="278">
        <v>661.2833333333333</v>
      </c>
      <c r="E280" s="278">
        <v>623.56666666666661</v>
      </c>
      <c r="F280" s="278">
        <v>594.83333333333326</v>
      </c>
      <c r="G280" s="278">
        <v>557.11666666666656</v>
      </c>
      <c r="H280" s="278">
        <v>690.01666666666665</v>
      </c>
      <c r="I280" s="278">
        <v>727.73333333333335</v>
      </c>
      <c r="J280" s="278">
        <v>756.4666666666667</v>
      </c>
      <c r="K280" s="276">
        <v>699</v>
      </c>
      <c r="L280" s="276">
        <v>632.54999999999995</v>
      </c>
      <c r="M280" s="276">
        <v>40.351979999999998</v>
      </c>
    </row>
    <row r="281" spans="1:13">
      <c r="A281" s="267">
        <v>271</v>
      </c>
      <c r="B281" s="276" t="s">
        <v>437</v>
      </c>
      <c r="C281" s="277">
        <v>135.80000000000001</v>
      </c>
      <c r="D281" s="278">
        <v>135.75000000000003</v>
      </c>
      <c r="E281" s="278">
        <v>133.35000000000005</v>
      </c>
      <c r="F281" s="278">
        <v>130.90000000000003</v>
      </c>
      <c r="G281" s="278">
        <v>128.50000000000006</v>
      </c>
      <c r="H281" s="278">
        <v>138.20000000000005</v>
      </c>
      <c r="I281" s="278">
        <v>140.60000000000002</v>
      </c>
      <c r="J281" s="278">
        <v>143.05000000000004</v>
      </c>
      <c r="K281" s="276">
        <v>138.15</v>
      </c>
      <c r="L281" s="276">
        <v>133.30000000000001</v>
      </c>
      <c r="M281" s="276">
        <v>4.0757300000000001</v>
      </c>
    </row>
    <row r="282" spans="1:13">
      <c r="A282" s="267">
        <v>272</v>
      </c>
      <c r="B282" s="276" t="s">
        <v>443</v>
      </c>
      <c r="C282" s="277">
        <v>569.4</v>
      </c>
      <c r="D282" s="278">
        <v>568.38333333333333</v>
      </c>
      <c r="E282" s="278">
        <v>561.61666666666667</v>
      </c>
      <c r="F282" s="278">
        <v>553.83333333333337</v>
      </c>
      <c r="G282" s="278">
        <v>547.06666666666672</v>
      </c>
      <c r="H282" s="278">
        <v>576.16666666666663</v>
      </c>
      <c r="I282" s="278">
        <v>582.93333333333328</v>
      </c>
      <c r="J282" s="278">
        <v>590.71666666666658</v>
      </c>
      <c r="K282" s="276">
        <v>575.15</v>
      </c>
      <c r="L282" s="276">
        <v>560.6</v>
      </c>
      <c r="M282" s="276">
        <v>3.1079500000000002</v>
      </c>
    </row>
    <row r="283" spans="1:13">
      <c r="A283" s="267">
        <v>273</v>
      </c>
      <c r="B283" s="276" t="s">
        <v>444</v>
      </c>
      <c r="C283" s="277">
        <v>249.9</v>
      </c>
      <c r="D283" s="278">
        <v>249.38333333333333</v>
      </c>
      <c r="E283" s="278">
        <v>245.51666666666665</v>
      </c>
      <c r="F283" s="278">
        <v>241.13333333333333</v>
      </c>
      <c r="G283" s="278">
        <v>237.26666666666665</v>
      </c>
      <c r="H283" s="278">
        <v>253.76666666666665</v>
      </c>
      <c r="I283" s="278">
        <v>257.63333333333333</v>
      </c>
      <c r="J283" s="278">
        <v>262.01666666666665</v>
      </c>
      <c r="K283" s="276">
        <v>253.25</v>
      </c>
      <c r="L283" s="276">
        <v>245</v>
      </c>
      <c r="M283" s="276">
        <v>1.7317</v>
      </c>
    </row>
    <row r="284" spans="1:13">
      <c r="A284" s="267">
        <v>274</v>
      </c>
      <c r="B284" s="276" t="s">
        <v>445</v>
      </c>
      <c r="C284" s="277">
        <v>514.65</v>
      </c>
      <c r="D284" s="278">
        <v>513.65</v>
      </c>
      <c r="E284" s="278">
        <v>503.29999999999995</v>
      </c>
      <c r="F284" s="278">
        <v>491.95</v>
      </c>
      <c r="G284" s="278">
        <v>481.59999999999997</v>
      </c>
      <c r="H284" s="278">
        <v>525</v>
      </c>
      <c r="I284" s="278">
        <v>535.35000000000014</v>
      </c>
      <c r="J284" s="278">
        <v>546.69999999999993</v>
      </c>
      <c r="K284" s="276">
        <v>524</v>
      </c>
      <c r="L284" s="276">
        <v>502.3</v>
      </c>
      <c r="M284" s="276">
        <v>1.2333000000000001</v>
      </c>
    </row>
    <row r="285" spans="1:13">
      <c r="A285" s="267">
        <v>275</v>
      </c>
      <c r="B285" s="276" t="s">
        <v>447</v>
      </c>
      <c r="C285" s="277">
        <v>32.450000000000003</v>
      </c>
      <c r="D285" s="278">
        <v>32.283333333333331</v>
      </c>
      <c r="E285" s="278">
        <v>31.666666666666664</v>
      </c>
      <c r="F285" s="278">
        <v>30.883333333333333</v>
      </c>
      <c r="G285" s="278">
        <v>30.266666666666666</v>
      </c>
      <c r="H285" s="278">
        <v>33.066666666666663</v>
      </c>
      <c r="I285" s="278">
        <v>33.683333333333337</v>
      </c>
      <c r="J285" s="278">
        <v>34.466666666666661</v>
      </c>
      <c r="K285" s="276">
        <v>32.9</v>
      </c>
      <c r="L285" s="276">
        <v>31.5</v>
      </c>
      <c r="M285" s="276">
        <v>25.587959999999999</v>
      </c>
    </row>
    <row r="286" spans="1:13">
      <c r="A286" s="267">
        <v>276</v>
      </c>
      <c r="B286" s="276" t="s">
        <v>449</v>
      </c>
      <c r="C286" s="277">
        <v>325.05</v>
      </c>
      <c r="D286" s="278">
        <v>326.65000000000003</v>
      </c>
      <c r="E286" s="278">
        <v>322.40000000000009</v>
      </c>
      <c r="F286" s="278">
        <v>319.75000000000006</v>
      </c>
      <c r="G286" s="278">
        <v>315.50000000000011</v>
      </c>
      <c r="H286" s="278">
        <v>329.30000000000007</v>
      </c>
      <c r="I286" s="278">
        <v>333.54999999999995</v>
      </c>
      <c r="J286" s="278">
        <v>336.20000000000005</v>
      </c>
      <c r="K286" s="276">
        <v>330.9</v>
      </c>
      <c r="L286" s="276">
        <v>324</v>
      </c>
      <c r="M286" s="276">
        <v>0.58994999999999997</v>
      </c>
    </row>
    <row r="287" spans="1:13">
      <c r="A287" s="267">
        <v>277</v>
      </c>
      <c r="B287" s="276" t="s">
        <v>439</v>
      </c>
      <c r="C287" s="277">
        <v>341.35</v>
      </c>
      <c r="D287" s="278">
        <v>342.0333333333333</v>
      </c>
      <c r="E287" s="278">
        <v>337.31666666666661</v>
      </c>
      <c r="F287" s="278">
        <v>333.2833333333333</v>
      </c>
      <c r="G287" s="278">
        <v>328.56666666666661</v>
      </c>
      <c r="H287" s="278">
        <v>346.06666666666661</v>
      </c>
      <c r="I287" s="278">
        <v>350.7833333333333</v>
      </c>
      <c r="J287" s="278">
        <v>354.81666666666661</v>
      </c>
      <c r="K287" s="276">
        <v>346.75</v>
      </c>
      <c r="L287" s="276">
        <v>338</v>
      </c>
      <c r="M287" s="276">
        <v>0.72835000000000005</v>
      </c>
    </row>
    <row r="288" spans="1:13">
      <c r="A288" s="267">
        <v>278</v>
      </c>
      <c r="B288" s="276" t="s">
        <v>440</v>
      </c>
      <c r="C288" s="277">
        <v>250.35</v>
      </c>
      <c r="D288" s="278">
        <v>248.58333333333334</v>
      </c>
      <c r="E288" s="278">
        <v>245.26666666666668</v>
      </c>
      <c r="F288" s="278">
        <v>240.18333333333334</v>
      </c>
      <c r="G288" s="278">
        <v>236.86666666666667</v>
      </c>
      <c r="H288" s="278">
        <v>253.66666666666669</v>
      </c>
      <c r="I288" s="278">
        <v>256.98333333333335</v>
      </c>
      <c r="J288" s="278">
        <v>262.06666666666672</v>
      </c>
      <c r="K288" s="276">
        <v>251.9</v>
      </c>
      <c r="L288" s="276">
        <v>243.5</v>
      </c>
      <c r="M288" s="276">
        <v>0.67378000000000005</v>
      </c>
    </row>
    <row r="289" spans="1:13">
      <c r="A289" s="267">
        <v>279</v>
      </c>
      <c r="B289" s="276" t="s">
        <v>451</v>
      </c>
      <c r="C289" s="277">
        <v>169.1</v>
      </c>
      <c r="D289" s="278">
        <v>169.88333333333333</v>
      </c>
      <c r="E289" s="278">
        <v>166.71666666666664</v>
      </c>
      <c r="F289" s="278">
        <v>164.33333333333331</v>
      </c>
      <c r="G289" s="278">
        <v>161.16666666666663</v>
      </c>
      <c r="H289" s="278">
        <v>172.26666666666665</v>
      </c>
      <c r="I289" s="278">
        <v>175.43333333333334</v>
      </c>
      <c r="J289" s="278">
        <v>177.81666666666666</v>
      </c>
      <c r="K289" s="276">
        <v>173.05</v>
      </c>
      <c r="L289" s="276">
        <v>167.5</v>
      </c>
      <c r="M289" s="276">
        <v>0.23527000000000001</v>
      </c>
    </row>
    <row r="290" spans="1:13">
      <c r="A290" s="267">
        <v>280</v>
      </c>
      <c r="B290" s="276" t="s">
        <v>133</v>
      </c>
      <c r="C290" s="277">
        <v>1547.4</v>
      </c>
      <c r="D290" s="278">
        <v>1546.8833333333332</v>
      </c>
      <c r="E290" s="278">
        <v>1519.1166666666663</v>
      </c>
      <c r="F290" s="278">
        <v>1490.833333333333</v>
      </c>
      <c r="G290" s="278">
        <v>1463.0666666666662</v>
      </c>
      <c r="H290" s="278">
        <v>1575.1666666666665</v>
      </c>
      <c r="I290" s="278">
        <v>1602.9333333333334</v>
      </c>
      <c r="J290" s="278">
        <v>1631.2166666666667</v>
      </c>
      <c r="K290" s="276">
        <v>1574.65</v>
      </c>
      <c r="L290" s="276">
        <v>1518.6</v>
      </c>
      <c r="M290" s="276">
        <v>42.019840000000002</v>
      </c>
    </row>
    <row r="291" spans="1:13">
      <c r="A291" s="267">
        <v>281</v>
      </c>
      <c r="B291" s="276" t="s">
        <v>441</v>
      </c>
      <c r="C291" s="277">
        <v>94.2</v>
      </c>
      <c r="D291" s="278">
        <v>95.683333333333337</v>
      </c>
      <c r="E291" s="278">
        <v>91.716666666666669</v>
      </c>
      <c r="F291" s="278">
        <v>89.233333333333334</v>
      </c>
      <c r="G291" s="278">
        <v>85.266666666666666</v>
      </c>
      <c r="H291" s="278">
        <v>98.166666666666671</v>
      </c>
      <c r="I291" s="278">
        <v>102.13333333333334</v>
      </c>
      <c r="J291" s="278">
        <v>104.61666666666667</v>
      </c>
      <c r="K291" s="276">
        <v>99.65</v>
      </c>
      <c r="L291" s="276">
        <v>93.2</v>
      </c>
      <c r="M291" s="276">
        <v>10.70363</v>
      </c>
    </row>
    <row r="292" spans="1:13">
      <c r="A292" s="267">
        <v>282</v>
      </c>
      <c r="B292" s="276" t="s">
        <v>438</v>
      </c>
      <c r="C292" s="277">
        <v>739</v>
      </c>
      <c r="D292" s="278">
        <v>732.63333333333333</v>
      </c>
      <c r="E292" s="278">
        <v>715.36666666666667</v>
      </c>
      <c r="F292" s="278">
        <v>691.73333333333335</v>
      </c>
      <c r="G292" s="278">
        <v>674.4666666666667</v>
      </c>
      <c r="H292" s="278">
        <v>756.26666666666665</v>
      </c>
      <c r="I292" s="278">
        <v>773.5333333333333</v>
      </c>
      <c r="J292" s="278">
        <v>797.16666666666663</v>
      </c>
      <c r="K292" s="276">
        <v>749.9</v>
      </c>
      <c r="L292" s="276">
        <v>709</v>
      </c>
      <c r="M292" s="276">
        <v>0.87873999999999997</v>
      </c>
    </row>
    <row r="293" spans="1:13">
      <c r="A293" s="267">
        <v>283</v>
      </c>
      <c r="B293" s="276" t="s">
        <v>442</v>
      </c>
      <c r="C293" s="277">
        <v>255.85</v>
      </c>
      <c r="D293" s="278">
        <v>256.28333333333336</v>
      </c>
      <c r="E293" s="278">
        <v>248.56666666666672</v>
      </c>
      <c r="F293" s="278">
        <v>241.28333333333336</v>
      </c>
      <c r="G293" s="278">
        <v>233.56666666666672</v>
      </c>
      <c r="H293" s="278">
        <v>263.56666666666672</v>
      </c>
      <c r="I293" s="278">
        <v>271.2833333333333</v>
      </c>
      <c r="J293" s="278">
        <v>278.56666666666672</v>
      </c>
      <c r="K293" s="276">
        <v>264</v>
      </c>
      <c r="L293" s="276">
        <v>249</v>
      </c>
      <c r="M293" s="276">
        <v>1.7450300000000001</v>
      </c>
    </row>
    <row r="294" spans="1:13">
      <c r="A294" s="267">
        <v>284</v>
      </c>
      <c r="B294" s="276" t="s">
        <v>1830</v>
      </c>
      <c r="C294" s="277">
        <v>452.85</v>
      </c>
      <c r="D294" s="278">
        <v>448.7</v>
      </c>
      <c r="E294" s="278">
        <v>441.5</v>
      </c>
      <c r="F294" s="278">
        <v>430.15000000000003</v>
      </c>
      <c r="G294" s="278">
        <v>422.95000000000005</v>
      </c>
      <c r="H294" s="278">
        <v>460.04999999999995</v>
      </c>
      <c r="I294" s="278">
        <v>467.24999999999989</v>
      </c>
      <c r="J294" s="278">
        <v>478.59999999999991</v>
      </c>
      <c r="K294" s="276">
        <v>455.9</v>
      </c>
      <c r="L294" s="276">
        <v>437.35</v>
      </c>
      <c r="M294" s="276">
        <v>0.20838000000000001</v>
      </c>
    </row>
    <row r="295" spans="1:13">
      <c r="A295" s="267">
        <v>285</v>
      </c>
      <c r="B295" s="276" t="s">
        <v>448</v>
      </c>
      <c r="C295" s="277">
        <v>506.95</v>
      </c>
      <c r="D295" s="278">
        <v>508.7833333333333</v>
      </c>
      <c r="E295" s="278">
        <v>503.66666666666663</v>
      </c>
      <c r="F295" s="278">
        <v>500.38333333333333</v>
      </c>
      <c r="G295" s="278">
        <v>495.26666666666665</v>
      </c>
      <c r="H295" s="278">
        <v>512.06666666666661</v>
      </c>
      <c r="I295" s="278">
        <v>517.18333333333328</v>
      </c>
      <c r="J295" s="278">
        <v>520.46666666666658</v>
      </c>
      <c r="K295" s="276">
        <v>513.9</v>
      </c>
      <c r="L295" s="276">
        <v>505.5</v>
      </c>
      <c r="M295" s="276">
        <v>1.3309599999999999</v>
      </c>
    </row>
    <row r="296" spans="1:13">
      <c r="A296" s="267">
        <v>286</v>
      </c>
      <c r="B296" s="276" t="s">
        <v>446</v>
      </c>
      <c r="C296" s="277">
        <v>42.6</v>
      </c>
      <c r="D296" s="278">
        <v>42.866666666666667</v>
      </c>
      <c r="E296" s="278">
        <v>41.983333333333334</v>
      </c>
      <c r="F296" s="278">
        <v>41.366666666666667</v>
      </c>
      <c r="G296" s="278">
        <v>40.483333333333334</v>
      </c>
      <c r="H296" s="278">
        <v>43.483333333333334</v>
      </c>
      <c r="I296" s="278">
        <v>44.366666666666674</v>
      </c>
      <c r="J296" s="278">
        <v>44.983333333333334</v>
      </c>
      <c r="K296" s="276">
        <v>43.75</v>
      </c>
      <c r="L296" s="276">
        <v>42.25</v>
      </c>
      <c r="M296" s="276">
        <v>8.7763799999999996</v>
      </c>
    </row>
    <row r="297" spans="1:13">
      <c r="A297" s="267">
        <v>287</v>
      </c>
      <c r="B297" s="276" t="s">
        <v>134</v>
      </c>
      <c r="C297" s="277">
        <v>64.400000000000006</v>
      </c>
      <c r="D297" s="278">
        <v>64.466666666666683</v>
      </c>
      <c r="E297" s="278">
        <v>63.233333333333363</v>
      </c>
      <c r="F297" s="278">
        <v>62.066666666666677</v>
      </c>
      <c r="G297" s="278">
        <v>60.833333333333357</v>
      </c>
      <c r="H297" s="278">
        <v>65.633333333333368</v>
      </c>
      <c r="I297" s="278">
        <v>66.866666666666688</v>
      </c>
      <c r="J297" s="278">
        <v>68.033333333333374</v>
      </c>
      <c r="K297" s="276">
        <v>65.7</v>
      </c>
      <c r="L297" s="276">
        <v>63.3</v>
      </c>
      <c r="M297" s="276">
        <v>96.175910000000002</v>
      </c>
    </row>
    <row r="298" spans="1:13">
      <c r="A298" s="267">
        <v>288</v>
      </c>
      <c r="B298" s="276" t="s">
        <v>358</v>
      </c>
      <c r="C298" s="277">
        <v>2296.85</v>
      </c>
      <c r="D298" s="278">
        <v>2294.2666666666664</v>
      </c>
      <c r="E298" s="278">
        <v>2264.833333333333</v>
      </c>
      <c r="F298" s="278">
        <v>2232.8166666666666</v>
      </c>
      <c r="G298" s="278">
        <v>2203.3833333333332</v>
      </c>
      <c r="H298" s="278">
        <v>2326.2833333333328</v>
      </c>
      <c r="I298" s="278">
        <v>2355.7166666666662</v>
      </c>
      <c r="J298" s="278">
        <v>2387.7333333333327</v>
      </c>
      <c r="K298" s="276">
        <v>2323.6999999999998</v>
      </c>
      <c r="L298" s="276">
        <v>2262.25</v>
      </c>
      <c r="M298" s="276">
        <v>1.2616700000000001</v>
      </c>
    </row>
    <row r="299" spans="1:13">
      <c r="A299" s="267">
        <v>289</v>
      </c>
      <c r="B299" s="276" t="s">
        <v>1841</v>
      </c>
      <c r="C299" s="277">
        <v>204.2</v>
      </c>
      <c r="D299" s="278">
        <v>205.58333333333334</v>
      </c>
      <c r="E299" s="278">
        <v>201.66666666666669</v>
      </c>
      <c r="F299" s="278">
        <v>199.13333333333335</v>
      </c>
      <c r="G299" s="278">
        <v>195.2166666666667</v>
      </c>
      <c r="H299" s="278">
        <v>208.11666666666667</v>
      </c>
      <c r="I299" s="278">
        <v>212.03333333333336</v>
      </c>
      <c r="J299" s="278">
        <v>214.56666666666666</v>
      </c>
      <c r="K299" s="276">
        <v>209.5</v>
      </c>
      <c r="L299" s="276">
        <v>203.05</v>
      </c>
      <c r="M299" s="276">
        <v>0.40278999999999998</v>
      </c>
    </row>
    <row r="300" spans="1:13">
      <c r="A300" s="267">
        <v>290</v>
      </c>
      <c r="B300" s="276" t="s">
        <v>454</v>
      </c>
      <c r="C300" s="277">
        <v>319.39999999999998</v>
      </c>
      <c r="D300" s="278">
        <v>326.93333333333334</v>
      </c>
      <c r="E300" s="278">
        <v>308.9666666666667</v>
      </c>
      <c r="F300" s="278">
        <v>298.53333333333336</v>
      </c>
      <c r="G300" s="278">
        <v>280.56666666666672</v>
      </c>
      <c r="H300" s="278">
        <v>337.36666666666667</v>
      </c>
      <c r="I300" s="278">
        <v>355.33333333333326</v>
      </c>
      <c r="J300" s="278">
        <v>365.76666666666665</v>
      </c>
      <c r="K300" s="276">
        <v>344.9</v>
      </c>
      <c r="L300" s="276">
        <v>316.5</v>
      </c>
      <c r="M300" s="276">
        <v>121.11836</v>
      </c>
    </row>
    <row r="301" spans="1:13">
      <c r="A301" s="267">
        <v>291</v>
      </c>
      <c r="B301" s="276" t="s">
        <v>452</v>
      </c>
      <c r="C301" s="277">
        <v>4004.65</v>
      </c>
      <c r="D301" s="278">
        <v>4029.5333333333333</v>
      </c>
      <c r="E301" s="278">
        <v>3974.1166666666668</v>
      </c>
      <c r="F301" s="278">
        <v>3943.5833333333335</v>
      </c>
      <c r="G301" s="278">
        <v>3888.166666666667</v>
      </c>
      <c r="H301" s="278">
        <v>4060.0666666666666</v>
      </c>
      <c r="I301" s="278">
        <v>4115.4833333333336</v>
      </c>
      <c r="J301" s="278">
        <v>4146.0166666666664</v>
      </c>
      <c r="K301" s="276">
        <v>4084.95</v>
      </c>
      <c r="L301" s="276">
        <v>3999</v>
      </c>
      <c r="M301" s="276">
        <v>9.0359999999999996E-2</v>
      </c>
    </row>
    <row r="302" spans="1:13">
      <c r="A302" s="267">
        <v>292</v>
      </c>
      <c r="B302" s="276" t="s">
        <v>455</v>
      </c>
      <c r="C302" s="277">
        <v>27</v>
      </c>
      <c r="D302" s="278">
        <v>27.166666666666668</v>
      </c>
      <c r="E302" s="278">
        <v>26.483333333333334</v>
      </c>
      <c r="F302" s="278">
        <v>25.966666666666665</v>
      </c>
      <c r="G302" s="278">
        <v>25.283333333333331</v>
      </c>
      <c r="H302" s="278">
        <v>27.683333333333337</v>
      </c>
      <c r="I302" s="278">
        <v>28.366666666666667</v>
      </c>
      <c r="J302" s="278">
        <v>28.88333333333334</v>
      </c>
      <c r="K302" s="276">
        <v>27.85</v>
      </c>
      <c r="L302" s="276">
        <v>26.65</v>
      </c>
      <c r="M302" s="276">
        <v>5.3278100000000004</v>
      </c>
    </row>
    <row r="303" spans="1:13">
      <c r="A303" s="267">
        <v>293</v>
      </c>
      <c r="B303" s="276" t="s">
        <v>135</v>
      </c>
      <c r="C303" s="277">
        <v>282.95</v>
      </c>
      <c r="D303" s="278">
        <v>284.10000000000002</v>
      </c>
      <c r="E303" s="278">
        <v>279.70000000000005</v>
      </c>
      <c r="F303" s="278">
        <v>276.45000000000005</v>
      </c>
      <c r="G303" s="278">
        <v>272.05000000000007</v>
      </c>
      <c r="H303" s="278">
        <v>287.35000000000002</v>
      </c>
      <c r="I303" s="278">
        <v>291.75</v>
      </c>
      <c r="J303" s="278">
        <v>295</v>
      </c>
      <c r="K303" s="276">
        <v>288.5</v>
      </c>
      <c r="L303" s="276">
        <v>280.85000000000002</v>
      </c>
      <c r="M303" s="276">
        <v>32.57253</v>
      </c>
    </row>
    <row r="304" spans="1:13">
      <c r="A304" s="267">
        <v>294</v>
      </c>
      <c r="B304" s="276" t="s">
        <v>456</v>
      </c>
      <c r="C304" s="277">
        <v>834.85</v>
      </c>
      <c r="D304" s="278">
        <v>834.81666666666661</v>
      </c>
      <c r="E304" s="278">
        <v>825.23333333333323</v>
      </c>
      <c r="F304" s="278">
        <v>815.61666666666667</v>
      </c>
      <c r="G304" s="278">
        <v>806.0333333333333</v>
      </c>
      <c r="H304" s="278">
        <v>844.43333333333317</v>
      </c>
      <c r="I304" s="278">
        <v>854.01666666666665</v>
      </c>
      <c r="J304" s="278">
        <v>863.6333333333331</v>
      </c>
      <c r="K304" s="276">
        <v>844.4</v>
      </c>
      <c r="L304" s="276">
        <v>825.2</v>
      </c>
      <c r="M304" s="276">
        <v>0.30543999999999999</v>
      </c>
    </row>
    <row r="305" spans="1:13">
      <c r="A305" s="267">
        <v>295</v>
      </c>
      <c r="B305" s="276" t="s">
        <v>136</v>
      </c>
      <c r="C305" s="277">
        <v>929.5</v>
      </c>
      <c r="D305" s="278">
        <v>933.5</v>
      </c>
      <c r="E305" s="278">
        <v>920.2</v>
      </c>
      <c r="F305" s="278">
        <v>910.90000000000009</v>
      </c>
      <c r="G305" s="278">
        <v>897.60000000000014</v>
      </c>
      <c r="H305" s="278">
        <v>942.8</v>
      </c>
      <c r="I305" s="278">
        <v>956.09999999999991</v>
      </c>
      <c r="J305" s="278">
        <v>965.39999999999986</v>
      </c>
      <c r="K305" s="276">
        <v>946.8</v>
      </c>
      <c r="L305" s="276">
        <v>924.2</v>
      </c>
      <c r="M305" s="276">
        <v>47.974939999999997</v>
      </c>
    </row>
    <row r="306" spans="1:13">
      <c r="A306" s="267">
        <v>296</v>
      </c>
      <c r="B306" s="276" t="s">
        <v>266</v>
      </c>
      <c r="C306" s="277">
        <v>2918.5</v>
      </c>
      <c r="D306" s="278">
        <v>2931.1</v>
      </c>
      <c r="E306" s="278">
        <v>2878.3999999999996</v>
      </c>
      <c r="F306" s="278">
        <v>2838.2999999999997</v>
      </c>
      <c r="G306" s="278">
        <v>2785.5999999999995</v>
      </c>
      <c r="H306" s="278">
        <v>2971.2</v>
      </c>
      <c r="I306" s="278">
        <v>3023.8999999999996</v>
      </c>
      <c r="J306" s="278">
        <v>3064</v>
      </c>
      <c r="K306" s="276">
        <v>2983.8</v>
      </c>
      <c r="L306" s="276">
        <v>2891</v>
      </c>
      <c r="M306" s="276">
        <v>2.7591800000000002</v>
      </c>
    </row>
    <row r="307" spans="1:13">
      <c r="A307" s="267">
        <v>297</v>
      </c>
      <c r="B307" s="276" t="s">
        <v>265</v>
      </c>
      <c r="C307" s="277">
        <v>1667.35</v>
      </c>
      <c r="D307" s="278">
        <v>1680.7666666666667</v>
      </c>
      <c r="E307" s="278">
        <v>1637.8833333333332</v>
      </c>
      <c r="F307" s="278">
        <v>1608.4166666666665</v>
      </c>
      <c r="G307" s="278">
        <v>1565.5333333333331</v>
      </c>
      <c r="H307" s="278">
        <v>1710.2333333333333</v>
      </c>
      <c r="I307" s="278">
        <v>1753.116666666667</v>
      </c>
      <c r="J307" s="278">
        <v>1782.5833333333335</v>
      </c>
      <c r="K307" s="276">
        <v>1723.65</v>
      </c>
      <c r="L307" s="276">
        <v>1651.3</v>
      </c>
      <c r="M307" s="276">
        <v>0.85111999999999999</v>
      </c>
    </row>
    <row r="308" spans="1:13">
      <c r="A308" s="267">
        <v>298</v>
      </c>
      <c r="B308" s="276" t="s">
        <v>137</v>
      </c>
      <c r="C308" s="277">
        <v>909.25</v>
      </c>
      <c r="D308" s="278">
        <v>914.55000000000007</v>
      </c>
      <c r="E308" s="278">
        <v>900.10000000000014</v>
      </c>
      <c r="F308" s="278">
        <v>890.95</v>
      </c>
      <c r="G308" s="278">
        <v>876.50000000000011</v>
      </c>
      <c r="H308" s="278">
        <v>923.70000000000016</v>
      </c>
      <c r="I308" s="278">
        <v>938.1500000000002</v>
      </c>
      <c r="J308" s="278">
        <v>947.30000000000018</v>
      </c>
      <c r="K308" s="276">
        <v>929</v>
      </c>
      <c r="L308" s="276">
        <v>905.4</v>
      </c>
      <c r="M308" s="276">
        <v>35.321559999999998</v>
      </c>
    </row>
    <row r="309" spans="1:13">
      <c r="A309" s="267">
        <v>299</v>
      </c>
      <c r="B309" s="276" t="s">
        <v>457</v>
      </c>
      <c r="C309" s="277">
        <v>1400.9</v>
      </c>
      <c r="D309" s="278">
        <v>1415.4666666666665</v>
      </c>
      <c r="E309" s="278">
        <v>1375.4333333333329</v>
      </c>
      <c r="F309" s="278">
        <v>1349.9666666666665</v>
      </c>
      <c r="G309" s="278">
        <v>1309.9333333333329</v>
      </c>
      <c r="H309" s="278">
        <v>1440.9333333333329</v>
      </c>
      <c r="I309" s="278">
        <v>1480.9666666666662</v>
      </c>
      <c r="J309" s="278">
        <v>1506.4333333333329</v>
      </c>
      <c r="K309" s="276">
        <v>1455.5</v>
      </c>
      <c r="L309" s="276">
        <v>1390</v>
      </c>
      <c r="M309" s="276">
        <v>0.48924000000000001</v>
      </c>
    </row>
    <row r="310" spans="1:13">
      <c r="A310" s="267">
        <v>300</v>
      </c>
      <c r="B310" s="276" t="s">
        <v>138</v>
      </c>
      <c r="C310" s="277">
        <v>594</v>
      </c>
      <c r="D310" s="278">
        <v>594.18333333333328</v>
      </c>
      <c r="E310" s="278">
        <v>586.61666666666656</v>
      </c>
      <c r="F310" s="278">
        <v>579.23333333333323</v>
      </c>
      <c r="G310" s="278">
        <v>571.66666666666652</v>
      </c>
      <c r="H310" s="278">
        <v>601.56666666666661</v>
      </c>
      <c r="I310" s="278">
        <v>609.13333333333344</v>
      </c>
      <c r="J310" s="278">
        <v>616.51666666666665</v>
      </c>
      <c r="K310" s="276">
        <v>601.75</v>
      </c>
      <c r="L310" s="276">
        <v>586.79999999999995</v>
      </c>
      <c r="M310" s="276">
        <v>42.090870000000002</v>
      </c>
    </row>
    <row r="311" spans="1:13">
      <c r="A311" s="267">
        <v>301</v>
      </c>
      <c r="B311" s="276" t="s">
        <v>139</v>
      </c>
      <c r="C311" s="277">
        <v>122.3</v>
      </c>
      <c r="D311" s="278">
        <v>121.3</v>
      </c>
      <c r="E311" s="278">
        <v>119.14999999999999</v>
      </c>
      <c r="F311" s="278">
        <v>116</v>
      </c>
      <c r="G311" s="278">
        <v>113.85</v>
      </c>
      <c r="H311" s="278">
        <v>124.44999999999999</v>
      </c>
      <c r="I311" s="278">
        <v>126.6</v>
      </c>
      <c r="J311" s="278">
        <v>129.75</v>
      </c>
      <c r="K311" s="276">
        <v>123.45</v>
      </c>
      <c r="L311" s="276">
        <v>118.15</v>
      </c>
      <c r="M311" s="276">
        <v>86.196560000000005</v>
      </c>
    </row>
    <row r="312" spans="1:13">
      <c r="A312" s="267">
        <v>302</v>
      </c>
      <c r="B312" s="276" t="s">
        <v>319</v>
      </c>
      <c r="C312" s="277">
        <v>11.05</v>
      </c>
      <c r="D312" s="278">
        <v>11.016666666666667</v>
      </c>
      <c r="E312" s="278">
        <v>10.883333333333335</v>
      </c>
      <c r="F312" s="278">
        <v>10.716666666666667</v>
      </c>
      <c r="G312" s="278">
        <v>10.583333333333334</v>
      </c>
      <c r="H312" s="278">
        <v>11.183333333333335</v>
      </c>
      <c r="I312" s="278">
        <v>11.316666666666668</v>
      </c>
      <c r="J312" s="278">
        <v>11.483333333333336</v>
      </c>
      <c r="K312" s="276">
        <v>11.15</v>
      </c>
      <c r="L312" s="276">
        <v>10.85</v>
      </c>
      <c r="M312" s="276">
        <v>6.2003399999999997</v>
      </c>
    </row>
    <row r="313" spans="1:13">
      <c r="A313" s="267">
        <v>303</v>
      </c>
      <c r="B313" s="276" t="s">
        <v>464</v>
      </c>
      <c r="C313" s="277">
        <v>137.6</v>
      </c>
      <c r="D313" s="278">
        <v>138.06666666666666</v>
      </c>
      <c r="E313" s="278">
        <v>136.53333333333333</v>
      </c>
      <c r="F313" s="278">
        <v>135.46666666666667</v>
      </c>
      <c r="G313" s="278">
        <v>133.93333333333334</v>
      </c>
      <c r="H313" s="278">
        <v>139.13333333333333</v>
      </c>
      <c r="I313" s="278">
        <v>140.66666666666663</v>
      </c>
      <c r="J313" s="278">
        <v>141.73333333333332</v>
      </c>
      <c r="K313" s="276">
        <v>139.6</v>
      </c>
      <c r="L313" s="276">
        <v>137</v>
      </c>
      <c r="M313" s="276">
        <v>0.37436000000000003</v>
      </c>
    </row>
    <row r="314" spans="1:13">
      <c r="A314" s="267">
        <v>304</v>
      </c>
      <c r="B314" s="276" t="s">
        <v>466</v>
      </c>
      <c r="C314" s="277">
        <v>355.85</v>
      </c>
      <c r="D314" s="278">
        <v>355.91666666666669</v>
      </c>
      <c r="E314" s="278">
        <v>351.93333333333339</v>
      </c>
      <c r="F314" s="278">
        <v>348.01666666666671</v>
      </c>
      <c r="G314" s="278">
        <v>344.03333333333342</v>
      </c>
      <c r="H314" s="278">
        <v>359.83333333333337</v>
      </c>
      <c r="I314" s="278">
        <v>363.81666666666661</v>
      </c>
      <c r="J314" s="278">
        <v>367.73333333333335</v>
      </c>
      <c r="K314" s="276">
        <v>359.9</v>
      </c>
      <c r="L314" s="276">
        <v>352</v>
      </c>
      <c r="M314" s="276">
        <v>0.16499</v>
      </c>
    </row>
    <row r="315" spans="1:13">
      <c r="A315" s="267">
        <v>305</v>
      </c>
      <c r="B315" s="276" t="s">
        <v>462</v>
      </c>
      <c r="C315" s="277">
        <v>2788.3</v>
      </c>
      <c r="D315" s="278">
        <v>2795.4166666666665</v>
      </c>
      <c r="E315" s="278">
        <v>2742.8833333333332</v>
      </c>
      <c r="F315" s="278">
        <v>2697.4666666666667</v>
      </c>
      <c r="G315" s="278">
        <v>2644.9333333333334</v>
      </c>
      <c r="H315" s="278">
        <v>2840.833333333333</v>
      </c>
      <c r="I315" s="278">
        <v>2893.3666666666668</v>
      </c>
      <c r="J315" s="278">
        <v>2938.7833333333328</v>
      </c>
      <c r="K315" s="276">
        <v>2847.95</v>
      </c>
      <c r="L315" s="276">
        <v>2750</v>
      </c>
      <c r="M315" s="276">
        <v>3.7249999999999998E-2</v>
      </c>
    </row>
    <row r="316" spans="1:13">
      <c r="A316" s="267">
        <v>306</v>
      </c>
      <c r="B316" s="276" t="s">
        <v>463</v>
      </c>
      <c r="C316" s="277">
        <v>221.65</v>
      </c>
      <c r="D316" s="278">
        <v>221.54999999999998</v>
      </c>
      <c r="E316" s="278">
        <v>220.34999999999997</v>
      </c>
      <c r="F316" s="278">
        <v>219.04999999999998</v>
      </c>
      <c r="G316" s="278">
        <v>217.84999999999997</v>
      </c>
      <c r="H316" s="278">
        <v>222.84999999999997</v>
      </c>
      <c r="I316" s="278">
        <v>224.04999999999995</v>
      </c>
      <c r="J316" s="278">
        <v>225.34999999999997</v>
      </c>
      <c r="K316" s="276">
        <v>222.75</v>
      </c>
      <c r="L316" s="276">
        <v>220.25</v>
      </c>
      <c r="M316" s="276">
        <v>0.63709000000000005</v>
      </c>
    </row>
    <row r="317" spans="1:13">
      <c r="A317" s="267">
        <v>307</v>
      </c>
      <c r="B317" s="276" t="s">
        <v>140</v>
      </c>
      <c r="C317" s="277">
        <v>155.4</v>
      </c>
      <c r="D317" s="278">
        <v>155.70000000000002</v>
      </c>
      <c r="E317" s="278">
        <v>152.70000000000005</v>
      </c>
      <c r="F317" s="278">
        <v>150.00000000000003</v>
      </c>
      <c r="G317" s="278">
        <v>147.00000000000006</v>
      </c>
      <c r="H317" s="278">
        <v>158.40000000000003</v>
      </c>
      <c r="I317" s="278">
        <v>161.39999999999998</v>
      </c>
      <c r="J317" s="278">
        <v>164.10000000000002</v>
      </c>
      <c r="K317" s="276">
        <v>158.69999999999999</v>
      </c>
      <c r="L317" s="276">
        <v>153</v>
      </c>
      <c r="M317" s="276">
        <v>48.703240000000001</v>
      </c>
    </row>
    <row r="318" spans="1:13">
      <c r="A318" s="267">
        <v>308</v>
      </c>
      <c r="B318" s="276" t="s">
        <v>141</v>
      </c>
      <c r="C318" s="277">
        <v>356.65</v>
      </c>
      <c r="D318" s="278">
        <v>359.4666666666667</v>
      </c>
      <c r="E318" s="278">
        <v>352.18333333333339</v>
      </c>
      <c r="F318" s="278">
        <v>347.7166666666667</v>
      </c>
      <c r="G318" s="278">
        <v>340.43333333333339</v>
      </c>
      <c r="H318" s="278">
        <v>363.93333333333339</v>
      </c>
      <c r="I318" s="278">
        <v>371.2166666666667</v>
      </c>
      <c r="J318" s="278">
        <v>375.68333333333339</v>
      </c>
      <c r="K318" s="276">
        <v>366.75</v>
      </c>
      <c r="L318" s="276">
        <v>355</v>
      </c>
      <c r="M318" s="276">
        <v>40.318649999999998</v>
      </c>
    </row>
    <row r="319" spans="1:13">
      <c r="A319" s="267">
        <v>309</v>
      </c>
      <c r="B319" s="276" t="s">
        <v>142</v>
      </c>
      <c r="C319" s="277">
        <v>6965.15</v>
      </c>
      <c r="D319" s="278">
        <v>6985.3833333333341</v>
      </c>
      <c r="E319" s="278">
        <v>6860.7666666666682</v>
      </c>
      <c r="F319" s="278">
        <v>6756.3833333333341</v>
      </c>
      <c r="G319" s="278">
        <v>6631.7666666666682</v>
      </c>
      <c r="H319" s="278">
        <v>7089.7666666666682</v>
      </c>
      <c r="I319" s="278">
        <v>7214.383333333335</v>
      </c>
      <c r="J319" s="278">
        <v>7318.7666666666682</v>
      </c>
      <c r="K319" s="276">
        <v>7110</v>
      </c>
      <c r="L319" s="276">
        <v>6881</v>
      </c>
      <c r="M319" s="276">
        <v>13.60249</v>
      </c>
    </row>
    <row r="320" spans="1:13">
      <c r="A320" s="267">
        <v>310</v>
      </c>
      <c r="B320" s="276" t="s">
        <v>458</v>
      </c>
      <c r="C320" s="277">
        <v>824.45</v>
      </c>
      <c r="D320" s="278">
        <v>825.48333333333346</v>
      </c>
      <c r="E320" s="278">
        <v>816.1166666666669</v>
      </c>
      <c r="F320" s="278">
        <v>807.78333333333342</v>
      </c>
      <c r="G320" s="278">
        <v>798.41666666666686</v>
      </c>
      <c r="H320" s="278">
        <v>833.81666666666695</v>
      </c>
      <c r="I320" s="278">
        <v>843.18333333333351</v>
      </c>
      <c r="J320" s="278">
        <v>851.51666666666699</v>
      </c>
      <c r="K320" s="276">
        <v>834.85</v>
      </c>
      <c r="L320" s="276">
        <v>817.15</v>
      </c>
      <c r="M320" s="276">
        <v>6.25E-2</v>
      </c>
    </row>
    <row r="321" spans="1:13">
      <c r="A321" s="267">
        <v>311</v>
      </c>
      <c r="B321" s="276" t="s">
        <v>143</v>
      </c>
      <c r="C321" s="277">
        <v>504.3</v>
      </c>
      <c r="D321" s="278">
        <v>505.26666666666665</v>
      </c>
      <c r="E321" s="278">
        <v>500.0333333333333</v>
      </c>
      <c r="F321" s="278">
        <v>495.76666666666665</v>
      </c>
      <c r="G321" s="278">
        <v>490.5333333333333</v>
      </c>
      <c r="H321" s="278">
        <v>509.5333333333333</v>
      </c>
      <c r="I321" s="278">
        <v>514.76666666666665</v>
      </c>
      <c r="J321" s="278">
        <v>519.0333333333333</v>
      </c>
      <c r="K321" s="276">
        <v>510.5</v>
      </c>
      <c r="L321" s="276">
        <v>501</v>
      </c>
      <c r="M321" s="276">
        <v>8.2873999999999999</v>
      </c>
    </row>
    <row r="322" spans="1:13">
      <c r="A322" s="267">
        <v>312</v>
      </c>
      <c r="B322" s="276" t="s">
        <v>472</v>
      </c>
      <c r="C322" s="277">
        <v>1701</v>
      </c>
      <c r="D322" s="278">
        <v>1701.0166666666667</v>
      </c>
      <c r="E322" s="278">
        <v>1683.0333333333333</v>
      </c>
      <c r="F322" s="278">
        <v>1665.0666666666666</v>
      </c>
      <c r="G322" s="278">
        <v>1647.0833333333333</v>
      </c>
      <c r="H322" s="278">
        <v>1718.9833333333333</v>
      </c>
      <c r="I322" s="278">
        <v>1736.9666666666665</v>
      </c>
      <c r="J322" s="278">
        <v>1754.9333333333334</v>
      </c>
      <c r="K322" s="276">
        <v>1719</v>
      </c>
      <c r="L322" s="276">
        <v>1683.05</v>
      </c>
      <c r="M322" s="276">
        <v>1.93591</v>
      </c>
    </row>
    <row r="323" spans="1:13">
      <c r="A323" s="267">
        <v>313</v>
      </c>
      <c r="B323" s="276" t="s">
        <v>468</v>
      </c>
      <c r="C323" s="277">
        <v>1967.5</v>
      </c>
      <c r="D323" s="278">
        <v>1948.55</v>
      </c>
      <c r="E323" s="278">
        <v>1897.1</v>
      </c>
      <c r="F323" s="278">
        <v>1826.7</v>
      </c>
      <c r="G323" s="278">
        <v>1775.25</v>
      </c>
      <c r="H323" s="278">
        <v>2018.9499999999998</v>
      </c>
      <c r="I323" s="278">
        <v>2070.4</v>
      </c>
      <c r="J323" s="278">
        <v>2140.7999999999997</v>
      </c>
      <c r="K323" s="276">
        <v>2000</v>
      </c>
      <c r="L323" s="276">
        <v>1878.15</v>
      </c>
      <c r="M323" s="276">
        <v>0.67340999999999995</v>
      </c>
    </row>
    <row r="324" spans="1:13">
      <c r="A324" s="267">
        <v>314</v>
      </c>
      <c r="B324" s="276" t="s">
        <v>144</v>
      </c>
      <c r="C324" s="277">
        <v>590.54999999999995</v>
      </c>
      <c r="D324" s="278">
        <v>591.80000000000007</v>
      </c>
      <c r="E324" s="278">
        <v>581.75000000000011</v>
      </c>
      <c r="F324" s="278">
        <v>572.95000000000005</v>
      </c>
      <c r="G324" s="278">
        <v>562.90000000000009</v>
      </c>
      <c r="H324" s="278">
        <v>600.60000000000014</v>
      </c>
      <c r="I324" s="278">
        <v>610.65000000000009</v>
      </c>
      <c r="J324" s="278">
        <v>619.45000000000016</v>
      </c>
      <c r="K324" s="276">
        <v>601.85</v>
      </c>
      <c r="L324" s="276">
        <v>583</v>
      </c>
      <c r="M324" s="276">
        <v>10.270490000000001</v>
      </c>
    </row>
    <row r="325" spans="1:13">
      <c r="A325" s="267">
        <v>315</v>
      </c>
      <c r="B325" s="276" t="s">
        <v>145</v>
      </c>
      <c r="C325" s="277">
        <v>814.9</v>
      </c>
      <c r="D325" s="278">
        <v>816.98333333333323</v>
      </c>
      <c r="E325" s="278">
        <v>804.96666666666647</v>
      </c>
      <c r="F325" s="278">
        <v>795.03333333333319</v>
      </c>
      <c r="G325" s="278">
        <v>783.01666666666642</v>
      </c>
      <c r="H325" s="278">
        <v>826.91666666666652</v>
      </c>
      <c r="I325" s="278">
        <v>838.93333333333317</v>
      </c>
      <c r="J325" s="278">
        <v>848.86666666666656</v>
      </c>
      <c r="K325" s="276">
        <v>829</v>
      </c>
      <c r="L325" s="276">
        <v>807.05</v>
      </c>
      <c r="M325" s="276">
        <v>4.2773700000000003</v>
      </c>
    </row>
    <row r="326" spans="1:13">
      <c r="A326" s="267">
        <v>316</v>
      </c>
      <c r="B326" s="276" t="s">
        <v>465</v>
      </c>
      <c r="C326" s="277">
        <v>167.15</v>
      </c>
      <c r="D326" s="278">
        <v>167.83333333333334</v>
      </c>
      <c r="E326" s="278">
        <v>164.9666666666667</v>
      </c>
      <c r="F326" s="278">
        <v>162.78333333333336</v>
      </c>
      <c r="G326" s="278">
        <v>159.91666666666671</v>
      </c>
      <c r="H326" s="278">
        <v>170.01666666666668</v>
      </c>
      <c r="I326" s="278">
        <v>172.8833333333333</v>
      </c>
      <c r="J326" s="278">
        <v>175.06666666666666</v>
      </c>
      <c r="K326" s="276">
        <v>170.7</v>
      </c>
      <c r="L326" s="276">
        <v>165.65</v>
      </c>
      <c r="M326" s="276">
        <v>0.34923999999999999</v>
      </c>
    </row>
    <row r="327" spans="1:13">
      <c r="A327" s="267">
        <v>317</v>
      </c>
      <c r="B327" s="276" t="s">
        <v>1975</v>
      </c>
      <c r="C327" s="277">
        <v>174.8</v>
      </c>
      <c r="D327" s="278">
        <v>175.11666666666667</v>
      </c>
      <c r="E327" s="278">
        <v>173.28333333333336</v>
      </c>
      <c r="F327" s="278">
        <v>171.76666666666668</v>
      </c>
      <c r="G327" s="278">
        <v>169.93333333333337</v>
      </c>
      <c r="H327" s="278">
        <v>176.63333333333335</v>
      </c>
      <c r="I327" s="278">
        <v>178.46666666666667</v>
      </c>
      <c r="J327" s="278">
        <v>179.98333333333335</v>
      </c>
      <c r="K327" s="276">
        <v>176.95</v>
      </c>
      <c r="L327" s="276">
        <v>173.6</v>
      </c>
      <c r="M327" s="276">
        <v>1.12192</v>
      </c>
    </row>
    <row r="328" spans="1:13">
      <c r="A328" s="267">
        <v>318</v>
      </c>
      <c r="B328" s="276" t="s">
        <v>469</v>
      </c>
      <c r="C328" s="277">
        <v>67.650000000000006</v>
      </c>
      <c r="D328" s="278">
        <v>68.283333333333346</v>
      </c>
      <c r="E328" s="278">
        <v>66.616666666666688</v>
      </c>
      <c r="F328" s="278">
        <v>65.583333333333343</v>
      </c>
      <c r="G328" s="278">
        <v>63.916666666666686</v>
      </c>
      <c r="H328" s="278">
        <v>69.316666666666691</v>
      </c>
      <c r="I328" s="278">
        <v>70.983333333333348</v>
      </c>
      <c r="J328" s="278">
        <v>72.016666666666694</v>
      </c>
      <c r="K328" s="276">
        <v>69.95</v>
      </c>
      <c r="L328" s="276">
        <v>67.25</v>
      </c>
      <c r="M328" s="276">
        <v>1.3058099999999999</v>
      </c>
    </row>
    <row r="329" spans="1:13">
      <c r="A329" s="267">
        <v>319</v>
      </c>
      <c r="B329" s="276" t="s">
        <v>470</v>
      </c>
      <c r="C329" s="277">
        <v>319.64999999999998</v>
      </c>
      <c r="D329" s="278">
        <v>319.7</v>
      </c>
      <c r="E329" s="278">
        <v>317.75</v>
      </c>
      <c r="F329" s="278">
        <v>315.85000000000002</v>
      </c>
      <c r="G329" s="278">
        <v>313.90000000000003</v>
      </c>
      <c r="H329" s="278">
        <v>321.59999999999997</v>
      </c>
      <c r="I329" s="278">
        <v>323.5499999999999</v>
      </c>
      <c r="J329" s="278">
        <v>325.44999999999993</v>
      </c>
      <c r="K329" s="276">
        <v>321.64999999999998</v>
      </c>
      <c r="L329" s="276">
        <v>317.8</v>
      </c>
      <c r="M329" s="276">
        <v>0.32180999999999998</v>
      </c>
    </row>
    <row r="330" spans="1:13">
      <c r="A330" s="267">
        <v>320</v>
      </c>
      <c r="B330" s="276" t="s">
        <v>146</v>
      </c>
      <c r="C330" s="277">
        <v>1327.6</v>
      </c>
      <c r="D330" s="278">
        <v>1331.5166666666667</v>
      </c>
      <c r="E330" s="278">
        <v>1309.0833333333333</v>
      </c>
      <c r="F330" s="278">
        <v>1290.5666666666666</v>
      </c>
      <c r="G330" s="278">
        <v>1268.1333333333332</v>
      </c>
      <c r="H330" s="278">
        <v>1350.0333333333333</v>
      </c>
      <c r="I330" s="278">
        <v>1372.4666666666667</v>
      </c>
      <c r="J330" s="278">
        <v>1390.9833333333333</v>
      </c>
      <c r="K330" s="276">
        <v>1353.95</v>
      </c>
      <c r="L330" s="276">
        <v>1313</v>
      </c>
      <c r="M330" s="276">
        <v>11.750310000000001</v>
      </c>
    </row>
    <row r="331" spans="1:13">
      <c r="A331" s="267">
        <v>321</v>
      </c>
      <c r="B331" s="276" t="s">
        <v>459</v>
      </c>
      <c r="C331" s="277">
        <v>15.8</v>
      </c>
      <c r="D331" s="278">
        <v>15.883333333333335</v>
      </c>
      <c r="E331" s="278">
        <v>15.666666666666668</v>
      </c>
      <c r="F331" s="278">
        <v>15.533333333333333</v>
      </c>
      <c r="G331" s="278">
        <v>15.316666666666666</v>
      </c>
      <c r="H331" s="278">
        <v>16.016666666666669</v>
      </c>
      <c r="I331" s="278">
        <v>16.233333333333334</v>
      </c>
      <c r="J331" s="278">
        <v>16.366666666666671</v>
      </c>
      <c r="K331" s="276">
        <v>16.100000000000001</v>
      </c>
      <c r="L331" s="276">
        <v>15.75</v>
      </c>
      <c r="M331" s="276">
        <v>2.1863999999999999</v>
      </c>
    </row>
    <row r="332" spans="1:13">
      <c r="A332" s="267">
        <v>322</v>
      </c>
      <c r="B332" s="276" t="s">
        <v>460</v>
      </c>
      <c r="C332" s="277">
        <v>128.5</v>
      </c>
      <c r="D332" s="278">
        <v>128.9</v>
      </c>
      <c r="E332" s="278">
        <v>127.60000000000002</v>
      </c>
      <c r="F332" s="278">
        <v>126.70000000000002</v>
      </c>
      <c r="G332" s="278">
        <v>125.40000000000003</v>
      </c>
      <c r="H332" s="278">
        <v>129.80000000000001</v>
      </c>
      <c r="I332" s="278">
        <v>131.10000000000002</v>
      </c>
      <c r="J332" s="278">
        <v>132</v>
      </c>
      <c r="K332" s="276">
        <v>130.19999999999999</v>
      </c>
      <c r="L332" s="276">
        <v>128</v>
      </c>
      <c r="M332" s="276">
        <v>0.90903999999999996</v>
      </c>
    </row>
    <row r="333" spans="1:13">
      <c r="A333" s="267">
        <v>323</v>
      </c>
      <c r="B333" s="276" t="s">
        <v>147</v>
      </c>
      <c r="C333" s="277">
        <v>105.6</v>
      </c>
      <c r="D333" s="278">
        <v>105.81666666666666</v>
      </c>
      <c r="E333" s="278">
        <v>103.63333333333333</v>
      </c>
      <c r="F333" s="278">
        <v>101.66666666666666</v>
      </c>
      <c r="G333" s="278">
        <v>99.48333333333332</v>
      </c>
      <c r="H333" s="278">
        <v>107.78333333333333</v>
      </c>
      <c r="I333" s="278">
        <v>109.96666666666667</v>
      </c>
      <c r="J333" s="278">
        <v>111.93333333333334</v>
      </c>
      <c r="K333" s="276">
        <v>108</v>
      </c>
      <c r="L333" s="276">
        <v>103.85</v>
      </c>
      <c r="M333" s="276">
        <v>125.74163</v>
      </c>
    </row>
    <row r="334" spans="1:13">
      <c r="A334" s="267">
        <v>324</v>
      </c>
      <c r="B334" s="276" t="s">
        <v>471</v>
      </c>
      <c r="C334" s="277">
        <v>563.35</v>
      </c>
      <c r="D334" s="278">
        <v>563.06666666666672</v>
      </c>
      <c r="E334" s="278">
        <v>554.28333333333342</v>
      </c>
      <c r="F334" s="278">
        <v>545.2166666666667</v>
      </c>
      <c r="G334" s="278">
        <v>536.43333333333339</v>
      </c>
      <c r="H334" s="278">
        <v>572.13333333333344</v>
      </c>
      <c r="I334" s="278">
        <v>580.91666666666674</v>
      </c>
      <c r="J334" s="278">
        <v>589.98333333333346</v>
      </c>
      <c r="K334" s="276">
        <v>571.85</v>
      </c>
      <c r="L334" s="276">
        <v>554</v>
      </c>
      <c r="M334" s="276">
        <v>1.8169900000000001</v>
      </c>
    </row>
    <row r="335" spans="1:13">
      <c r="A335" s="267">
        <v>325</v>
      </c>
      <c r="B335" s="276" t="s">
        <v>268</v>
      </c>
      <c r="C335" s="277">
        <v>1378.7</v>
      </c>
      <c r="D335" s="278">
        <v>1367.95</v>
      </c>
      <c r="E335" s="278">
        <v>1346.6000000000001</v>
      </c>
      <c r="F335" s="278">
        <v>1314.5</v>
      </c>
      <c r="G335" s="278">
        <v>1293.1500000000001</v>
      </c>
      <c r="H335" s="278">
        <v>1400.0500000000002</v>
      </c>
      <c r="I335" s="278">
        <v>1421.4</v>
      </c>
      <c r="J335" s="278">
        <v>1453.5000000000002</v>
      </c>
      <c r="K335" s="276">
        <v>1389.3</v>
      </c>
      <c r="L335" s="276">
        <v>1335.85</v>
      </c>
      <c r="M335" s="276">
        <v>4.23393</v>
      </c>
    </row>
    <row r="336" spans="1:13">
      <c r="A336" s="267">
        <v>326</v>
      </c>
      <c r="B336" s="276" t="s">
        <v>148</v>
      </c>
      <c r="C336" s="277">
        <v>65303.25</v>
      </c>
      <c r="D336" s="278">
        <v>66117.766666666663</v>
      </c>
      <c r="E336" s="278">
        <v>63785.533333333326</v>
      </c>
      <c r="F336" s="278">
        <v>62267.816666666666</v>
      </c>
      <c r="G336" s="278">
        <v>59935.583333333328</v>
      </c>
      <c r="H336" s="278">
        <v>67635.483333333323</v>
      </c>
      <c r="I336" s="278">
        <v>69967.71666666666</v>
      </c>
      <c r="J336" s="278">
        <v>71485.43333333332</v>
      </c>
      <c r="K336" s="276">
        <v>68450</v>
      </c>
      <c r="L336" s="276">
        <v>64600.05</v>
      </c>
      <c r="M336" s="276">
        <v>0.51520999999999995</v>
      </c>
    </row>
    <row r="337" spans="1:13">
      <c r="A337" s="267">
        <v>327</v>
      </c>
      <c r="B337" s="276" t="s">
        <v>267</v>
      </c>
      <c r="C337" s="277">
        <v>28.9</v>
      </c>
      <c r="D337" s="278">
        <v>29.150000000000002</v>
      </c>
      <c r="E337" s="278">
        <v>28.450000000000003</v>
      </c>
      <c r="F337" s="278">
        <v>28</v>
      </c>
      <c r="G337" s="278">
        <v>27.3</v>
      </c>
      <c r="H337" s="278">
        <v>29.600000000000005</v>
      </c>
      <c r="I337" s="278">
        <v>30.3</v>
      </c>
      <c r="J337" s="278">
        <v>30.750000000000007</v>
      </c>
      <c r="K337" s="276">
        <v>29.85</v>
      </c>
      <c r="L337" s="276">
        <v>28.7</v>
      </c>
      <c r="M337" s="276">
        <v>30.082429999999999</v>
      </c>
    </row>
    <row r="338" spans="1:13">
      <c r="A338" s="267">
        <v>328</v>
      </c>
      <c r="B338" s="276" t="s">
        <v>149</v>
      </c>
      <c r="C338" s="277">
        <v>1230.8</v>
      </c>
      <c r="D338" s="278">
        <v>1228.9333333333334</v>
      </c>
      <c r="E338" s="278">
        <v>1207.8666666666668</v>
      </c>
      <c r="F338" s="278">
        <v>1184.9333333333334</v>
      </c>
      <c r="G338" s="278">
        <v>1163.8666666666668</v>
      </c>
      <c r="H338" s="278">
        <v>1251.8666666666668</v>
      </c>
      <c r="I338" s="278">
        <v>1272.9333333333334</v>
      </c>
      <c r="J338" s="278">
        <v>1295.8666666666668</v>
      </c>
      <c r="K338" s="276">
        <v>1250</v>
      </c>
      <c r="L338" s="276">
        <v>1206</v>
      </c>
      <c r="M338" s="276">
        <v>13.61835</v>
      </c>
    </row>
    <row r="339" spans="1:13">
      <c r="A339" s="267">
        <v>329</v>
      </c>
      <c r="B339" s="276" t="s">
        <v>3161</v>
      </c>
      <c r="C339" s="277">
        <v>271.85000000000002</v>
      </c>
      <c r="D339" s="278">
        <v>272.63333333333338</v>
      </c>
      <c r="E339" s="278">
        <v>269.41666666666674</v>
      </c>
      <c r="F339" s="278">
        <v>266.98333333333335</v>
      </c>
      <c r="G339" s="278">
        <v>263.76666666666671</v>
      </c>
      <c r="H339" s="278">
        <v>275.06666666666678</v>
      </c>
      <c r="I339" s="278">
        <v>278.28333333333336</v>
      </c>
      <c r="J339" s="278">
        <v>280.71666666666681</v>
      </c>
      <c r="K339" s="276">
        <v>275.85000000000002</v>
      </c>
      <c r="L339" s="276">
        <v>270.2</v>
      </c>
      <c r="M339" s="276">
        <v>2.4849100000000002</v>
      </c>
    </row>
    <row r="340" spans="1:13">
      <c r="A340" s="267">
        <v>330</v>
      </c>
      <c r="B340" s="276" t="s">
        <v>269</v>
      </c>
      <c r="C340" s="277">
        <v>900.4</v>
      </c>
      <c r="D340" s="278">
        <v>904.9</v>
      </c>
      <c r="E340" s="278">
        <v>888.25</v>
      </c>
      <c r="F340" s="278">
        <v>876.1</v>
      </c>
      <c r="G340" s="278">
        <v>859.45</v>
      </c>
      <c r="H340" s="278">
        <v>917.05</v>
      </c>
      <c r="I340" s="278">
        <v>933.69999999999982</v>
      </c>
      <c r="J340" s="278">
        <v>945.84999999999991</v>
      </c>
      <c r="K340" s="276">
        <v>921.55</v>
      </c>
      <c r="L340" s="276">
        <v>892.75</v>
      </c>
      <c r="M340" s="276">
        <v>1.19215</v>
      </c>
    </row>
    <row r="341" spans="1:13">
      <c r="A341" s="267">
        <v>331</v>
      </c>
      <c r="B341" s="276" t="s">
        <v>150</v>
      </c>
      <c r="C341" s="277">
        <v>30.35</v>
      </c>
      <c r="D341" s="278">
        <v>30.466666666666669</v>
      </c>
      <c r="E341" s="278">
        <v>29.733333333333338</v>
      </c>
      <c r="F341" s="278">
        <v>29.116666666666671</v>
      </c>
      <c r="G341" s="278">
        <v>28.38333333333334</v>
      </c>
      <c r="H341" s="278">
        <v>31.083333333333336</v>
      </c>
      <c r="I341" s="278">
        <v>31.81666666666667</v>
      </c>
      <c r="J341" s="278">
        <v>32.433333333333337</v>
      </c>
      <c r="K341" s="276">
        <v>31.2</v>
      </c>
      <c r="L341" s="276">
        <v>29.85</v>
      </c>
      <c r="M341" s="276">
        <v>126.84757999999999</v>
      </c>
    </row>
    <row r="342" spans="1:13">
      <c r="A342" s="267">
        <v>332</v>
      </c>
      <c r="B342" s="276" t="s">
        <v>261</v>
      </c>
      <c r="C342" s="277">
        <v>3548.95</v>
      </c>
      <c r="D342" s="278">
        <v>3594.9833333333336</v>
      </c>
      <c r="E342" s="278">
        <v>3454.9666666666672</v>
      </c>
      <c r="F342" s="278">
        <v>3360.9833333333336</v>
      </c>
      <c r="G342" s="278">
        <v>3220.9666666666672</v>
      </c>
      <c r="H342" s="278">
        <v>3688.9666666666672</v>
      </c>
      <c r="I342" s="278">
        <v>3828.9833333333336</v>
      </c>
      <c r="J342" s="278">
        <v>3922.9666666666672</v>
      </c>
      <c r="K342" s="276">
        <v>3735</v>
      </c>
      <c r="L342" s="276">
        <v>3501</v>
      </c>
      <c r="M342" s="276">
        <v>13.684530000000001</v>
      </c>
    </row>
    <row r="343" spans="1:13">
      <c r="A343" s="267">
        <v>333</v>
      </c>
      <c r="B343" s="276" t="s">
        <v>478</v>
      </c>
      <c r="C343" s="277">
        <v>2241.5500000000002</v>
      </c>
      <c r="D343" s="278">
        <v>2270.3166666666671</v>
      </c>
      <c r="E343" s="278">
        <v>2197.233333333334</v>
      </c>
      <c r="F343" s="278">
        <v>2152.916666666667</v>
      </c>
      <c r="G343" s="278">
        <v>2079.8333333333339</v>
      </c>
      <c r="H343" s="278">
        <v>2314.6333333333341</v>
      </c>
      <c r="I343" s="278">
        <v>2387.7166666666672</v>
      </c>
      <c r="J343" s="278">
        <v>2432.0333333333342</v>
      </c>
      <c r="K343" s="276">
        <v>2343.4</v>
      </c>
      <c r="L343" s="276">
        <v>2226</v>
      </c>
      <c r="M343" s="276">
        <v>1.5293000000000001</v>
      </c>
    </row>
    <row r="344" spans="1:13">
      <c r="A344" s="267">
        <v>334</v>
      </c>
      <c r="B344" s="276" t="s">
        <v>151</v>
      </c>
      <c r="C344" s="277">
        <v>22.8</v>
      </c>
      <c r="D344" s="278">
        <v>22.883333333333336</v>
      </c>
      <c r="E344" s="278">
        <v>22.566666666666674</v>
      </c>
      <c r="F344" s="278">
        <v>22.333333333333336</v>
      </c>
      <c r="G344" s="278">
        <v>22.016666666666673</v>
      </c>
      <c r="H344" s="278">
        <v>23.116666666666674</v>
      </c>
      <c r="I344" s="278">
        <v>23.433333333333337</v>
      </c>
      <c r="J344" s="278">
        <v>23.666666666666675</v>
      </c>
      <c r="K344" s="276">
        <v>23.2</v>
      </c>
      <c r="L344" s="276">
        <v>22.65</v>
      </c>
      <c r="M344" s="276">
        <v>28.855979999999999</v>
      </c>
    </row>
    <row r="345" spans="1:13">
      <c r="A345" s="267">
        <v>335</v>
      </c>
      <c r="B345" s="276" t="s">
        <v>477</v>
      </c>
      <c r="C345" s="277">
        <v>52.8</v>
      </c>
      <c r="D345" s="278">
        <v>52.9</v>
      </c>
      <c r="E345" s="278">
        <v>52.25</v>
      </c>
      <c r="F345" s="278">
        <v>51.7</v>
      </c>
      <c r="G345" s="278">
        <v>51.050000000000004</v>
      </c>
      <c r="H345" s="278">
        <v>53.449999999999996</v>
      </c>
      <c r="I345" s="278">
        <v>54.099999999999987</v>
      </c>
      <c r="J345" s="278">
        <v>54.649999999999991</v>
      </c>
      <c r="K345" s="276">
        <v>53.55</v>
      </c>
      <c r="L345" s="276">
        <v>52.35</v>
      </c>
      <c r="M345" s="276">
        <v>1.0239400000000001</v>
      </c>
    </row>
    <row r="346" spans="1:13">
      <c r="A346" s="267">
        <v>336</v>
      </c>
      <c r="B346" s="276" t="s">
        <v>152</v>
      </c>
      <c r="C346" s="277">
        <v>33.9</v>
      </c>
      <c r="D346" s="278">
        <v>33.833333333333336</v>
      </c>
      <c r="E346" s="278">
        <v>33.216666666666669</v>
      </c>
      <c r="F346" s="278">
        <v>32.533333333333331</v>
      </c>
      <c r="G346" s="278">
        <v>31.916666666666664</v>
      </c>
      <c r="H346" s="278">
        <v>34.516666666666673</v>
      </c>
      <c r="I346" s="278">
        <v>35.133333333333333</v>
      </c>
      <c r="J346" s="278">
        <v>35.816666666666677</v>
      </c>
      <c r="K346" s="276">
        <v>34.450000000000003</v>
      </c>
      <c r="L346" s="276">
        <v>33.15</v>
      </c>
      <c r="M346" s="276">
        <v>50.049140000000001</v>
      </c>
    </row>
    <row r="347" spans="1:13">
      <c r="A347" s="267">
        <v>337</v>
      </c>
      <c r="B347" s="276" t="s">
        <v>473</v>
      </c>
      <c r="C347" s="277">
        <v>505.35</v>
      </c>
      <c r="D347" s="278">
        <v>502.34999999999997</v>
      </c>
      <c r="E347" s="278">
        <v>494.99999999999994</v>
      </c>
      <c r="F347" s="278">
        <v>484.65</v>
      </c>
      <c r="G347" s="278">
        <v>477.29999999999995</v>
      </c>
      <c r="H347" s="278">
        <v>512.69999999999993</v>
      </c>
      <c r="I347" s="278">
        <v>520.04999999999995</v>
      </c>
      <c r="J347" s="278">
        <v>530.39999999999986</v>
      </c>
      <c r="K347" s="276">
        <v>509.7</v>
      </c>
      <c r="L347" s="276">
        <v>492</v>
      </c>
      <c r="M347" s="276">
        <v>0.38052000000000002</v>
      </c>
    </row>
    <row r="348" spans="1:13">
      <c r="A348" s="267">
        <v>338</v>
      </c>
      <c r="B348" s="276" t="s">
        <v>153</v>
      </c>
      <c r="C348" s="277">
        <v>17161.599999999999</v>
      </c>
      <c r="D348" s="278">
        <v>17137.2</v>
      </c>
      <c r="E348" s="278">
        <v>16914.400000000001</v>
      </c>
      <c r="F348" s="278">
        <v>16667.2</v>
      </c>
      <c r="G348" s="278">
        <v>16444.400000000001</v>
      </c>
      <c r="H348" s="278">
        <v>17384.400000000001</v>
      </c>
      <c r="I348" s="278">
        <v>17607.199999999997</v>
      </c>
      <c r="J348" s="278">
        <v>17854.400000000001</v>
      </c>
      <c r="K348" s="276">
        <v>17360</v>
      </c>
      <c r="L348" s="276">
        <v>16890</v>
      </c>
      <c r="M348" s="276">
        <v>2.3931800000000001</v>
      </c>
    </row>
    <row r="349" spans="1:13">
      <c r="A349" s="267">
        <v>339</v>
      </c>
      <c r="B349" s="276" t="s">
        <v>476</v>
      </c>
      <c r="C349" s="277">
        <v>30.45</v>
      </c>
      <c r="D349" s="278">
        <v>30.599999999999998</v>
      </c>
      <c r="E349" s="278">
        <v>30.049999999999997</v>
      </c>
      <c r="F349" s="278">
        <v>29.65</v>
      </c>
      <c r="G349" s="278">
        <v>29.099999999999998</v>
      </c>
      <c r="H349" s="278">
        <v>30.999999999999996</v>
      </c>
      <c r="I349" s="278">
        <v>31.55</v>
      </c>
      <c r="J349" s="278">
        <v>31.949999999999996</v>
      </c>
      <c r="K349" s="276">
        <v>31.15</v>
      </c>
      <c r="L349" s="276">
        <v>30.2</v>
      </c>
      <c r="M349" s="276">
        <v>1.5200199999999999</v>
      </c>
    </row>
    <row r="350" spans="1:13">
      <c r="A350" s="267">
        <v>340</v>
      </c>
      <c r="B350" s="276" t="s">
        <v>475</v>
      </c>
      <c r="C350" s="277">
        <v>341.95</v>
      </c>
      <c r="D350" s="278">
        <v>338.01666666666665</v>
      </c>
      <c r="E350" s="278">
        <v>332.18333333333328</v>
      </c>
      <c r="F350" s="278">
        <v>322.41666666666663</v>
      </c>
      <c r="G350" s="278">
        <v>316.58333333333326</v>
      </c>
      <c r="H350" s="278">
        <v>347.7833333333333</v>
      </c>
      <c r="I350" s="278">
        <v>353.61666666666667</v>
      </c>
      <c r="J350" s="278">
        <v>363.38333333333333</v>
      </c>
      <c r="K350" s="276">
        <v>343.85</v>
      </c>
      <c r="L350" s="276">
        <v>328.25</v>
      </c>
      <c r="M350" s="276">
        <v>0.58540999999999999</v>
      </c>
    </row>
    <row r="351" spans="1:13">
      <c r="A351" s="267">
        <v>341</v>
      </c>
      <c r="B351" s="276" t="s">
        <v>270</v>
      </c>
      <c r="C351" s="277">
        <v>19.850000000000001</v>
      </c>
      <c r="D351" s="278">
        <v>19.933333333333334</v>
      </c>
      <c r="E351" s="278">
        <v>19.716666666666669</v>
      </c>
      <c r="F351" s="278">
        <v>19.583333333333336</v>
      </c>
      <c r="G351" s="278">
        <v>19.366666666666671</v>
      </c>
      <c r="H351" s="278">
        <v>20.066666666666666</v>
      </c>
      <c r="I351" s="278">
        <v>20.283333333333328</v>
      </c>
      <c r="J351" s="278">
        <v>20.416666666666664</v>
      </c>
      <c r="K351" s="276">
        <v>20.149999999999999</v>
      </c>
      <c r="L351" s="276">
        <v>19.8</v>
      </c>
      <c r="M351" s="276">
        <v>95.557779999999994</v>
      </c>
    </row>
    <row r="352" spans="1:13">
      <c r="A352" s="267">
        <v>342</v>
      </c>
      <c r="B352" s="276" t="s">
        <v>283</v>
      </c>
      <c r="C352" s="277">
        <v>101.25</v>
      </c>
      <c r="D352" s="278">
        <v>101.26666666666667</v>
      </c>
      <c r="E352" s="278">
        <v>100.13333333333333</v>
      </c>
      <c r="F352" s="278">
        <v>99.016666666666666</v>
      </c>
      <c r="G352" s="278">
        <v>97.883333333333326</v>
      </c>
      <c r="H352" s="278">
        <v>102.38333333333333</v>
      </c>
      <c r="I352" s="278">
        <v>103.51666666666668</v>
      </c>
      <c r="J352" s="278">
        <v>104.63333333333333</v>
      </c>
      <c r="K352" s="276">
        <v>102.4</v>
      </c>
      <c r="L352" s="276">
        <v>100.15</v>
      </c>
      <c r="M352" s="276">
        <v>0.48337000000000002</v>
      </c>
    </row>
    <row r="353" spans="1:13">
      <c r="A353" s="267">
        <v>343</v>
      </c>
      <c r="B353" s="276" t="s">
        <v>479</v>
      </c>
      <c r="C353" s="277">
        <v>1261.3</v>
      </c>
      <c r="D353" s="278">
        <v>1267.1000000000001</v>
      </c>
      <c r="E353" s="278">
        <v>1252.2000000000003</v>
      </c>
      <c r="F353" s="278">
        <v>1243.1000000000001</v>
      </c>
      <c r="G353" s="278">
        <v>1228.2000000000003</v>
      </c>
      <c r="H353" s="278">
        <v>1276.2000000000003</v>
      </c>
      <c r="I353" s="278">
        <v>1291.1000000000004</v>
      </c>
      <c r="J353" s="278">
        <v>1300.2000000000003</v>
      </c>
      <c r="K353" s="276">
        <v>1282</v>
      </c>
      <c r="L353" s="276">
        <v>1258</v>
      </c>
      <c r="M353" s="276">
        <v>3.8429999999999999E-2</v>
      </c>
    </row>
    <row r="354" spans="1:13">
      <c r="A354" s="267">
        <v>344</v>
      </c>
      <c r="B354" s="276" t="s">
        <v>474</v>
      </c>
      <c r="C354" s="277">
        <v>48.8</v>
      </c>
      <c r="D354" s="278">
        <v>48.633333333333333</v>
      </c>
      <c r="E354" s="278">
        <v>48.166666666666664</v>
      </c>
      <c r="F354" s="278">
        <v>47.533333333333331</v>
      </c>
      <c r="G354" s="278">
        <v>47.066666666666663</v>
      </c>
      <c r="H354" s="278">
        <v>49.266666666666666</v>
      </c>
      <c r="I354" s="278">
        <v>49.733333333333334</v>
      </c>
      <c r="J354" s="278">
        <v>50.366666666666667</v>
      </c>
      <c r="K354" s="276">
        <v>49.1</v>
      </c>
      <c r="L354" s="276">
        <v>48</v>
      </c>
      <c r="M354" s="276">
        <v>2.28145</v>
      </c>
    </row>
    <row r="355" spans="1:13">
      <c r="A355" s="267">
        <v>345</v>
      </c>
      <c r="B355" s="276" t="s">
        <v>155</v>
      </c>
      <c r="C355" s="277">
        <v>82.45</v>
      </c>
      <c r="D355" s="278">
        <v>82.366666666666674</v>
      </c>
      <c r="E355" s="278">
        <v>80.883333333333354</v>
      </c>
      <c r="F355" s="278">
        <v>79.316666666666677</v>
      </c>
      <c r="G355" s="278">
        <v>77.833333333333357</v>
      </c>
      <c r="H355" s="278">
        <v>83.933333333333351</v>
      </c>
      <c r="I355" s="278">
        <v>85.416666666666671</v>
      </c>
      <c r="J355" s="278">
        <v>86.983333333333348</v>
      </c>
      <c r="K355" s="276">
        <v>83.85</v>
      </c>
      <c r="L355" s="276">
        <v>80.8</v>
      </c>
      <c r="M355" s="276">
        <v>67.755529999999993</v>
      </c>
    </row>
    <row r="356" spans="1:13">
      <c r="A356" s="267">
        <v>346</v>
      </c>
      <c r="B356" s="276" t="s">
        <v>156</v>
      </c>
      <c r="C356" s="277">
        <v>87.6</v>
      </c>
      <c r="D356" s="278">
        <v>87.55</v>
      </c>
      <c r="E356" s="278">
        <v>86.35</v>
      </c>
      <c r="F356" s="278">
        <v>85.1</v>
      </c>
      <c r="G356" s="278">
        <v>83.899999999999991</v>
      </c>
      <c r="H356" s="278">
        <v>88.8</v>
      </c>
      <c r="I356" s="278">
        <v>90.000000000000014</v>
      </c>
      <c r="J356" s="278">
        <v>91.25</v>
      </c>
      <c r="K356" s="276">
        <v>88.75</v>
      </c>
      <c r="L356" s="276">
        <v>86.3</v>
      </c>
      <c r="M356" s="276">
        <v>407.35912000000002</v>
      </c>
    </row>
    <row r="357" spans="1:13">
      <c r="A357" s="267">
        <v>347</v>
      </c>
      <c r="B357" s="276" t="s">
        <v>271</v>
      </c>
      <c r="C357" s="277">
        <v>443.15</v>
      </c>
      <c r="D357" s="278">
        <v>447.63333333333338</v>
      </c>
      <c r="E357" s="278">
        <v>435.51666666666677</v>
      </c>
      <c r="F357" s="278">
        <v>427.88333333333338</v>
      </c>
      <c r="G357" s="278">
        <v>415.76666666666677</v>
      </c>
      <c r="H357" s="278">
        <v>455.26666666666677</v>
      </c>
      <c r="I357" s="278">
        <v>467.38333333333344</v>
      </c>
      <c r="J357" s="278">
        <v>475.01666666666677</v>
      </c>
      <c r="K357" s="276">
        <v>459.75</v>
      </c>
      <c r="L357" s="276">
        <v>440</v>
      </c>
      <c r="M357" s="276">
        <v>3.4167200000000002</v>
      </c>
    </row>
    <row r="358" spans="1:13">
      <c r="A358" s="267">
        <v>348</v>
      </c>
      <c r="B358" s="276" t="s">
        <v>272</v>
      </c>
      <c r="C358" s="277">
        <v>3143.6</v>
      </c>
      <c r="D358" s="278">
        <v>3133.5500000000006</v>
      </c>
      <c r="E358" s="278">
        <v>3101.1000000000013</v>
      </c>
      <c r="F358" s="278">
        <v>3058.6000000000008</v>
      </c>
      <c r="G358" s="278">
        <v>3026.1500000000015</v>
      </c>
      <c r="H358" s="278">
        <v>3176.0500000000011</v>
      </c>
      <c r="I358" s="278">
        <v>3208.5000000000009</v>
      </c>
      <c r="J358" s="278">
        <v>3251.0000000000009</v>
      </c>
      <c r="K358" s="276">
        <v>3166</v>
      </c>
      <c r="L358" s="276">
        <v>3091.05</v>
      </c>
      <c r="M358" s="276">
        <v>0.28395999999999999</v>
      </c>
    </row>
    <row r="359" spans="1:13">
      <c r="A359" s="267">
        <v>349</v>
      </c>
      <c r="B359" s="276" t="s">
        <v>157</v>
      </c>
      <c r="C359" s="277">
        <v>85.95</v>
      </c>
      <c r="D359" s="278">
        <v>86.283333333333346</v>
      </c>
      <c r="E359" s="278">
        <v>85.266666666666694</v>
      </c>
      <c r="F359" s="278">
        <v>84.583333333333343</v>
      </c>
      <c r="G359" s="278">
        <v>83.566666666666691</v>
      </c>
      <c r="H359" s="278">
        <v>86.966666666666697</v>
      </c>
      <c r="I359" s="278">
        <v>87.983333333333348</v>
      </c>
      <c r="J359" s="278">
        <v>88.6666666666667</v>
      </c>
      <c r="K359" s="276">
        <v>87.3</v>
      </c>
      <c r="L359" s="276">
        <v>85.6</v>
      </c>
      <c r="M359" s="276">
        <v>4.6363700000000003</v>
      </c>
    </row>
    <row r="360" spans="1:13">
      <c r="A360" s="267">
        <v>350</v>
      </c>
      <c r="B360" s="276" t="s">
        <v>480</v>
      </c>
      <c r="C360" s="277">
        <v>66.3</v>
      </c>
      <c r="D360" s="278">
        <v>66.383333333333326</v>
      </c>
      <c r="E360" s="278">
        <v>65.916666666666657</v>
      </c>
      <c r="F360" s="278">
        <v>65.533333333333331</v>
      </c>
      <c r="G360" s="278">
        <v>65.066666666666663</v>
      </c>
      <c r="H360" s="278">
        <v>66.766666666666652</v>
      </c>
      <c r="I360" s="278">
        <v>67.23333333333332</v>
      </c>
      <c r="J360" s="278">
        <v>67.616666666666646</v>
      </c>
      <c r="K360" s="276">
        <v>66.849999999999994</v>
      </c>
      <c r="L360" s="276">
        <v>66</v>
      </c>
      <c r="M360" s="276">
        <v>0.15242</v>
      </c>
    </row>
    <row r="361" spans="1:13">
      <c r="A361" s="267">
        <v>351</v>
      </c>
      <c r="B361" s="276" t="s">
        <v>158</v>
      </c>
      <c r="C361" s="277">
        <v>64.900000000000006</v>
      </c>
      <c r="D361" s="278">
        <v>65</v>
      </c>
      <c r="E361" s="278">
        <v>64.099999999999994</v>
      </c>
      <c r="F361" s="278">
        <v>63.3</v>
      </c>
      <c r="G361" s="278">
        <v>62.399999999999991</v>
      </c>
      <c r="H361" s="278">
        <v>65.8</v>
      </c>
      <c r="I361" s="278">
        <v>66.7</v>
      </c>
      <c r="J361" s="278">
        <v>67.5</v>
      </c>
      <c r="K361" s="276">
        <v>65.900000000000006</v>
      </c>
      <c r="L361" s="276">
        <v>64.2</v>
      </c>
      <c r="M361" s="276">
        <v>258.57850999999999</v>
      </c>
    </row>
    <row r="362" spans="1:13">
      <c r="A362" s="267">
        <v>352</v>
      </c>
      <c r="B362" s="276" t="s">
        <v>481</v>
      </c>
      <c r="C362" s="277">
        <v>64.599999999999994</v>
      </c>
      <c r="D362" s="278">
        <v>65.916666666666671</v>
      </c>
      <c r="E362" s="278">
        <v>62.483333333333348</v>
      </c>
      <c r="F362" s="278">
        <v>60.366666666666674</v>
      </c>
      <c r="G362" s="278">
        <v>56.933333333333351</v>
      </c>
      <c r="H362" s="278">
        <v>68.033333333333346</v>
      </c>
      <c r="I362" s="278">
        <v>71.466666666666654</v>
      </c>
      <c r="J362" s="278">
        <v>73.583333333333343</v>
      </c>
      <c r="K362" s="276">
        <v>69.349999999999994</v>
      </c>
      <c r="L362" s="276">
        <v>63.8</v>
      </c>
      <c r="M362" s="276">
        <v>20.909140000000001</v>
      </c>
    </row>
    <row r="363" spans="1:13">
      <c r="A363" s="267">
        <v>353</v>
      </c>
      <c r="B363" s="276" t="s">
        <v>482</v>
      </c>
      <c r="C363" s="277">
        <v>207.8</v>
      </c>
      <c r="D363" s="278">
        <v>207.70000000000002</v>
      </c>
      <c r="E363" s="278">
        <v>205.90000000000003</v>
      </c>
      <c r="F363" s="278">
        <v>204.00000000000003</v>
      </c>
      <c r="G363" s="278">
        <v>202.20000000000005</v>
      </c>
      <c r="H363" s="278">
        <v>209.60000000000002</v>
      </c>
      <c r="I363" s="278">
        <v>211.40000000000003</v>
      </c>
      <c r="J363" s="278">
        <v>213.3</v>
      </c>
      <c r="K363" s="276">
        <v>209.5</v>
      </c>
      <c r="L363" s="276">
        <v>205.8</v>
      </c>
      <c r="M363" s="276">
        <v>3.93879</v>
      </c>
    </row>
    <row r="364" spans="1:13">
      <c r="A364" s="267">
        <v>354</v>
      </c>
      <c r="B364" s="276" t="s">
        <v>483</v>
      </c>
      <c r="C364" s="277">
        <v>186.85</v>
      </c>
      <c r="D364" s="278">
        <v>186.81666666666663</v>
      </c>
      <c r="E364" s="278">
        <v>184.68333333333328</v>
      </c>
      <c r="F364" s="278">
        <v>182.51666666666665</v>
      </c>
      <c r="G364" s="278">
        <v>180.3833333333333</v>
      </c>
      <c r="H364" s="278">
        <v>188.98333333333326</v>
      </c>
      <c r="I364" s="278">
        <v>191.11666666666665</v>
      </c>
      <c r="J364" s="278">
        <v>193.28333333333325</v>
      </c>
      <c r="K364" s="276">
        <v>188.95</v>
      </c>
      <c r="L364" s="276">
        <v>184.65</v>
      </c>
      <c r="M364" s="276">
        <v>0.21912000000000001</v>
      </c>
    </row>
    <row r="365" spans="1:13">
      <c r="A365" s="267">
        <v>355</v>
      </c>
      <c r="B365" s="276" t="s">
        <v>159</v>
      </c>
      <c r="C365" s="277">
        <v>20071.900000000001</v>
      </c>
      <c r="D365" s="278">
        <v>20023.683333333334</v>
      </c>
      <c r="E365" s="278">
        <v>19778.216666666667</v>
      </c>
      <c r="F365" s="278">
        <v>19484.533333333333</v>
      </c>
      <c r="G365" s="278">
        <v>19239.066666666666</v>
      </c>
      <c r="H365" s="278">
        <v>20317.366666666669</v>
      </c>
      <c r="I365" s="278">
        <v>20562.833333333336</v>
      </c>
      <c r="J365" s="278">
        <v>20856.51666666667</v>
      </c>
      <c r="K365" s="276">
        <v>20269.150000000001</v>
      </c>
      <c r="L365" s="276">
        <v>19730</v>
      </c>
      <c r="M365" s="276">
        <v>0.42892999999999998</v>
      </c>
    </row>
    <row r="366" spans="1:13">
      <c r="A366" s="267">
        <v>356</v>
      </c>
      <c r="B366" s="276" t="s">
        <v>160</v>
      </c>
      <c r="C366" s="277">
        <v>1262.25</v>
      </c>
      <c r="D366" s="278">
        <v>1250.7</v>
      </c>
      <c r="E366" s="278">
        <v>1229.5500000000002</v>
      </c>
      <c r="F366" s="278">
        <v>1196.8500000000001</v>
      </c>
      <c r="G366" s="278">
        <v>1175.7000000000003</v>
      </c>
      <c r="H366" s="278">
        <v>1283.4000000000001</v>
      </c>
      <c r="I366" s="278">
        <v>1304.5500000000002</v>
      </c>
      <c r="J366" s="278">
        <v>1337.25</v>
      </c>
      <c r="K366" s="276">
        <v>1271.8499999999999</v>
      </c>
      <c r="L366" s="276">
        <v>1218</v>
      </c>
      <c r="M366" s="276">
        <v>17.6539</v>
      </c>
    </row>
    <row r="367" spans="1:13">
      <c r="A367" s="267">
        <v>357</v>
      </c>
      <c r="B367" s="276" t="s">
        <v>488</v>
      </c>
      <c r="C367" s="277">
        <v>1158.6500000000001</v>
      </c>
      <c r="D367" s="278">
        <v>1165</v>
      </c>
      <c r="E367" s="278">
        <v>1139.25</v>
      </c>
      <c r="F367" s="278">
        <v>1119.8499999999999</v>
      </c>
      <c r="G367" s="278">
        <v>1094.0999999999999</v>
      </c>
      <c r="H367" s="278">
        <v>1184.4000000000001</v>
      </c>
      <c r="I367" s="278">
        <v>1210.1500000000001</v>
      </c>
      <c r="J367" s="278">
        <v>1229.5500000000002</v>
      </c>
      <c r="K367" s="276">
        <v>1190.75</v>
      </c>
      <c r="L367" s="276">
        <v>1145.5999999999999</v>
      </c>
      <c r="M367" s="276">
        <v>0.89195000000000002</v>
      </c>
    </row>
    <row r="368" spans="1:13">
      <c r="A368" s="267">
        <v>358</v>
      </c>
      <c r="B368" s="276" t="s">
        <v>161</v>
      </c>
      <c r="C368" s="277">
        <v>230.95</v>
      </c>
      <c r="D368" s="278">
        <v>232.11666666666667</v>
      </c>
      <c r="E368" s="278">
        <v>227.83333333333334</v>
      </c>
      <c r="F368" s="278">
        <v>224.71666666666667</v>
      </c>
      <c r="G368" s="278">
        <v>220.43333333333334</v>
      </c>
      <c r="H368" s="278">
        <v>235.23333333333335</v>
      </c>
      <c r="I368" s="278">
        <v>239.51666666666665</v>
      </c>
      <c r="J368" s="278">
        <v>242.63333333333335</v>
      </c>
      <c r="K368" s="276">
        <v>236.4</v>
      </c>
      <c r="L368" s="276">
        <v>229</v>
      </c>
      <c r="M368" s="276">
        <v>35.872399999999999</v>
      </c>
    </row>
    <row r="369" spans="1:13">
      <c r="A369" s="267">
        <v>359</v>
      </c>
      <c r="B369" s="276" t="s">
        <v>162</v>
      </c>
      <c r="C369" s="277">
        <v>87.1</v>
      </c>
      <c r="D369" s="278">
        <v>86.45</v>
      </c>
      <c r="E369" s="278">
        <v>85.45</v>
      </c>
      <c r="F369" s="278">
        <v>83.8</v>
      </c>
      <c r="G369" s="278">
        <v>82.8</v>
      </c>
      <c r="H369" s="278">
        <v>88.100000000000009</v>
      </c>
      <c r="I369" s="278">
        <v>89.100000000000009</v>
      </c>
      <c r="J369" s="278">
        <v>90.750000000000014</v>
      </c>
      <c r="K369" s="276">
        <v>87.45</v>
      </c>
      <c r="L369" s="276">
        <v>84.8</v>
      </c>
      <c r="M369" s="276">
        <v>81.449020000000004</v>
      </c>
    </row>
    <row r="370" spans="1:13">
      <c r="A370" s="267">
        <v>360</v>
      </c>
      <c r="B370" s="276" t="s">
        <v>275</v>
      </c>
      <c r="C370" s="277">
        <v>4984.95</v>
      </c>
      <c r="D370" s="278">
        <v>5013.3166666666666</v>
      </c>
      <c r="E370" s="278">
        <v>4946.6333333333332</v>
      </c>
      <c r="F370" s="278">
        <v>4908.3166666666666</v>
      </c>
      <c r="G370" s="278">
        <v>4841.6333333333332</v>
      </c>
      <c r="H370" s="278">
        <v>5051.6333333333332</v>
      </c>
      <c r="I370" s="278">
        <v>5118.3166666666657</v>
      </c>
      <c r="J370" s="278">
        <v>5156.6333333333332</v>
      </c>
      <c r="K370" s="276">
        <v>5080</v>
      </c>
      <c r="L370" s="276">
        <v>4975</v>
      </c>
      <c r="M370" s="276">
        <v>0.15140999999999999</v>
      </c>
    </row>
    <row r="371" spans="1:13">
      <c r="A371" s="267">
        <v>361</v>
      </c>
      <c r="B371" s="276" t="s">
        <v>277</v>
      </c>
      <c r="C371" s="277">
        <v>10197.1</v>
      </c>
      <c r="D371" s="278">
        <v>10232.433333333332</v>
      </c>
      <c r="E371" s="278">
        <v>10064.866666666665</v>
      </c>
      <c r="F371" s="278">
        <v>9932.6333333333332</v>
      </c>
      <c r="G371" s="278">
        <v>9765.0666666666657</v>
      </c>
      <c r="H371" s="278">
        <v>10364.666666666664</v>
      </c>
      <c r="I371" s="278">
        <v>10532.233333333334</v>
      </c>
      <c r="J371" s="278">
        <v>10664.466666666664</v>
      </c>
      <c r="K371" s="276">
        <v>10400</v>
      </c>
      <c r="L371" s="276">
        <v>10100.200000000001</v>
      </c>
      <c r="M371" s="276">
        <v>1.7510000000000001E-2</v>
      </c>
    </row>
    <row r="372" spans="1:13">
      <c r="A372" s="267">
        <v>362</v>
      </c>
      <c r="B372" s="276" t="s">
        <v>494</v>
      </c>
      <c r="C372" s="277">
        <v>5140.8500000000004</v>
      </c>
      <c r="D372" s="278">
        <v>5175.6166666666668</v>
      </c>
      <c r="E372" s="278">
        <v>5073.2333333333336</v>
      </c>
      <c r="F372" s="278">
        <v>5005.6166666666668</v>
      </c>
      <c r="G372" s="278">
        <v>4903.2333333333336</v>
      </c>
      <c r="H372" s="278">
        <v>5243.2333333333336</v>
      </c>
      <c r="I372" s="278">
        <v>5345.6166666666668</v>
      </c>
      <c r="J372" s="278">
        <v>5413.2333333333336</v>
      </c>
      <c r="K372" s="276">
        <v>5278</v>
      </c>
      <c r="L372" s="276">
        <v>5108</v>
      </c>
      <c r="M372" s="276">
        <v>0.11855</v>
      </c>
    </row>
    <row r="373" spans="1:13">
      <c r="A373" s="267">
        <v>363</v>
      </c>
      <c r="B373" s="276" t="s">
        <v>489</v>
      </c>
      <c r="C373" s="277">
        <v>141.25</v>
      </c>
      <c r="D373" s="278">
        <v>141.45000000000002</v>
      </c>
      <c r="E373" s="278">
        <v>138.90000000000003</v>
      </c>
      <c r="F373" s="278">
        <v>136.55000000000001</v>
      </c>
      <c r="G373" s="278">
        <v>134.00000000000003</v>
      </c>
      <c r="H373" s="278">
        <v>143.80000000000004</v>
      </c>
      <c r="I373" s="278">
        <v>146.35000000000005</v>
      </c>
      <c r="J373" s="278">
        <v>148.70000000000005</v>
      </c>
      <c r="K373" s="276">
        <v>144</v>
      </c>
      <c r="L373" s="276">
        <v>139.1</v>
      </c>
      <c r="M373" s="276">
        <v>5.9860300000000004</v>
      </c>
    </row>
    <row r="374" spans="1:13">
      <c r="A374" s="267">
        <v>364</v>
      </c>
      <c r="B374" s="276" t="s">
        <v>490</v>
      </c>
      <c r="C374" s="277">
        <v>576.20000000000005</v>
      </c>
      <c r="D374" s="278">
        <v>575.58333333333337</v>
      </c>
      <c r="E374" s="278">
        <v>562.61666666666679</v>
      </c>
      <c r="F374" s="278">
        <v>549.03333333333342</v>
      </c>
      <c r="G374" s="278">
        <v>536.06666666666683</v>
      </c>
      <c r="H374" s="278">
        <v>589.16666666666674</v>
      </c>
      <c r="I374" s="278">
        <v>602.13333333333321</v>
      </c>
      <c r="J374" s="278">
        <v>615.7166666666667</v>
      </c>
      <c r="K374" s="276">
        <v>588.54999999999995</v>
      </c>
      <c r="L374" s="276">
        <v>562</v>
      </c>
      <c r="M374" s="276">
        <v>1.8072299999999999</v>
      </c>
    </row>
    <row r="375" spans="1:13">
      <c r="A375" s="267">
        <v>365</v>
      </c>
      <c r="B375" s="276" t="s">
        <v>163</v>
      </c>
      <c r="C375" s="277">
        <v>1570.4</v>
      </c>
      <c r="D375" s="278">
        <v>1573.2833333333335</v>
      </c>
      <c r="E375" s="278">
        <v>1554.5666666666671</v>
      </c>
      <c r="F375" s="278">
        <v>1538.7333333333336</v>
      </c>
      <c r="G375" s="278">
        <v>1520.0166666666671</v>
      </c>
      <c r="H375" s="278">
        <v>1589.116666666667</v>
      </c>
      <c r="I375" s="278">
        <v>1607.8333333333337</v>
      </c>
      <c r="J375" s="278">
        <v>1623.666666666667</v>
      </c>
      <c r="K375" s="276">
        <v>1592</v>
      </c>
      <c r="L375" s="276">
        <v>1557.45</v>
      </c>
      <c r="M375" s="276">
        <v>12.328760000000001</v>
      </c>
    </row>
    <row r="376" spans="1:13">
      <c r="A376" s="267">
        <v>366</v>
      </c>
      <c r="B376" s="276" t="s">
        <v>273</v>
      </c>
      <c r="C376" s="277">
        <v>2197.1999999999998</v>
      </c>
      <c r="D376" s="278">
        <v>2193.0666666666666</v>
      </c>
      <c r="E376" s="278">
        <v>2147.1333333333332</v>
      </c>
      <c r="F376" s="278">
        <v>2097.0666666666666</v>
      </c>
      <c r="G376" s="278">
        <v>2051.1333333333332</v>
      </c>
      <c r="H376" s="278">
        <v>2243.1333333333332</v>
      </c>
      <c r="I376" s="278">
        <v>2289.0666666666666</v>
      </c>
      <c r="J376" s="278">
        <v>2339.1333333333332</v>
      </c>
      <c r="K376" s="276">
        <v>2239</v>
      </c>
      <c r="L376" s="276">
        <v>2143</v>
      </c>
      <c r="M376" s="276">
        <v>5.3298899999999998</v>
      </c>
    </row>
    <row r="377" spans="1:13">
      <c r="A377" s="267">
        <v>367</v>
      </c>
      <c r="B377" s="276" t="s">
        <v>164</v>
      </c>
      <c r="C377" s="277">
        <v>26.75</v>
      </c>
      <c r="D377" s="278">
        <v>26.816666666666666</v>
      </c>
      <c r="E377" s="278">
        <v>26.433333333333334</v>
      </c>
      <c r="F377" s="278">
        <v>26.116666666666667</v>
      </c>
      <c r="G377" s="278">
        <v>25.733333333333334</v>
      </c>
      <c r="H377" s="278">
        <v>27.133333333333333</v>
      </c>
      <c r="I377" s="278">
        <v>27.516666666666666</v>
      </c>
      <c r="J377" s="278">
        <v>27.833333333333332</v>
      </c>
      <c r="K377" s="276">
        <v>27.2</v>
      </c>
      <c r="L377" s="276">
        <v>26.5</v>
      </c>
      <c r="M377" s="276">
        <v>257.72624999999999</v>
      </c>
    </row>
    <row r="378" spans="1:13">
      <c r="A378" s="267">
        <v>368</v>
      </c>
      <c r="B378" s="276" t="s">
        <v>274</v>
      </c>
      <c r="C378" s="277">
        <v>352.8</v>
      </c>
      <c r="D378" s="278">
        <v>351.95</v>
      </c>
      <c r="E378" s="278">
        <v>343.9</v>
      </c>
      <c r="F378" s="278">
        <v>335</v>
      </c>
      <c r="G378" s="278">
        <v>326.95</v>
      </c>
      <c r="H378" s="278">
        <v>360.84999999999997</v>
      </c>
      <c r="I378" s="278">
        <v>368.90000000000003</v>
      </c>
      <c r="J378" s="278">
        <v>377.79999999999995</v>
      </c>
      <c r="K378" s="276">
        <v>360</v>
      </c>
      <c r="L378" s="276">
        <v>343.05</v>
      </c>
      <c r="M378" s="276">
        <v>2.20757</v>
      </c>
    </row>
    <row r="379" spans="1:13">
      <c r="A379" s="267">
        <v>369</v>
      </c>
      <c r="B379" s="276" t="s">
        <v>485</v>
      </c>
      <c r="C379" s="277">
        <v>171.15</v>
      </c>
      <c r="D379" s="278">
        <v>170.21666666666667</v>
      </c>
      <c r="E379" s="278">
        <v>167.93333333333334</v>
      </c>
      <c r="F379" s="278">
        <v>164.71666666666667</v>
      </c>
      <c r="G379" s="278">
        <v>162.43333333333334</v>
      </c>
      <c r="H379" s="278">
        <v>173.43333333333334</v>
      </c>
      <c r="I379" s="278">
        <v>175.7166666666667</v>
      </c>
      <c r="J379" s="278">
        <v>178.93333333333334</v>
      </c>
      <c r="K379" s="276">
        <v>172.5</v>
      </c>
      <c r="L379" s="276">
        <v>167</v>
      </c>
      <c r="M379" s="276">
        <v>2.6634199999999999</v>
      </c>
    </row>
    <row r="380" spans="1:13">
      <c r="A380" s="267">
        <v>370</v>
      </c>
      <c r="B380" s="276" t="s">
        <v>491</v>
      </c>
      <c r="C380" s="277">
        <v>920.7</v>
      </c>
      <c r="D380" s="278">
        <v>921.56666666666661</v>
      </c>
      <c r="E380" s="278">
        <v>909.13333333333321</v>
      </c>
      <c r="F380" s="278">
        <v>897.56666666666661</v>
      </c>
      <c r="G380" s="278">
        <v>885.13333333333321</v>
      </c>
      <c r="H380" s="278">
        <v>933.13333333333321</v>
      </c>
      <c r="I380" s="278">
        <v>945.56666666666661</v>
      </c>
      <c r="J380" s="278">
        <v>957.13333333333321</v>
      </c>
      <c r="K380" s="276">
        <v>934</v>
      </c>
      <c r="L380" s="276">
        <v>910</v>
      </c>
      <c r="M380" s="276">
        <v>1.02403</v>
      </c>
    </row>
    <row r="381" spans="1:13">
      <c r="A381" s="267">
        <v>371</v>
      </c>
      <c r="B381" s="276" t="s">
        <v>2223</v>
      </c>
      <c r="C381" s="277">
        <v>481.35</v>
      </c>
      <c r="D381" s="278">
        <v>484.13333333333338</v>
      </c>
      <c r="E381" s="278">
        <v>477.21666666666675</v>
      </c>
      <c r="F381" s="278">
        <v>473.08333333333337</v>
      </c>
      <c r="G381" s="278">
        <v>466.16666666666674</v>
      </c>
      <c r="H381" s="278">
        <v>488.26666666666677</v>
      </c>
      <c r="I381" s="278">
        <v>495.18333333333339</v>
      </c>
      <c r="J381" s="278">
        <v>499.31666666666678</v>
      </c>
      <c r="K381" s="276">
        <v>491.05</v>
      </c>
      <c r="L381" s="276">
        <v>480</v>
      </c>
      <c r="M381" s="276">
        <v>0.50333000000000006</v>
      </c>
    </row>
    <row r="382" spans="1:13">
      <c r="A382" s="267">
        <v>372</v>
      </c>
      <c r="B382" s="276" t="s">
        <v>165</v>
      </c>
      <c r="C382" s="277">
        <v>171</v>
      </c>
      <c r="D382" s="278">
        <v>170.76666666666665</v>
      </c>
      <c r="E382" s="278">
        <v>169.5333333333333</v>
      </c>
      <c r="F382" s="278">
        <v>168.06666666666666</v>
      </c>
      <c r="G382" s="278">
        <v>166.83333333333331</v>
      </c>
      <c r="H382" s="278">
        <v>172.23333333333329</v>
      </c>
      <c r="I382" s="278">
        <v>173.46666666666664</v>
      </c>
      <c r="J382" s="278">
        <v>174.93333333333328</v>
      </c>
      <c r="K382" s="276">
        <v>172</v>
      </c>
      <c r="L382" s="276">
        <v>169.3</v>
      </c>
      <c r="M382" s="276">
        <v>128.84035</v>
      </c>
    </row>
    <row r="383" spans="1:13">
      <c r="A383" s="267">
        <v>373</v>
      </c>
      <c r="B383" s="276" t="s">
        <v>492</v>
      </c>
      <c r="C383" s="277">
        <v>76.8</v>
      </c>
      <c r="D383" s="278">
        <v>77.266666666666666</v>
      </c>
      <c r="E383" s="278">
        <v>75.633333333333326</v>
      </c>
      <c r="F383" s="278">
        <v>74.466666666666654</v>
      </c>
      <c r="G383" s="278">
        <v>72.833333333333314</v>
      </c>
      <c r="H383" s="278">
        <v>78.433333333333337</v>
      </c>
      <c r="I383" s="278">
        <v>80.066666666666691</v>
      </c>
      <c r="J383" s="278">
        <v>81.233333333333348</v>
      </c>
      <c r="K383" s="276">
        <v>78.900000000000006</v>
      </c>
      <c r="L383" s="276">
        <v>76.099999999999994</v>
      </c>
      <c r="M383" s="276">
        <v>4.8315700000000001</v>
      </c>
    </row>
    <row r="384" spans="1:13">
      <c r="A384" s="267">
        <v>374</v>
      </c>
      <c r="B384" s="276" t="s">
        <v>276</v>
      </c>
      <c r="C384" s="277">
        <v>250.6</v>
      </c>
      <c r="D384" s="278">
        <v>250.15</v>
      </c>
      <c r="E384" s="278">
        <v>244.4</v>
      </c>
      <c r="F384" s="278">
        <v>238.2</v>
      </c>
      <c r="G384" s="278">
        <v>232.45</v>
      </c>
      <c r="H384" s="278">
        <v>256.35000000000002</v>
      </c>
      <c r="I384" s="278">
        <v>262.10000000000002</v>
      </c>
      <c r="J384" s="278">
        <v>268.30000000000007</v>
      </c>
      <c r="K384" s="276">
        <v>255.9</v>
      </c>
      <c r="L384" s="276">
        <v>243.95</v>
      </c>
      <c r="M384" s="276">
        <v>4.3058899999999998</v>
      </c>
    </row>
    <row r="385" spans="1:13">
      <c r="A385" s="267">
        <v>375</v>
      </c>
      <c r="B385" s="276" t="s">
        <v>493</v>
      </c>
      <c r="C385" s="277">
        <v>71.599999999999994</v>
      </c>
      <c r="D385" s="278">
        <v>72.533333333333331</v>
      </c>
      <c r="E385" s="278">
        <v>70.566666666666663</v>
      </c>
      <c r="F385" s="278">
        <v>69.533333333333331</v>
      </c>
      <c r="G385" s="278">
        <v>67.566666666666663</v>
      </c>
      <c r="H385" s="278">
        <v>73.566666666666663</v>
      </c>
      <c r="I385" s="278">
        <v>75.533333333333331</v>
      </c>
      <c r="J385" s="278">
        <v>76.566666666666663</v>
      </c>
      <c r="K385" s="276">
        <v>74.5</v>
      </c>
      <c r="L385" s="276">
        <v>71.5</v>
      </c>
      <c r="M385" s="276">
        <v>1.6398200000000001</v>
      </c>
    </row>
    <row r="386" spans="1:13">
      <c r="A386" s="267">
        <v>376</v>
      </c>
      <c r="B386" s="276" t="s">
        <v>486</v>
      </c>
      <c r="C386" s="277">
        <v>47</v>
      </c>
      <c r="D386" s="278">
        <v>47.283333333333331</v>
      </c>
      <c r="E386" s="278">
        <v>46.516666666666666</v>
      </c>
      <c r="F386" s="278">
        <v>46.033333333333331</v>
      </c>
      <c r="G386" s="278">
        <v>45.266666666666666</v>
      </c>
      <c r="H386" s="278">
        <v>47.766666666666666</v>
      </c>
      <c r="I386" s="278">
        <v>48.533333333333331</v>
      </c>
      <c r="J386" s="278">
        <v>49.016666666666666</v>
      </c>
      <c r="K386" s="276">
        <v>48.05</v>
      </c>
      <c r="L386" s="276">
        <v>46.8</v>
      </c>
      <c r="M386" s="276">
        <v>7.7972900000000003</v>
      </c>
    </row>
    <row r="387" spans="1:13">
      <c r="A387" s="267">
        <v>377</v>
      </c>
      <c r="B387" s="276" t="s">
        <v>166</v>
      </c>
      <c r="C387" s="277">
        <v>1068.5</v>
      </c>
      <c r="D387" s="278">
        <v>1067.1166666666666</v>
      </c>
      <c r="E387" s="278">
        <v>1046.3833333333332</v>
      </c>
      <c r="F387" s="278">
        <v>1024.2666666666667</v>
      </c>
      <c r="G387" s="278">
        <v>1003.5333333333333</v>
      </c>
      <c r="H387" s="278">
        <v>1089.2333333333331</v>
      </c>
      <c r="I387" s="278">
        <v>1109.9666666666662</v>
      </c>
      <c r="J387" s="278">
        <v>1132.083333333333</v>
      </c>
      <c r="K387" s="276">
        <v>1087.8499999999999</v>
      </c>
      <c r="L387" s="276">
        <v>1045</v>
      </c>
      <c r="M387" s="276">
        <v>16.48274</v>
      </c>
    </row>
    <row r="388" spans="1:13">
      <c r="A388" s="267">
        <v>378</v>
      </c>
      <c r="B388" s="276" t="s">
        <v>278</v>
      </c>
      <c r="C388" s="277">
        <v>409.3</v>
      </c>
      <c r="D388" s="278">
        <v>405.2</v>
      </c>
      <c r="E388" s="278">
        <v>398.65</v>
      </c>
      <c r="F388" s="278">
        <v>388</v>
      </c>
      <c r="G388" s="278">
        <v>381.45</v>
      </c>
      <c r="H388" s="278">
        <v>415.84999999999997</v>
      </c>
      <c r="I388" s="278">
        <v>422.40000000000003</v>
      </c>
      <c r="J388" s="278">
        <v>433.04999999999995</v>
      </c>
      <c r="K388" s="276">
        <v>411.75</v>
      </c>
      <c r="L388" s="276">
        <v>394.55</v>
      </c>
      <c r="M388" s="276">
        <v>0.62897999999999998</v>
      </c>
    </row>
    <row r="389" spans="1:13">
      <c r="A389" s="267">
        <v>379</v>
      </c>
      <c r="B389" s="276" t="s">
        <v>496</v>
      </c>
      <c r="C389" s="277">
        <v>437</v>
      </c>
      <c r="D389" s="278">
        <v>441.16666666666669</v>
      </c>
      <c r="E389" s="278">
        <v>428.08333333333337</v>
      </c>
      <c r="F389" s="278">
        <v>419.16666666666669</v>
      </c>
      <c r="G389" s="278">
        <v>406.08333333333337</v>
      </c>
      <c r="H389" s="278">
        <v>450.08333333333337</v>
      </c>
      <c r="I389" s="278">
        <v>463.16666666666674</v>
      </c>
      <c r="J389" s="278">
        <v>472.08333333333337</v>
      </c>
      <c r="K389" s="276">
        <v>454.25</v>
      </c>
      <c r="L389" s="276">
        <v>432.25</v>
      </c>
      <c r="M389" s="276">
        <v>1.61669</v>
      </c>
    </row>
    <row r="390" spans="1:13">
      <c r="A390" s="267">
        <v>380</v>
      </c>
      <c r="B390" s="276" t="s">
        <v>498</v>
      </c>
      <c r="C390" s="277">
        <v>106.25</v>
      </c>
      <c r="D390" s="278">
        <v>106.31666666666666</v>
      </c>
      <c r="E390" s="278">
        <v>104.13333333333333</v>
      </c>
      <c r="F390" s="278">
        <v>102.01666666666667</v>
      </c>
      <c r="G390" s="278">
        <v>99.833333333333329</v>
      </c>
      <c r="H390" s="278">
        <v>108.43333333333332</v>
      </c>
      <c r="I390" s="278">
        <v>110.61666666666666</v>
      </c>
      <c r="J390" s="278">
        <v>112.73333333333332</v>
      </c>
      <c r="K390" s="276">
        <v>108.5</v>
      </c>
      <c r="L390" s="276">
        <v>104.2</v>
      </c>
      <c r="M390" s="276">
        <v>13.14165</v>
      </c>
    </row>
    <row r="391" spans="1:13">
      <c r="A391" s="267">
        <v>381</v>
      </c>
      <c r="B391" s="276" t="s">
        <v>279</v>
      </c>
      <c r="C391" s="277">
        <v>461.65</v>
      </c>
      <c r="D391" s="278">
        <v>461.34999999999997</v>
      </c>
      <c r="E391" s="278">
        <v>456.69999999999993</v>
      </c>
      <c r="F391" s="278">
        <v>451.74999999999994</v>
      </c>
      <c r="G391" s="278">
        <v>447.09999999999991</v>
      </c>
      <c r="H391" s="278">
        <v>466.29999999999995</v>
      </c>
      <c r="I391" s="278">
        <v>470.94999999999993</v>
      </c>
      <c r="J391" s="278">
        <v>475.9</v>
      </c>
      <c r="K391" s="276">
        <v>466</v>
      </c>
      <c r="L391" s="276">
        <v>456.4</v>
      </c>
      <c r="M391" s="276">
        <v>0.82623999999999997</v>
      </c>
    </row>
    <row r="392" spans="1:13">
      <c r="A392" s="267">
        <v>382</v>
      </c>
      <c r="B392" s="276" t="s">
        <v>499</v>
      </c>
      <c r="C392" s="277">
        <v>247.7</v>
      </c>
      <c r="D392" s="278">
        <v>247.5</v>
      </c>
      <c r="E392" s="278">
        <v>244.3</v>
      </c>
      <c r="F392" s="278">
        <v>240.9</v>
      </c>
      <c r="G392" s="278">
        <v>237.70000000000002</v>
      </c>
      <c r="H392" s="278">
        <v>250.9</v>
      </c>
      <c r="I392" s="278">
        <v>254.1</v>
      </c>
      <c r="J392" s="278">
        <v>257.5</v>
      </c>
      <c r="K392" s="276">
        <v>250.7</v>
      </c>
      <c r="L392" s="276">
        <v>244.1</v>
      </c>
      <c r="M392" s="276">
        <v>1.7407699999999999</v>
      </c>
    </row>
    <row r="393" spans="1:13">
      <c r="A393" s="267">
        <v>383</v>
      </c>
      <c r="B393" s="276" t="s">
        <v>167</v>
      </c>
      <c r="C393" s="277">
        <v>796.95</v>
      </c>
      <c r="D393" s="278">
        <v>796.2166666666667</v>
      </c>
      <c r="E393" s="278">
        <v>781.23333333333335</v>
      </c>
      <c r="F393" s="278">
        <v>765.51666666666665</v>
      </c>
      <c r="G393" s="278">
        <v>750.5333333333333</v>
      </c>
      <c r="H393" s="278">
        <v>811.93333333333339</v>
      </c>
      <c r="I393" s="278">
        <v>826.91666666666674</v>
      </c>
      <c r="J393" s="278">
        <v>842.63333333333344</v>
      </c>
      <c r="K393" s="276">
        <v>811.2</v>
      </c>
      <c r="L393" s="276">
        <v>780.5</v>
      </c>
      <c r="M393" s="276">
        <v>10.01153</v>
      </c>
    </row>
    <row r="394" spans="1:13">
      <c r="A394" s="267">
        <v>384</v>
      </c>
      <c r="B394" s="276" t="s">
        <v>501</v>
      </c>
      <c r="C394" s="277">
        <v>1265.45</v>
      </c>
      <c r="D394" s="278">
        <v>1267.8999999999999</v>
      </c>
      <c r="E394" s="278">
        <v>1253.9999999999998</v>
      </c>
      <c r="F394" s="278">
        <v>1242.55</v>
      </c>
      <c r="G394" s="278">
        <v>1228.6499999999999</v>
      </c>
      <c r="H394" s="278">
        <v>1279.3499999999997</v>
      </c>
      <c r="I394" s="278">
        <v>1293.2499999999998</v>
      </c>
      <c r="J394" s="278">
        <v>1304.6999999999996</v>
      </c>
      <c r="K394" s="276">
        <v>1281.8</v>
      </c>
      <c r="L394" s="276">
        <v>1256.45</v>
      </c>
      <c r="M394" s="276">
        <v>4.4499999999999998E-2</v>
      </c>
    </row>
    <row r="395" spans="1:13">
      <c r="A395" s="267">
        <v>385</v>
      </c>
      <c r="B395" s="276" t="s">
        <v>502</v>
      </c>
      <c r="C395" s="277">
        <v>272.39999999999998</v>
      </c>
      <c r="D395" s="278">
        <v>272.01666666666671</v>
      </c>
      <c r="E395" s="278">
        <v>268.48333333333341</v>
      </c>
      <c r="F395" s="278">
        <v>264.56666666666672</v>
      </c>
      <c r="G395" s="278">
        <v>261.03333333333342</v>
      </c>
      <c r="H395" s="278">
        <v>275.93333333333339</v>
      </c>
      <c r="I395" s="278">
        <v>279.4666666666667</v>
      </c>
      <c r="J395" s="278">
        <v>283.38333333333338</v>
      </c>
      <c r="K395" s="276">
        <v>275.55</v>
      </c>
      <c r="L395" s="276">
        <v>268.10000000000002</v>
      </c>
      <c r="M395" s="276">
        <v>2.2908900000000001</v>
      </c>
    </row>
    <row r="396" spans="1:13">
      <c r="A396" s="267">
        <v>386</v>
      </c>
      <c r="B396" s="276" t="s">
        <v>168</v>
      </c>
      <c r="C396" s="277">
        <v>174.35</v>
      </c>
      <c r="D396" s="278">
        <v>175.28333333333333</v>
      </c>
      <c r="E396" s="278">
        <v>171.66666666666666</v>
      </c>
      <c r="F396" s="278">
        <v>168.98333333333332</v>
      </c>
      <c r="G396" s="278">
        <v>165.36666666666665</v>
      </c>
      <c r="H396" s="278">
        <v>177.96666666666667</v>
      </c>
      <c r="I396" s="278">
        <v>181.58333333333334</v>
      </c>
      <c r="J396" s="278">
        <v>184.26666666666668</v>
      </c>
      <c r="K396" s="276">
        <v>178.9</v>
      </c>
      <c r="L396" s="276">
        <v>172.6</v>
      </c>
      <c r="M396" s="276">
        <v>143.60275999999999</v>
      </c>
    </row>
    <row r="397" spans="1:13">
      <c r="A397" s="267">
        <v>387</v>
      </c>
      <c r="B397" s="276" t="s">
        <v>500</v>
      </c>
      <c r="C397" s="277">
        <v>42.35</v>
      </c>
      <c r="D397" s="278">
        <v>42.4</v>
      </c>
      <c r="E397" s="278">
        <v>42.05</v>
      </c>
      <c r="F397" s="278">
        <v>41.75</v>
      </c>
      <c r="G397" s="278">
        <v>41.4</v>
      </c>
      <c r="H397" s="278">
        <v>42.699999999999996</v>
      </c>
      <c r="I397" s="278">
        <v>43.050000000000004</v>
      </c>
      <c r="J397" s="278">
        <v>43.349999999999994</v>
      </c>
      <c r="K397" s="276">
        <v>42.75</v>
      </c>
      <c r="L397" s="276">
        <v>42.1</v>
      </c>
      <c r="M397" s="276">
        <v>3.76858</v>
      </c>
    </row>
    <row r="398" spans="1:13">
      <c r="A398" s="267">
        <v>388</v>
      </c>
      <c r="B398" s="276" t="s">
        <v>169</v>
      </c>
      <c r="C398" s="277">
        <v>102.85</v>
      </c>
      <c r="D398" s="278">
        <v>102.96666666666665</v>
      </c>
      <c r="E398" s="278">
        <v>100.48333333333331</v>
      </c>
      <c r="F398" s="278">
        <v>98.116666666666646</v>
      </c>
      <c r="G398" s="278">
        <v>95.633333333333297</v>
      </c>
      <c r="H398" s="278">
        <v>105.33333333333331</v>
      </c>
      <c r="I398" s="278">
        <v>107.81666666666666</v>
      </c>
      <c r="J398" s="278">
        <v>110.18333333333332</v>
      </c>
      <c r="K398" s="276">
        <v>105.45</v>
      </c>
      <c r="L398" s="276">
        <v>100.6</v>
      </c>
      <c r="M398" s="276">
        <v>122.75575000000001</v>
      </c>
    </row>
    <row r="399" spans="1:13">
      <c r="A399" s="267">
        <v>389</v>
      </c>
      <c r="B399" s="276" t="s">
        <v>503</v>
      </c>
      <c r="C399" s="277">
        <v>129.55000000000001</v>
      </c>
      <c r="D399" s="278">
        <v>128.88333333333335</v>
      </c>
      <c r="E399" s="278">
        <v>127.3666666666667</v>
      </c>
      <c r="F399" s="278">
        <v>125.18333333333335</v>
      </c>
      <c r="G399" s="278">
        <v>123.6666666666667</v>
      </c>
      <c r="H399" s="278">
        <v>131.06666666666672</v>
      </c>
      <c r="I399" s="278">
        <v>132.58333333333337</v>
      </c>
      <c r="J399" s="278">
        <v>134.76666666666671</v>
      </c>
      <c r="K399" s="276">
        <v>130.4</v>
      </c>
      <c r="L399" s="276">
        <v>126.7</v>
      </c>
      <c r="M399" s="276">
        <v>4.8255600000000003</v>
      </c>
    </row>
    <row r="400" spans="1:13">
      <c r="A400" s="267">
        <v>390</v>
      </c>
      <c r="B400" s="276" t="s">
        <v>504</v>
      </c>
      <c r="C400" s="277">
        <v>660.4</v>
      </c>
      <c r="D400" s="278">
        <v>662.03333333333342</v>
      </c>
      <c r="E400" s="278">
        <v>655.06666666666683</v>
      </c>
      <c r="F400" s="278">
        <v>649.73333333333346</v>
      </c>
      <c r="G400" s="278">
        <v>642.76666666666688</v>
      </c>
      <c r="H400" s="278">
        <v>667.36666666666679</v>
      </c>
      <c r="I400" s="278">
        <v>674.33333333333326</v>
      </c>
      <c r="J400" s="278">
        <v>679.66666666666674</v>
      </c>
      <c r="K400" s="276">
        <v>669</v>
      </c>
      <c r="L400" s="276">
        <v>656.7</v>
      </c>
      <c r="M400" s="276">
        <v>0.77256000000000002</v>
      </c>
    </row>
    <row r="401" spans="1:13">
      <c r="A401" s="267">
        <v>391</v>
      </c>
      <c r="B401" s="276" t="s">
        <v>170</v>
      </c>
      <c r="C401" s="277">
        <v>2054.5</v>
      </c>
      <c r="D401" s="278">
        <v>2047.1333333333334</v>
      </c>
      <c r="E401" s="278">
        <v>2029.166666666667</v>
      </c>
      <c r="F401" s="278">
        <v>2003.8333333333335</v>
      </c>
      <c r="G401" s="278">
        <v>1985.866666666667</v>
      </c>
      <c r="H401" s="278">
        <v>2072.4666666666672</v>
      </c>
      <c r="I401" s="278">
        <v>2090.4333333333334</v>
      </c>
      <c r="J401" s="278">
        <v>2115.7666666666669</v>
      </c>
      <c r="K401" s="276">
        <v>2065.1</v>
      </c>
      <c r="L401" s="276">
        <v>2021.8</v>
      </c>
      <c r="M401" s="276">
        <v>157.01123000000001</v>
      </c>
    </row>
    <row r="402" spans="1:13">
      <c r="A402" s="267">
        <v>392</v>
      </c>
      <c r="B402" s="276" t="s">
        <v>519</v>
      </c>
      <c r="C402" s="277">
        <v>9.9</v>
      </c>
      <c r="D402" s="278">
        <v>9.9333333333333353</v>
      </c>
      <c r="E402" s="278">
        <v>9.81666666666667</v>
      </c>
      <c r="F402" s="278">
        <v>9.7333333333333343</v>
      </c>
      <c r="G402" s="278">
        <v>9.6166666666666689</v>
      </c>
      <c r="H402" s="278">
        <v>10.016666666666671</v>
      </c>
      <c r="I402" s="278">
        <v>10.133333333333335</v>
      </c>
      <c r="J402" s="278">
        <v>10.216666666666672</v>
      </c>
      <c r="K402" s="276">
        <v>10.050000000000001</v>
      </c>
      <c r="L402" s="276">
        <v>9.85</v>
      </c>
      <c r="M402" s="276">
        <v>3.7565</v>
      </c>
    </row>
    <row r="403" spans="1:13">
      <c r="A403" s="267">
        <v>393</v>
      </c>
      <c r="B403" s="276" t="s">
        <v>508</v>
      </c>
      <c r="C403" s="277">
        <v>192.1</v>
      </c>
      <c r="D403" s="278">
        <v>194.01666666666665</v>
      </c>
      <c r="E403" s="278">
        <v>187.0333333333333</v>
      </c>
      <c r="F403" s="278">
        <v>181.96666666666664</v>
      </c>
      <c r="G403" s="278">
        <v>174.98333333333329</v>
      </c>
      <c r="H403" s="278">
        <v>199.08333333333331</v>
      </c>
      <c r="I403" s="278">
        <v>206.06666666666666</v>
      </c>
      <c r="J403" s="278">
        <v>211.13333333333333</v>
      </c>
      <c r="K403" s="276">
        <v>201</v>
      </c>
      <c r="L403" s="276">
        <v>188.95</v>
      </c>
      <c r="M403" s="276">
        <v>1.83097</v>
      </c>
    </row>
    <row r="404" spans="1:13">
      <c r="A404" s="267">
        <v>394</v>
      </c>
      <c r="B404" s="276" t="s">
        <v>495</v>
      </c>
      <c r="C404" s="277">
        <v>239.45</v>
      </c>
      <c r="D404" s="278">
        <v>239.83333333333334</v>
      </c>
      <c r="E404" s="278">
        <v>237.61666666666667</v>
      </c>
      <c r="F404" s="278">
        <v>235.78333333333333</v>
      </c>
      <c r="G404" s="278">
        <v>233.56666666666666</v>
      </c>
      <c r="H404" s="278">
        <v>241.66666666666669</v>
      </c>
      <c r="I404" s="278">
        <v>243.88333333333333</v>
      </c>
      <c r="J404" s="278">
        <v>245.7166666666667</v>
      </c>
      <c r="K404" s="276">
        <v>242.05</v>
      </c>
      <c r="L404" s="276">
        <v>238</v>
      </c>
      <c r="M404" s="276">
        <v>1.4266799999999999</v>
      </c>
    </row>
    <row r="405" spans="1:13">
      <c r="A405" s="267">
        <v>395</v>
      </c>
      <c r="B405" s="276" t="s">
        <v>512</v>
      </c>
      <c r="C405" s="277">
        <v>47.9</v>
      </c>
      <c r="D405" s="278">
        <v>48.216666666666661</v>
      </c>
      <c r="E405" s="278">
        <v>47.48333333333332</v>
      </c>
      <c r="F405" s="278">
        <v>47.066666666666656</v>
      </c>
      <c r="G405" s="278">
        <v>46.333333333333314</v>
      </c>
      <c r="H405" s="278">
        <v>48.633333333333326</v>
      </c>
      <c r="I405" s="278">
        <v>49.36666666666666</v>
      </c>
      <c r="J405" s="278">
        <v>49.783333333333331</v>
      </c>
      <c r="K405" s="276">
        <v>48.95</v>
      </c>
      <c r="L405" s="276">
        <v>47.8</v>
      </c>
      <c r="M405" s="276">
        <v>1.3908400000000001</v>
      </c>
    </row>
    <row r="406" spans="1:13">
      <c r="A406" s="267">
        <v>396</v>
      </c>
      <c r="B406" s="276" t="s">
        <v>171</v>
      </c>
      <c r="C406" s="277">
        <v>34.35</v>
      </c>
      <c r="D406" s="278">
        <v>34.116666666666667</v>
      </c>
      <c r="E406" s="278">
        <v>33.633333333333333</v>
      </c>
      <c r="F406" s="278">
        <v>32.916666666666664</v>
      </c>
      <c r="G406" s="278">
        <v>32.43333333333333</v>
      </c>
      <c r="H406" s="278">
        <v>34.833333333333336</v>
      </c>
      <c r="I406" s="278">
        <v>35.31666666666667</v>
      </c>
      <c r="J406" s="278">
        <v>36.033333333333339</v>
      </c>
      <c r="K406" s="276">
        <v>34.6</v>
      </c>
      <c r="L406" s="276">
        <v>33.4</v>
      </c>
      <c r="M406" s="276">
        <v>186.25629000000001</v>
      </c>
    </row>
    <row r="407" spans="1:13">
      <c r="A407" s="267">
        <v>397</v>
      </c>
      <c r="B407" s="276" t="s">
        <v>513</v>
      </c>
      <c r="C407" s="277">
        <v>8000.25</v>
      </c>
      <c r="D407" s="278">
        <v>8023.4333333333334</v>
      </c>
      <c r="E407" s="278">
        <v>7958.8666666666668</v>
      </c>
      <c r="F407" s="278">
        <v>7917.4833333333336</v>
      </c>
      <c r="G407" s="278">
        <v>7852.916666666667</v>
      </c>
      <c r="H407" s="278">
        <v>8064.8166666666666</v>
      </c>
      <c r="I407" s="278">
        <v>8129.3833333333341</v>
      </c>
      <c r="J407" s="278">
        <v>8170.7666666666664</v>
      </c>
      <c r="K407" s="276">
        <v>8088</v>
      </c>
      <c r="L407" s="276">
        <v>7982.05</v>
      </c>
      <c r="M407" s="276">
        <v>0.13189000000000001</v>
      </c>
    </row>
    <row r="408" spans="1:13">
      <c r="A408" s="267">
        <v>398</v>
      </c>
      <c r="B408" s="276" t="s">
        <v>3523</v>
      </c>
      <c r="C408" s="277">
        <v>799.75</v>
      </c>
      <c r="D408" s="278">
        <v>804.41666666666663</v>
      </c>
      <c r="E408" s="278">
        <v>791.83333333333326</v>
      </c>
      <c r="F408" s="278">
        <v>783.91666666666663</v>
      </c>
      <c r="G408" s="278">
        <v>771.33333333333326</v>
      </c>
      <c r="H408" s="278">
        <v>812.33333333333326</v>
      </c>
      <c r="I408" s="278">
        <v>824.91666666666652</v>
      </c>
      <c r="J408" s="278">
        <v>832.83333333333326</v>
      </c>
      <c r="K408" s="276">
        <v>817</v>
      </c>
      <c r="L408" s="276">
        <v>796.5</v>
      </c>
      <c r="M408" s="276">
        <v>7.8201000000000001</v>
      </c>
    </row>
    <row r="409" spans="1:13">
      <c r="A409" s="267">
        <v>399</v>
      </c>
      <c r="B409" s="276" t="s">
        <v>280</v>
      </c>
      <c r="C409" s="277">
        <v>769.15</v>
      </c>
      <c r="D409" s="278">
        <v>767.38333333333321</v>
      </c>
      <c r="E409" s="278">
        <v>759.06666666666638</v>
      </c>
      <c r="F409" s="278">
        <v>748.98333333333312</v>
      </c>
      <c r="G409" s="278">
        <v>740.66666666666629</v>
      </c>
      <c r="H409" s="278">
        <v>777.46666666666647</v>
      </c>
      <c r="I409" s="278">
        <v>785.7833333333333</v>
      </c>
      <c r="J409" s="278">
        <v>795.86666666666656</v>
      </c>
      <c r="K409" s="276">
        <v>775.7</v>
      </c>
      <c r="L409" s="276">
        <v>757.3</v>
      </c>
      <c r="M409" s="276">
        <v>11.56854</v>
      </c>
    </row>
    <row r="410" spans="1:13">
      <c r="A410" s="267">
        <v>400</v>
      </c>
      <c r="B410" s="276" t="s">
        <v>172</v>
      </c>
      <c r="C410" s="277">
        <v>189.25</v>
      </c>
      <c r="D410" s="278">
        <v>189.13333333333333</v>
      </c>
      <c r="E410" s="278">
        <v>186.26666666666665</v>
      </c>
      <c r="F410" s="278">
        <v>183.28333333333333</v>
      </c>
      <c r="G410" s="278">
        <v>180.41666666666666</v>
      </c>
      <c r="H410" s="278">
        <v>192.11666666666665</v>
      </c>
      <c r="I410" s="278">
        <v>194.98333333333332</v>
      </c>
      <c r="J410" s="278">
        <v>197.96666666666664</v>
      </c>
      <c r="K410" s="276">
        <v>192</v>
      </c>
      <c r="L410" s="276">
        <v>186.15</v>
      </c>
      <c r="M410" s="276">
        <v>415.20134999999999</v>
      </c>
    </row>
    <row r="411" spans="1:13">
      <c r="A411" s="267">
        <v>401</v>
      </c>
      <c r="B411" s="276" t="s">
        <v>514</v>
      </c>
      <c r="C411" s="277">
        <v>3764.7</v>
      </c>
      <c r="D411" s="278">
        <v>3780.9166666666665</v>
      </c>
      <c r="E411" s="278">
        <v>3731.833333333333</v>
      </c>
      <c r="F411" s="278">
        <v>3698.9666666666667</v>
      </c>
      <c r="G411" s="278">
        <v>3649.8833333333332</v>
      </c>
      <c r="H411" s="278">
        <v>3813.7833333333328</v>
      </c>
      <c r="I411" s="278">
        <v>3862.8666666666659</v>
      </c>
      <c r="J411" s="278">
        <v>3895.7333333333327</v>
      </c>
      <c r="K411" s="276">
        <v>3830</v>
      </c>
      <c r="L411" s="276">
        <v>3748.05</v>
      </c>
      <c r="M411" s="276">
        <v>3.6490000000000002E-2</v>
      </c>
    </row>
    <row r="412" spans="1:13">
      <c r="A412" s="267">
        <v>402</v>
      </c>
      <c r="B412" s="276" t="s">
        <v>2402</v>
      </c>
      <c r="C412" s="277">
        <v>69.95</v>
      </c>
      <c r="D412" s="278">
        <v>70.099999999999994</v>
      </c>
      <c r="E412" s="278">
        <v>68.949999999999989</v>
      </c>
      <c r="F412" s="278">
        <v>67.949999999999989</v>
      </c>
      <c r="G412" s="278">
        <v>66.799999999999983</v>
      </c>
      <c r="H412" s="278">
        <v>71.099999999999994</v>
      </c>
      <c r="I412" s="278">
        <v>72.25</v>
      </c>
      <c r="J412" s="278">
        <v>73.25</v>
      </c>
      <c r="K412" s="276">
        <v>71.25</v>
      </c>
      <c r="L412" s="276">
        <v>69.099999999999994</v>
      </c>
      <c r="M412" s="276">
        <v>0.55922000000000005</v>
      </c>
    </row>
    <row r="413" spans="1:13">
      <c r="A413" s="267">
        <v>403</v>
      </c>
      <c r="B413" s="276" t="s">
        <v>2404</v>
      </c>
      <c r="C413" s="277">
        <v>51.15</v>
      </c>
      <c r="D413" s="278">
        <v>51.483333333333327</v>
      </c>
      <c r="E413" s="278">
        <v>50.616666666666653</v>
      </c>
      <c r="F413" s="278">
        <v>50.083333333333329</v>
      </c>
      <c r="G413" s="278">
        <v>49.216666666666654</v>
      </c>
      <c r="H413" s="278">
        <v>52.016666666666652</v>
      </c>
      <c r="I413" s="278">
        <v>52.883333333333326</v>
      </c>
      <c r="J413" s="278">
        <v>53.41666666666665</v>
      </c>
      <c r="K413" s="276">
        <v>52.35</v>
      </c>
      <c r="L413" s="276">
        <v>50.95</v>
      </c>
      <c r="M413" s="276">
        <v>3.66527</v>
      </c>
    </row>
    <row r="414" spans="1:13">
      <c r="A414" s="267">
        <v>404</v>
      </c>
      <c r="B414" s="276" t="s">
        <v>2412</v>
      </c>
      <c r="C414" s="277">
        <v>141.80000000000001</v>
      </c>
      <c r="D414" s="278">
        <v>142.31666666666669</v>
      </c>
      <c r="E414" s="278">
        <v>138.08333333333337</v>
      </c>
      <c r="F414" s="278">
        <v>134.36666666666667</v>
      </c>
      <c r="G414" s="278">
        <v>130.13333333333335</v>
      </c>
      <c r="H414" s="278">
        <v>146.03333333333339</v>
      </c>
      <c r="I414" s="278">
        <v>150.26666666666668</v>
      </c>
      <c r="J414" s="278">
        <v>153.98333333333341</v>
      </c>
      <c r="K414" s="276">
        <v>146.55000000000001</v>
      </c>
      <c r="L414" s="276">
        <v>138.6</v>
      </c>
      <c r="M414" s="276">
        <v>6.4052199999999999</v>
      </c>
    </row>
    <row r="415" spans="1:13">
      <c r="A415" s="267">
        <v>405</v>
      </c>
      <c r="B415" s="276" t="s">
        <v>516</v>
      </c>
      <c r="C415" s="277">
        <v>1308.25</v>
      </c>
      <c r="D415" s="278">
        <v>1309.5999999999999</v>
      </c>
      <c r="E415" s="278">
        <v>1294.2499999999998</v>
      </c>
      <c r="F415" s="278">
        <v>1280.2499999999998</v>
      </c>
      <c r="G415" s="278">
        <v>1264.8999999999996</v>
      </c>
      <c r="H415" s="278">
        <v>1323.6</v>
      </c>
      <c r="I415" s="278">
        <v>1338.9500000000003</v>
      </c>
      <c r="J415" s="278">
        <v>1352.95</v>
      </c>
      <c r="K415" s="276">
        <v>1324.95</v>
      </c>
      <c r="L415" s="276">
        <v>1295.5999999999999</v>
      </c>
      <c r="M415" s="276">
        <v>8.0250000000000002E-2</v>
      </c>
    </row>
    <row r="416" spans="1:13">
      <c r="A416" s="267">
        <v>406</v>
      </c>
      <c r="B416" s="276" t="s">
        <v>518</v>
      </c>
      <c r="C416" s="277">
        <v>172.4</v>
      </c>
      <c r="D416" s="278">
        <v>173.68333333333331</v>
      </c>
      <c r="E416" s="278">
        <v>169.61666666666662</v>
      </c>
      <c r="F416" s="278">
        <v>166.83333333333331</v>
      </c>
      <c r="G416" s="278">
        <v>162.76666666666662</v>
      </c>
      <c r="H416" s="278">
        <v>176.46666666666661</v>
      </c>
      <c r="I416" s="278">
        <v>180.53333333333327</v>
      </c>
      <c r="J416" s="278">
        <v>183.31666666666661</v>
      </c>
      <c r="K416" s="276">
        <v>177.75</v>
      </c>
      <c r="L416" s="276">
        <v>170.9</v>
      </c>
      <c r="M416" s="276">
        <v>0.31863999999999998</v>
      </c>
    </row>
    <row r="417" spans="1:13">
      <c r="A417" s="267">
        <v>407</v>
      </c>
      <c r="B417" s="276" t="s">
        <v>173</v>
      </c>
      <c r="C417" s="277">
        <v>21694.55</v>
      </c>
      <c r="D417" s="278">
        <v>21754.833333333332</v>
      </c>
      <c r="E417" s="278">
        <v>21459.666666666664</v>
      </c>
      <c r="F417" s="278">
        <v>21224.783333333333</v>
      </c>
      <c r="G417" s="278">
        <v>20929.616666666665</v>
      </c>
      <c r="H417" s="278">
        <v>21989.716666666664</v>
      </c>
      <c r="I417" s="278">
        <v>22284.883333333328</v>
      </c>
      <c r="J417" s="278">
        <v>22519.766666666663</v>
      </c>
      <c r="K417" s="276">
        <v>22050</v>
      </c>
      <c r="L417" s="276">
        <v>21519.95</v>
      </c>
      <c r="M417" s="276">
        <v>0.86131999999999997</v>
      </c>
    </row>
    <row r="418" spans="1:13">
      <c r="A418" s="267">
        <v>408</v>
      </c>
      <c r="B418" s="276" t="s">
        <v>520</v>
      </c>
      <c r="C418" s="277">
        <v>798.45</v>
      </c>
      <c r="D418" s="278">
        <v>799.85</v>
      </c>
      <c r="E418" s="278">
        <v>789.7</v>
      </c>
      <c r="F418" s="278">
        <v>780.95</v>
      </c>
      <c r="G418" s="278">
        <v>770.80000000000007</v>
      </c>
      <c r="H418" s="278">
        <v>808.6</v>
      </c>
      <c r="I418" s="278">
        <v>818.74999999999989</v>
      </c>
      <c r="J418" s="278">
        <v>827.5</v>
      </c>
      <c r="K418" s="276">
        <v>810</v>
      </c>
      <c r="L418" s="276">
        <v>791.1</v>
      </c>
      <c r="M418" s="276">
        <v>0.23327000000000001</v>
      </c>
    </row>
    <row r="419" spans="1:13">
      <c r="A419" s="267">
        <v>409</v>
      </c>
      <c r="B419" s="276" t="s">
        <v>174</v>
      </c>
      <c r="C419" s="277">
        <v>1267.75</v>
      </c>
      <c r="D419" s="278">
        <v>1279.5666666666666</v>
      </c>
      <c r="E419" s="278">
        <v>1245.1833333333332</v>
      </c>
      <c r="F419" s="278">
        <v>1222.6166666666666</v>
      </c>
      <c r="G419" s="278">
        <v>1188.2333333333331</v>
      </c>
      <c r="H419" s="278">
        <v>1302.1333333333332</v>
      </c>
      <c r="I419" s="278">
        <v>1336.5166666666664</v>
      </c>
      <c r="J419" s="278">
        <v>1359.0833333333333</v>
      </c>
      <c r="K419" s="276">
        <v>1313.95</v>
      </c>
      <c r="L419" s="276">
        <v>1257</v>
      </c>
      <c r="M419" s="276">
        <v>9.2456200000000006</v>
      </c>
    </row>
    <row r="420" spans="1:13">
      <c r="A420" s="267">
        <v>410</v>
      </c>
      <c r="B420" s="276" t="s">
        <v>515</v>
      </c>
      <c r="C420" s="277">
        <v>370.2</v>
      </c>
      <c r="D420" s="278">
        <v>378.51666666666665</v>
      </c>
      <c r="E420" s="278">
        <v>353.33333333333331</v>
      </c>
      <c r="F420" s="278">
        <v>336.46666666666664</v>
      </c>
      <c r="G420" s="278">
        <v>311.2833333333333</v>
      </c>
      <c r="H420" s="278">
        <v>395.38333333333333</v>
      </c>
      <c r="I420" s="278">
        <v>420.56666666666672</v>
      </c>
      <c r="J420" s="278">
        <v>437.43333333333334</v>
      </c>
      <c r="K420" s="276">
        <v>403.7</v>
      </c>
      <c r="L420" s="276">
        <v>361.65</v>
      </c>
      <c r="M420" s="276">
        <v>10.64892</v>
      </c>
    </row>
    <row r="421" spans="1:13">
      <c r="A421" s="267">
        <v>411</v>
      </c>
      <c r="B421" s="276" t="s">
        <v>510</v>
      </c>
      <c r="C421" s="277">
        <v>21.9</v>
      </c>
      <c r="D421" s="278">
        <v>22.033333333333331</v>
      </c>
      <c r="E421" s="278">
        <v>21.666666666666664</v>
      </c>
      <c r="F421" s="278">
        <v>21.433333333333334</v>
      </c>
      <c r="G421" s="278">
        <v>21.066666666666666</v>
      </c>
      <c r="H421" s="278">
        <v>22.266666666666662</v>
      </c>
      <c r="I421" s="278">
        <v>22.633333333333329</v>
      </c>
      <c r="J421" s="278">
        <v>22.86666666666666</v>
      </c>
      <c r="K421" s="276">
        <v>22.4</v>
      </c>
      <c r="L421" s="276">
        <v>21.8</v>
      </c>
      <c r="M421" s="276">
        <v>4.4624800000000002</v>
      </c>
    </row>
    <row r="422" spans="1:13">
      <c r="A422" s="267">
        <v>412</v>
      </c>
      <c r="B422" s="276" t="s">
        <v>511</v>
      </c>
      <c r="C422" s="277">
        <v>1476.2</v>
      </c>
      <c r="D422" s="278">
        <v>1484.0666666666666</v>
      </c>
      <c r="E422" s="278">
        <v>1463.1333333333332</v>
      </c>
      <c r="F422" s="278">
        <v>1450.0666666666666</v>
      </c>
      <c r="G422" s="278">
        <v>1429.1333333333332</v>
      </c>
      <c r="H422" s="278">
        <v>1497.1333333333332</v>
      </c>
      <c r="I422" s="278">
        <v>1518.0666666666666</v>
      </c>
      <c r="J422" s="278">
        <v>1531.1333333333332</v>
      </c>
      <c r="K422" s="276">
        <v>1505</v>
      </c>
      <c r="L422" s="276">
        <v>1471</v>
      </c>
      <c r="M422" s="276">
        <v>0.20227999999999999</v>
      </c>
    </row>
    <row r="423" spans="1:13">
      <c r="A423" s="267">
        <v>413</v>
      </c>
      <c r="B423" s="276" t="s">
        <v>521</v>
      </c>
      <c r="C423" s="277">
        <v>291.35000000000002</v>
      </c>
      <c r="D423" s="278">
        <v>287.73333333333335</v>
      </c>
      <c r="E423" s="278">
        <v>280.4666666666667</v>
      </c>
      <c r="F423" s="278">
        <v>269.58333333333337</v>
      </c>
      <c r="G423" s="278">
        <v>262.31666666666672</v>
      </c>
      <c r="H423" s="278">
        <v>298.61666666666667</v>
      </c>
      <c r="I423" s="278">
        <v>305.88333333333333</v>
      </c>
      <c r="J423" s="278">
        <v>316.76666666666665</v>
      </c>
      <c r="K423" s="276">
        <v>295</v>
      </c>
      <c r="L423" s="276">
        <v>276.85000000000002</v>
      </c>
      <c r="M423" s="276">
        <v>6.2326899999999998</v>
      </c>
    </row>
    <row r="424" spans="1:13">
      <c r="A424" s="267">
        <v>414</v>
      </c>
      <c r="B424" s="276" t="s">
        <v>522</v>
      </c>
      <c r="C424" s="277">
        <v>1009.85</v>
      </c>
      <c r="D424" s="278">
        <v>1014.3166666666667</v>
      </c>
      <c r="E424" s="278">
        <v>1001.1833333333334</v>
      </c>
      <c r="F424" s="278">
        <v>992.51666666666665</v>
      </c>
      <c r="G424" s="278">
        <v>979.38333333333333</v>
      </c>
      <c r="H424" s="278">
        <v>1022.9833333333335</v>
      </c>
      <c r="I424" s="278">
        <v>1036.1166666666668</v>
      </c>
      <c r="J424" s="278">
        <v>1044.7833333333335</v>
      </c>
      <c r="K424" s="276">
        <v>1027.45</v>
      </c>
      <c r="L424" s="276">
        <v>1005.65</v>
      </c>
      <c r="M424" s="276">
        <v>0.10126</v>
      </c>
    </row>
    <row r="425" spans="1:13">
      <c r="A425" s="267">
        <v>415</v>
      </c>
      <c r="B425" s="276" t="s">
        <v>523</v>
      </c>
      <c r="C425" s="277">
        <v>316.95</v>
      </c>
      <c r="D425" s="278">
        <v>321.65000000000003</v>
      </c>
      <c r="E425" s="278">
        <v>310.30000000000007</v>
      </c>
      <c r="F425" s="278">
        <v>303.65000000000003</v>
      </c>
      <c r="G425" s="278">
        <v>292.30000000000007</v>
      </c>
      <c r="H425" s="278">
        <v>328.30000000000007</v>
      </c>
      <c r="I425" s="278">
        <v>339.65000000000009</v>
      </c>
      <c r="J425" s="278">
        <v>346.30000000000007</v>
      </c>
      <c r="K425" s="276">
        <v>333</v>
      </c>
      <c r="L425" s="276">
        <v>315</v>
      </c>
      <c r="M425" s="276">
        <v>4.13673</v>
      </c>
    </row>
    <row r="426" spans="1:13">
      <c r="A426" s="267">
        <v>416</v>
      </c>
      <c r="B426" s="276" t="s">
        <v>524</v>
      </c>
      <c r="C426" s="277">
        <v>6.45</v>
      </c>
      <c r="D426" s="278">
        <v>6.4833333333333334</v>
      </c>
      <c r="E426" s="278">
        <v>6.416666666666667</v>
      </c>
      <c r="F426" s="278">
        <v>6.3833333333333337</v>
      </c>
      <c r="G426" s="278">
        <v>6.3166666666666673</v>
      </c>
      <c r="H426" s="278">
        <v>6.5166666666666666</v>
      </c>
      <c r="I426" s="278">
        <v>6.583333333333333</v>
      </c>
      <c r="J426" s="278">
        <v>6.6166666666666663</v>
      </c>
      <c r="K426" s="276">
        <v>6.55</v>
      </c>
      <c r="L426" s="276">
        <v>6.45</v>
      </c>
      <c r="M426" s="276">
        <v>31.874839999999999</v>
      </c>
    </row>
    <row r="427" spans="1:13">
      <c r="A427" s="267">
        <v>417</v>
      </c>
      <c r="B427" s="276" t="s">
        <v>2516</v>
      </c>
      <c r="C427" s="277">
        <v>538.9</v>
      </c>
      <c r="D427" s="278">
        <v>541.19999999999993</v>
      </c>
      <c r="E427" s="278">
        <v>532.69999999999982</v>
      </c>
      <c r="F427" s="278">
        <v>526.49999999999989</v>
      </c>
      <c r="G427" s="278">
        <v>517.99999999999977</v>
      </c>
      <c r="H427" s="278">
        <v>547.39999999999986</v>
      </c>
      <c r="I427" s="278">
        <v>555.90000000000009</v>
      </c>
      <c r="J427" s="278">
        <v>562.09999999999991</v>
      </c>
      <c r="K427" s="276">
        <v>549.70000000000005</v>
      </c>
      <c r="L427" s="276">
        <v>535</v>
      </c>
      <c r="M427" s="276">
        <v>0.10154000000000001</v>
      </c>
    </row>
    <row r="428" spans="1:13">
      <c r="A428" s="267">
        <v>418</v>
      </c>
      <c r="B428" s="276" t="s">
        <v>527</v>
      </c>
      <c r="C428" s="277">
        <v>163.95</v>
      </c>
      <c r="D428" s="278">
        <v>163.88333333333333</v>
      </c>
      <c r="E428" s="278">
        <v>161.26666666666665</v>
      </c>
      <c r="F428" s="278">
        <v>158.58333333333331</v>
      </c>
      <c r="G428" s="278">
        <v>155.96666666666664</v>
      </c>
      <c r="H428" s="278">
        <v>166.56666666666666</v>
      </c>
      <c r="I428" s="278">
        <v>169.18333333333334</v>
      </c>
      <c r="J428" s="278">
        <v>171.86666666666667</v>
      </c>
      <c r="K428" s="276">
        <v>166.5</v>
      </c>
      <c r="L428" s="276">
        <v>161.19999999999999</v>
      </c>
      <c r="M428" s="276">
        <v>2.8079100000000001</v>
      </c>
    </row>
    <row r="429" spans="1:13">
      <c r="A429" s="267">
        <v>419</v>
      </c>
      <c r="B429" s="276" t="s">
        <v>2525</v>
      </c>
      <c r="C429" s="277">
        <v>49.6</v>
      </c>
      <c r="D429" s="278">
        <v>50.066666666666663</v>
      </c>
      <c r="E429" s="278">
        <v>48.633333333333326</v>
      </c>
      <c r="F429" s="278">
        <v>47.666666666666664</v>
      </c>
      <c r="G429" s="278">
        <v>46.233333333333327</v>
      </c>
      <c r="H429" s="278">
        <v>51.033333333333324</v>
      </c>
      <c r="I429" s="278">
        <v>52.466666666666661</v>
      </c>
      <c r="J429" s="278">
        <v>53.433333333333323</v>
      </c>
      <c r="K429" s="276">
        <v>51.5</v>
      </c>
      <c r="L429" s="276">
        <v>49.1</v>
      </c>
      <c r="M429" s="276">
        <v>15.72627</v>
      </c>
    </row>
    <row r="430" spans="1:13">
      <c r="A430" s="267">
        <v>420</v>
      </c>
      <c r="B430" s="276" t="s">
        <v>175</v>
      </c>
      <c r="C430" s="285">
        <v>4416.8</v>
      </c>
      <c r="D430" s="286">
        <v>4440.4333333333334</v>
      </c>
      <c r="E430" s="286">
        <v>4323.5666666666666</v>
      </c>
      <c r="F430" s="286">
        <v>4230.333333333333</v>
      </c>
      <c r="G430" s="286">
        <v>4113.4666666666662</v>
      </c>
      <c r="H430" s="286">
        <v>4533.666666666667</v>
      </c>
      <c r="I430" s="286">
        <v>4650.5333333333338</v>
      </c>
      <c r="J430" s="286">
        <v>4743.7666666666673</v>
      </c>
      <c r="K430" s="287">
        <v>4557.3</v>
      </c>
      <c r="L430" s="287">
        <v>4347.2</v>
      </c>
      <c r="M430" s="287">
        <v>3.4833799999999999</v>
      </c>
    </row>
    <row r="431" spans="1:13">
      <c r="A431" s="267">
        <v>421</v>
      </c>
      <c r="B431" s="276" t="s">
        <v>176</v>
      </c>
      <c r="C431" s="276">
        <v>693.45</v>
      </c>
      <c r="D431" s="278">
        <v>697.81666666666661</v>
      </c>
      <c r="E431" s="278">
        <v>665.63333333333321</v>
      </c>
      <c r="F431" s="278">
        <v>637.81666666666661</v>
      </c>
      <c r="G431" s="278">
        <v>605.63333333333321</v>
      </c>
      <c r="H431" s="278">
        <v>725.63333333333321</v>
      </c>
      <c r="I431" s="278">
        <v>757.81666666666661</v>
      </c>
      <c r="J431" s="278">
        <v>785.63333333333321</v>
      </c>
      <c r="K431" s="276">
        <v>730</v>
      </c>
      <c r="L431" s="276">
        <v>670</v>
      </c>
      <c r="M431" s="276">
        <v>85.785229999999999</v>
      </c>
    </row>
    <row r="432" spans="1:13">
      <c r="A432" s="267">
        <v>422</v>
      </c>
      <c r="B432" s="276" t="s">
        <v>177</v>
      </c>
      <c r="C432" s="276">
        <v>690.3</v>
      </c>
      <c r="D432" s="278">
        <v>683.86666666666667</v>
      </c>
      <c r="E432" s="278">
        <v>664.73333333333335</v>
      </c>
      <c r="F432" s="278">
        <v>639.16666666666663</v>
      </c>
      <c r="G432" s="278">
        <v>620.0333333333333</v>
      </c>
      <c r="H432" s="278">
        <v>709.43333333333339</v>
      </c>
      <c r="I432" s="278">
        <v>728.56666666666683</v>
      </c>
      <c r="J432" s="278">
        <v>754.13333333333344</v>
      </c>
      <c r="K432" s="276">
        <v>703</v>
      </c>
      <c r="L432" s="276">
        <v>658.3</v>
      </c>
      <c r="M432" s="276">
        <v>13.524470000000001</v>
      </c>
    </row>
    <row r="433" spans="1:13">
      <c r="A433" s="267">
        <v>423</v>
      </c>
      <c r="B433" s="276" t="s">
        <v>525</v>
      </c>
      <c r="C433" s="276">
        <v>82.85</v>
      </c>
      <c r="D433" s="278">
        <v>83.383333333333326</v>
      </c>
      <c r="E433" s="278">
        <v>81.916666666666657</v>
      </c>
      <c r="F433" s="278">
        <v>80.983333333333334</v>
      </c>
      <c r="G433" s="278">
        <v>79.516666666666666</v>
      </c>
      <c r="H433" s="278">
        <v>84.316666666666649</v>
      </c>
      <c r="I433" s="278">
        <v>85.783333333333317</v>
      </c>
      <c r="J433" s="278">
        <v>86.71666666666664</v>
      </c>
      <c r="K433" s="276">
        <v>84.85</v>
      </c>
      <c r="L433" s="276">
        <v>82.45</v>
      </c>
      <c r="M433" s="276">
        <v>0.92122000000000004</v>
      </c>
    </row>
    <row r="434" spans="1:13">
      <c r="A434" s="267">
        <v>424</v>
      </c>
      <c r="B434" s="276" t="s">
        <v>281</v>
      </c>
      <c r="C434" s="276" t="e">
        <v>#N/A</v>
      </c>
      <c r="D434" s="278" t="e">
        <v>#N/A</v>
      </c>
      <c r="E434" s="278" t="e">
        <v>#N/A</v>
      </c>
      <c r="F434" s="278" t="e">
        <v>#N/A</v>
      </c>
      <c r="G434" s="278" t="e">
        <v>#N/A</v>
      </c>
      <c r="H434" s="278" t="e">
        <v>#N/A</v>
      </c>
      <c r="I434" s="278" t="e">
        <v>#N/A</v>
      </c>
      <c r="J434" s="278" t="e">
        <v>#N/A</v>
      </c>
      <c r="K434" s="276" t="e">
        <v>#N/A</v>
      </c>
      <c r="L434" s="276" t="e">
        <v>#N/A</v>
      </c>
      <c r="M434" s="276" t="e">
        <v>#N/A</v>
      </c>
    </row>
    <row r="435" spans="1:13">
      <c r="A435" s="267">
        <v>425</v>
      </c>
      <c r="B435" s="276" t="s">
        <v>526</v>
      </c>
      <c r="C435" s="276">
        <v>439.55</v>
      </c>
      <c r="D435" s="278">
        <v>443.51666666666671</v>
      </c>
      <c r="E435" s="278">
        <v>433.18333333333339</v>
      </c>
      <c r="F435" s="278">
        <v>426.81666666666666</v>
      </c>
      <c r="G435" s="278">
        <v>416.48333333333335</v>
      </c>
      <c r="H435" s="278">
        <v>449.88333333333344</v>
      </c>
      <c r="I435" s="278">
        <v>460.21666666666681</v>
      </c>
      <c r="J435" s="278">
        <v>466.58333333333348</v>
      </c>
      <c r="K435" s="276">
        <v>453.85</v>
      </c>
      <c r="L435" s="276">
        <v>437.15</v>
      </c>
      <c r="M435" s="276">
        <v>0.83806000000000003</v>
      </c>
    </row>
    <row r="436" spans="1:13">
      <c r="A436" s="267">
        <v>426</v>
      </c>
      <c r="B436" s="276" t="s">
        <v>3387</v>
      </c>
      <c r="C436" s="276">
        <v>267.2</v>
      </c>
      <c r="D436" s="278">
        <v>268.38333333333333</v>
      </c>
      <c r="E436" s="278">
        <v>263.81666666666666</v>
      </c>
      <c r="F436" s="278">
        <v>260.43333333333334</v>
      </c>
      <c r="G436" s="278">
        <v>255.86666666666667</v>
      </c>
      <c r="H436" s="278">
        <v>271.76666666666665</v>
      </c>
      <c r="I436" s="278">
        <v>276.33333333333326</v>
      </c>
      <c r="J436" s="278">
        <v>279.71666666666664</v>
      </c>
      <c r="K436" s="276">
        <v>272.95</v>
      </c>
      <c r="L436" s="276">
        <v>265</v>
      </c>
      <c r="M436" s="276">
        <v>1.98898</v>
      </c>
    </row>
    <row r="437" spans="1:13">
      <c r="A437" s="267">
        <v>427</v>
      </c>
      <c r="B437" s="276" t="s">
        <v>529</v>
      </c>
      <c r="C437" s="276">
        <v>1447.65</v>
      </c>
      <c r="D437" s="278">
        <v>1455.6833333333334</v>
      </c>
      <c r="E437" s="278">
        <v>1422.9666666666667</v>
      </c>
      <c r="F437" s="278">
        <v>1398.2833333333333</v>
      </c>
      <c r="G437" s="278">
        <v>1365.5666666666666</v>
      </c>
      <c r="H437" s="278">
        <v>1480.3666666666668</v>
      </c>
      <c r="I437" s="278">
        <v>1513.0833333333335</v>
      </c>
      <c r="J437" s="278">
        <v>1537.7666666666669</v>
      </c>
      <c r="K437" s="276">
        <v>1488.4</v>
      </c>
      <c r="L437" s="276">
        <v>1431</v>
      </c>
      <c r="M437" s="276">
        <v>0.56589999999999996</v>
      </c>
    </row>
    <row r="438" spans="1:13">
      <c r="A438" s="267">
        <v>428</v>
      </c>
      <c r="B438" s="276" t="s">
        <v>530</v>
      </c>
      <c r="C438" s="276">
        <v>426.95</v>
      </c>
      <c r="D438" s="278">
        <v>422.06666666666666</v>
      </c>
      <c r="E438" s="278">
        <v>415.18333333333334</v>
      </c>
      <c r="F438" s="278">
        <v>403.41666666666669</v>
      </c>
      <c r="G438" s="278">
        <v>396.53333333333336</v>
      </c>
      <c r="H438" s="278">
        <v>433.83333333333331</v>
      </c>
      <c r="I438" s="278">
        <v>440.71666666666664</v>
      </c>
      <c r="J438" s="278">
        <v>452.48333333333329</v>
      </c>
      <c r="K438" s="276">
        <v>428.95</v>
      </c>
      <c r="L438" s="276">
        <v>410.3</v>
      </c>
      <c r="M438" s="276">
        <v>0.50729999999999997</v>
      </c>
    </row>
    <row r="439" spans="1:13">
      <c r="A439" s="267">
        <v>429</v>
      </c>
      <c r="B439" s="276" t="s">
        <v>178</v>
      </c>
      <c r="C439" s="276">
        <v>465.75</v>
      </c>
      <c r="D439" s="278">
        <v>463.5333333333333</v>
      </c>
      <c r="E439" s="278">
        <v>458.06666666666661</v>
      </c>
      <c r="F439" s="278">
        <v>450.38333333333333</v>
      </c>
      <c r="G439" s="278">
        <v>444.91666666666663</v>
      </c>
      <c r="H439" s="278">
        <v>471.21666666666658</v>
      </c>
      <c r="I439" s="278">
        <v>476.68333333333328</v>
      </c>
      <c r="J439" s="278">
        <v>484.36666666666656</v>
      </c>
      <c r="K439" s="276">
        <v>469</v>
      </c>
      <c r="L439" s="276">
        <v>455.85</v>
      </c>
      <c r="M439" s="276">
        <v>86.807259999999999</v>
      </c>
    </row>
    <row r="440" spans="1:13">
      <c r="A440" s="267">
        <v>430</v>
      </c>
      <c r="B440" s="276" t="s">
        <v>531</v>
      </c>
      <c r="C440" s="276">
        <v>267.85000000000002</v>
      </c>
      <c r="D440" s="278">
        <v>267.78333333333336</v>
      </c>
      <c r="E440" s="278">
        <v>262.56666666666672</v>
      </c>
      <c r="F440" s="278">
        <v>257.28333333333336</v>
      </c>
      <c r="G440" s="278">
        <v>252.06666666666672</v>
      </c>
      <c r="H440" s="278">
        <v>273.06666666666672</v>
      </c>
      <c r="I440" s="278">
        <v>278.2833333333333</v>
      </c>
      <c r="J440" s="278">
        <v>283.56666666666672</v>
      </c>
      <c r="K440" s="276">
        <v>273</v>
      </c>
      <c r="L440" s="276">
        <v>262.5</v>
      </c>
      <c r="M440" s="276">
        <v>5.9481700000000002</v>
      </c>
    </row>
    <row r="441" spans="1:13">
      <c r="A441" s="267">
        <v>431</v>
      </c>
      <c r="B441" s="276" t="s">
        <v>179</v>
      </c>
      <c r="C441" s="276">
        <v>422</v>
      </c>
      <c r="D441" s="278">
        <v>420.33333333333331</v>
      </c>
      <c r="E441" s="278">
        <v>413.66666666666663</v>
      </c>
      <c r="F441" s="278">
        <v>405.33333333333331</v>
      </c>
      <c r="G441" s="278">
        <v>398.66666666666663</v>
      </c>
      <c r="H441" s="278">
        <v>428.66666666666663</v>
      </c>
      <c r="I441" s="278">
        <v>435.33333333333326</v>
      </c>
      <c r="J441" s="278">
        <v>443.66666666666663</v>
      </c>
      <c r="K441" s="276">
        <v>427</v>
      </c>
      <c r="L441" s="276">
        <v>412</v>
      </c>
      <c r="M441" s="276">
        <v>13.844139999999999</v>
      </c>
    </row>
    <row r="442" spans="1:13">
      <c r="A442" s="267">
        <v>432</v>
      </c>
      <c r="B442" s="276" t="s">
        <v>532</v>
      </c>
      <c r="C442" s="276">
        <v>178.7</v>
      </c>
      <c r="D442" s="278">
        <v>180.01666666666665</v>
      </c>
      <c r="E442" s="278">
        <v>175.1333333333333</v>
      </c>
      <c r="F442" s="278">
        <v>171.56666666666663</v>
      </c>
      <c r="G442" s="278">
        <v>166.68333333333328</v>
      </c>
      <c r="H442" s="278">
        <v>183.58333333333331</v>
      </c>
      <c r="I442" s="278">
        <v>188.46666666666664</v>
      </c>
      <c r="J442" s="278">
        <v>192.03333333333333</v>
      </c>
      <c r="K442" s="276">
        <v>184.9</v>
      </c>
      <c r="L442" s="276">
        <v>176.45</v>
      </c>
      <c r="M442" s="276">
        <v>0.83303000000000005</v>
      </c>
    </row>
    <row r="443" spans="1:13">
      <c r="A443" s="267">
        <v>433</v>
      </c>
      <c r="B443" s="276" t="s">
        <v>533</v>
      </c>
      <c r="C443" s="276">
        <v>1446.7</v>
      </c>
      <c r="D443" s="278">
        <v>1457.95</v>
      </c>
      <c r="E443" s="278">
        <v>1420.9</v>
      </c>
      <c r="F443" s="278">
        <v>1395.1000000000001</v>
      </c>
      <c r="G443" s="278">
        <v>1358.0500000000002</v>
      </c>
      <c r="H443" s="278">
        <v>1483.75</v>
      </c>
      <c r="I443" s="278">
        <v>1520.7999999999997</v>
      </c>
      <c r="J443" s="278">
        <v>1546.6</v>
      </c>
      <c r="K443" s="276">
        <v>1495</v>
      </c>
      <c r="L443" s="276">
        <v>1432.15</v>
      </c>
      <c r="M443" s="276">
        <v>0.18124999999999999</v>
      </c>
    </row>
    <row r="444" spans="1:13">
      <c r="A444" s="267">
        <v>434</v>
      </c>
      <c r="B444" s="276" t="s">
        <v>534</v>
      </c>
      <c r="C444" s="276">
        <v>3.65</v>
      </c>
      <c r="D444" s="278">
        <v>3.6666666666666665</v>
      </c>
      <c r="E444" s="278">
        <v>3.6333333333333329</v>
      </c>
      <c r="F444" s="278">
        <v>3.6166666666666663</v>
      </c>
      <c r="G444" s="278">
        <v>3.5833333333333326</v>
      </c>
      <c r="H444" s="278">
        <v>3.6833333333333331</v>
      </c>
      <c r="I444" s="278">
        <v>3.7166666666666672</v>
      </c>
      <c r="J444" s="278">
        <v>3.7333333333333334</v>
      </c>
      <c r="K444" s="276">
        <v>3.7</v>
      </c>
      <c r="L444" s="276">
        <v>3.65</v>
      </c>
      <c r="M444" s="276">
        <v>29.582689999999999</v>
      </c>
    </row>
    <row r="445" spans="1:13">
      <c r="A445" s="267">
        <v>435</v>
      </c>
      <c r="B445" s="276" t="s">
        <v>535</v>
      </c>
      <c r="C445" s="276">
        <v>144.30000000000001</v>
      </c>
      <c r="D445" s="278">
        <v>144.48333333333335</v>
      </c>
      <c r="E445" s="278">
        <v>142.81666666666669</v>
      </c>
      <c r="F445" s="278">
        <v>141.33333333333334</v>
      </c>
      <c r="G445" s="278">
        <v>139.66666666666669</v>
      </c>
      <c r="H445" s="278">
        <v>145.9666666666667</v>
      </c>
      <c r="I445" s="278">
        <v>147.63333333333333</v>
      </c>
      <c r="J445" s="278">
        <v>149.1166666666667</v>
      </c>
      <c r="K445" s="276">
        <v>146.15</v>
      </c>
      <c r="L445" s="276">
        <v>143</v>
      </c>
      <c r="M445" s="276">
        <v>1.6575299999999999</v>
      </c>
    </row>
    <row r="446" spans="1:13">
      <c r="A446" s="267">
        <v>436</v>
      </c>
      <c r="B446" s="276" t="s">
        <v>2593</v>
      </c>
      <c r="C446" s="276">
        <v>216.85</v>
      </c>
      <c r="D446" s="278">
        <v>218.2166666666667</v>
      </c>
      <c r="E446" s="278">
        <v>213.43333333333339</v>
      </c>
      <c r="F446" s="278">
        <v>210.01666666666671</v>
      </c>
      <c r="G446" s="278">
        <v>205.23333333333341</v>
      </c>
      <c r="H446" s="278">
        <v>221.63333333333338</v>
      </c>
      <c r="I446" s="278">
        <v>226.41666666666669</v>
      </c>
      <c r="J446" s="278">
        <v>229.83333333333337</v>
      </c>
      <c r="K446" s="276">
        <v>223</v>
      </c>
      <c r="L446" s="276">
        <v>214.8</v>
      </c>
      <c r="M446" s="276">
        <v>0.72299999999999998</v>
      </c>
    </row>
    <row r="447" spans="1:13">
      <c r="A447" s="267">
        <v>437</v>
      </c>
      <c r="B447" s="276" t="s">
        <v>536</v>
      </c>
      <c r="C447" s="276">
        <v>845.6</v>
      </c>
      <c r="D447" s="278">
        <v>850.5333333333333</v>
      </c>
      <c r="E447" s="278">
        <v>837.06666666666661</v>
      </c>
      <c r="F447" s="278">
        <v>828.5333333333333</v>
      </c>
      <c r="G447" s="278">
        <v>815.06666666666661</v>
      </c>
      <c r="H447" s="278">
        <v>859.06666666666661</v>
      </c>
      <c r="I447" s="278">
        <v>872.5333333333333</v>
      </c>
      <c r="J447" s="278">
        <v>881.06666666666661</v>
      </c>
      <c r="K447" s="276">
        <v>864</v>
      </c>
      <c r="L447" s="276">
        <v>842</v>
      </c>
      <c r="M447" s="276">
        <v>0.10209</v>
      </c>
    </row>
    <row r="448" spans="1:13">
      <c r="A448" s="267">
        <v>438</v>
      </c>
      <c r="B448" s="276" t="s">
        <v>282</v>
      </c>
      <c r="C448" s="276">
        <v>534.95000000000005</v>
      </c>
      <c r="D448" s="278">
        <v>539.36666666666667</v>
      </c>
      <c r="E448" s="278">
        <v>525.08333333333337</v>
      </c>
      <c r="F448" s="278">
        <v>515.2166666666667</v>
      </c>
      <c r="G448" s="278">
        <v>500.93333333333339</v>
      </c>
      <c r="H448" s="278">
        <v>549.23333333333335</v>
      </c>
      <c r="I448" s="278">
        <v>563.51666666666665</v>
      </c>
      <c r="J448" s="278">
        <v>573.38333333333333</v>
      </c>
      <c r="K448" s="276">
        <v>553.65</v>
      </c>
      <c r="L448" s="276">
        <v>529.5</v>
      </c>
      <c r="M448" s="276">
        <v>2.9058999999999999</v>
      </c>
    </row>
    <row r="449" spans="1:13">
      <c r="A449" s="267">
        <v>439</v>
      </c>
      <c r="B449" s="276" t="s">
        <v>542</v>
      </c>
      <c r="C449" s="276">
        <v>40.950000000000003</v>
      </c>
      <c r="D449" s="278">
        <v>41.233333333333341</v>
      </c>
      <c r="E449" s="278">
        <v>40.366666666666681</v>
      </c>
      <c r="F449" s="278">
        <v>39.783333333333339</v>
      </c>
      <c r="G449" s="278">
        <v>38.916666666666679</v>
      </c>
      <c r="H449" s="278">
        <v>41.816666666666684</v>
      </c>
      <c r="I449" s="278">
        <v>42.683333333333344</v>
      </c>
      <c r="J449" s="278">
        <v>43.266666666666687</v>
      </c>
      <c r="K449" s="276">
        <v>42.1</v>
      </c>
      <c r="L449" s="276">
        <v>40.65</v>
      </c>
      <c r="M449" s="276">
        <v>2.7302</v>
      </c>
    </row>
    <row r="450" spans="1:13">
      <c r="A450" s="267">
        <v>440</v>
      </c>
      <c r="B450" s="276" t="s">
        <v>2608</v>
      </c>
      <c r="C450" s="276">
        <v>10003.799999999999</v>
      </c>
      <c r="D450" s="278">
        <v>10112.883333333333</v>
      </c>
      <c r="E450" s="278">
        <v>9870.9166666666661</v>
      </c>
      <c r="F450" s="278">
        <v>9738.0333333333328</v>
      </c>
      <c r="G450" s="278">
        <v>9496.0666666666657</v>
      </c>
      <c r="H450" s="278">
        <v>10245.766666666666</v>
      </c>
      <c r="I450" s="278">
        <v>10487.733333333334</v>
      </c>
      <c r="J450" s="278">
        <v>10620.616666666667</v>
      </c>
      <c r="K450" s="276">
        <v>10354.85</v>
      </c>
      <c r="L450" s="276">
        <v>9980</v>
      </c>
      <c r="M450" s="276">
        <v>1.316E-2</v>
      </c>
    </row>
    <row r="451" spans="1:13">
      <c r="A451" s="267">
        <v>441</v>
      </c>
      <c r="B451" s="276" t="s">
        <v>2613</v>
      </c>
      <c r="C451" s="276">
        <v>933.3</v>
      </c>
      <c r="D451" s="278">
        <v>917.94999999999993</v>
      </c>
      <c r="E451" s="278">
        <v>900.44999999999982</v>
      </c>
      <c r="F451" s="278">
        <v>867.59999999999991</v>
      </c>
      <c r="G451" s="278">
        <v>850.0999999999998</v>
      </c>
      <c r="H451" s="278">
        <v>950.79999999999984</v>
      </c>
      <c r="I451" s="278">
        <v>968.30000000000007</v>
      </c>
      <c r="J451" s="278">
        <v>1001.1499999999999</v>
      </c>
      <c r="K451" s="276">
        <v>935.45</v>
      </c>
      <c r="L451" s="276">
        <v>885.1</v>
      </c>
      <c r="M451" s="276">
        <v>0.88012999999999997</v>
      </c>
    </row>
    <row r="452" spans="1:13">
      <c r="A452" s="267">
        <v>442</v>
      </c>
      <c r="B452" s="276" t="s">
        <v>3464</v>
      </c>
      <c r="C452" s="276">
        <v>492.85</v>
      </c>
      <c r="D452" s="278">
        <v>494.01666666666671</v>
      </c>
      <c r="E452" s="278">
        <v>487.73333333333341</v>
      </c>
      <c r="F452" s="278">
        <v>482.61666666666667</v>
      </c>
      <c r="G452" s="278">
        <v>476.33333333333337</v>
      </c>
      <c r="H452" s="278">
        <v>499.13333333333344</v>
      </c>
      <c r="I452" s="278">
        <v>505.41666666666674</v>
      </c>
      <c r="J452" s="278">
        <v>510.53333333333347</v>
      </c>
      <c r="K452" s="276">
        <v>500.3</v>
      </c>
      <c r="L452" s="276">
        <v>488.9</v>
      </c>
      <c r="M452" s="276">
        <v>44.032389999999999</v>
      </c>
    </row>
    <row r="453" spans="1:13">
      <c r="A453" s="267">
        <v>443</v>
      </c>
      <c r="B453" s="276" t="s">
        <v>182</v>
      </c>
      <c r="C453" s="276">
        <v>1534.1</v>
      </c>
      <c r="D453" s="278">
        <v>1538.2</v>
      </c>
      <c r="E453" s="278">
        <v>1503.9</v>
      </c>
      <c r="F453" s="278">
        <v>1473.7</v>
      </c>
      <c r="G453" s="278">
        <v>1439.4</v>
      </c>
      <c r="H453" s="278">
        <v>1568.4</v>
      </c>
      <c r="I453" s="278">
        <v>1602.6999999999998</v>
      </c>
      <c r="J453" s="278">
        <v>1632.9</v>
      </c>
      <c r="K453" s="276">
        <v>1572.5</v>
      </c>
      <c r="L453" s="276">
        <v>1508</v>
      </c>
      <c r="M453" s="276">
        <v>9.4294899999999995</v>
      </c>
    </row>
    <row r="454" spans="1:13">
      <c r="A454" s="267">
        <v>444</v>
      </c>
      <c r="B454" s="276" t="s">
        <v>543</v>
      </c>
      <c r="C454" s="276">
        <v>845.35</v>
      </c>
      <c r="D454" s="278">
        <v>847.33333333333337</v>
      </c>
      <c r="E454" s="278">
        <v>838.01666666666677</v>
      </c>
      <c r="F454" s="278">
        <v>830.68333333333339</v>
      </c>
      <c r="G454" s="278">
        <v>821.36666666666679</v>
      </c>
      <c r="H454" s="278">
        <v>854.66666666666674</v>
      </c>
      <c r="I454" s="278">
        <v>863.98333333333335</v>
      </c>
      <c r="J454" s="278">
        <v>871.31666666666672</v>
      </c>
      <c r="K454" s="276">
        <v>856.65</v>
      </c>
      <c r="L454" s="276">
        <v>840</v>
      </c>
      <c r="M454" s="276">
        <v>9.9320000000000006E-2</v>
      </c>
    </row>
    <row r="455" spans="1:13">
      <c r="A455" s="267">
        <v>445</v>
      </c>
      <c r="B455" s="276" t="s">
        <v>183</v>
      </c>
      <c r="C455" s="276">
        <v>132.65</v>
      </c>
      <c r="D455" s="278">
        <v>132.48333333333332</v>
      </c>
      <c r="E455" s="278">
        <v>130.46666666666664</v>
      </c>
      <c r="F455" s="278">
        <v>128.28333333333333</v>
      </c>
      <c r="G455" s="278">
        <v>126.26666666666665</v>
      </c>
      <c r="H455" s="278">
        <v>134.66666666666663</v>
      </c>
      <c r="I455" s="278">
        <v>136.68333333333334</v>
      </c>
      <c r="J455" s="278">
        <v>138.86666666666662</v>
      </c>
      <c r="K455" s="276">
        <v>134.5</v>
      </c>
      <c r="L455" s="276">
        <v>130.30000000000001</v>
      </c>
      <c r="M455" s="276">
        <v>511.28679</v>
      </c>
    </row>
    <row r="456" spans="1:13">
      <c r="A456" s="267">
        <v>446</v>
      </c>
      <c r="B456" s="276" t="s">
        <v>184</v>
      </c>
      <c r="C456" s="276">
        <v>55.55</v>
      </c>
      <c r="D456" s="278">
        <v>55.6</v>
      </c>
      <c r="E456" s="278">
        <v>54.7</v>
      </c>
      <c r="F456" s="278">
        <v>53.85</v>
      </c>
      <c r="G456" s="278">
        <v>52.95</v>
      </c>
      <c r="H456" s="278">
        <v>56.45</v>
      </c>
      <c r="I456" s="278">
        <v>57.349999999999994</v>
      </c>
      <c r="J456" s="278">
        <v>58.2</v>
      </c>
      <c r="K456" s="276">
        <v>56.5</v>
      </c>
      <c r="L456" s="276">
        <v>54.75</v>
      </c>
      <c r="M456" s="276">
        <v>41.965009999999999</v>
      </c>
    </row>
    <row r="457" spans="1:13">
      <c r="A457" s="267">
        <v>447</v>
      </c>
      <c r="B457" s="276" t="s">
        <v>185</v>
      </c>
      <c r="C457" s="276">
        <v>52.15</v>
      </c>
      <c r="D457" s="278">
        <v>52.216666666666669</v>
      </c>
      <c r="E457" s="278">
        <v>51.583333333333336</v>
      </c>
      <c r="F457" s="278">
        <v>51.016666666666666</v>
      </c>
      <c r="G457" s="278">
        <v>50.383333333333333</v>
      </c>
      <c r="H457" s="278">
        <v>52.783333333333339</v>
      </c>
      <c r="I457" s="278">
        <v>53.416666666666664</v>
      </c>
      <c r="J457" s="278">
        <v>53.983333333333341</v>
      </c>
      <c r="K457" s="276">
        <v>52.85</v>
      </c>
      <c r="L457" s="276">
        <v>51.65</v>
      </c>
      <c r="M457" s="276">
        <v>129.94341</v>
      </c>
    </row>
    <row r="458" spans="1:13">
      <c r="A458" s="267">
        <v>448</v>
      </c>
      <c r="B458" s="276" t="s">
        <v>186</v>
      </c>
      <c r="C458" s="276">
        <v>410.55</v>
      </c>
      <c r="D458" s="278">
        <v>406.2166666666667</v>
      </c>
      <c r="E458" s="278">
        <v>399.53333333333342</v>
      </c>
      <c r="F458" s="278">
        <v>388.51666666666671</v>
      </c>
      <c r="G458" s="278">
        <v>381.83333333333343</v>
      </c>
      <c r="H458" s="278">
        <v>417.23333333333341</v>
      </c>
      <c r="I458" s="278">
        <v>423.91666666666669</v>
      </c>
      <c r="J458" s="278">
        <v>434.93333333333339</v>
      </c>
      <c r="K458" s="276">
        <v>412.9</v>
      </c>
      <c r="L458" s="276">
        <v>395.2</v>
      </c>
      <c r="M458" s="276">
        <v>180.21051</v>
      </c>
    </row>
    <row r="459" spans="1:13">
      <c r="A459" s="267">
        <v>449</v>
      </c>
      <c r="B459" s="276" t="s">
        <v>2624</v>
      </c>
      <c r="C459" s="276">
        <v>24.9</v>
      </c>
      <c r="D459" s="278">
        <v>24.716666666666669</v>
      </c>
      <c r="E459" s="278">
        <v>24.183333333333337</v>
      </c>
      <c r="F459" s="278">
        <v>23.466666666666669</v>
      </c>
      <c r="G459" s="278">
        <v>22.933333333333337</v>
      </c>
      <c r="H459" s="278">
        <v>25.433333333333337</v>
      </c>
      <c r="I459" s="278">
        <v>25.966666666666669</v>
      </c>
      <c r="J459" s="278">
        <v>26.683333333333337</v>
      </c>
      <c r="K459" s="276">
        <v>25.25</v>
      </c>
      <c r="L459" s="276">
        <v>24</v>
      </c>
      <c r="M459" s="276">
        <v>30.8353</v>
      </c>
    </row>
    <row r="460" spans="1:13">
      <c r="A460" s="267">
        <v>450</v>
      </c>
      <c r="B460" s="276" t="s">
        <v>537</v>
      </c>
      <c r="C460" s="276">
        <v>793.1</v>
      </c>
      <c r="D460" s="278">
        <v>793.26666666666677</v>
      </c>
      <c r="E460" s="278">
        <v>770.53333333333353</v>
      </c>
      <c r="F460" s="278">
        <v>747.96666666666681</v>
      </c>
      <c r="G460" s="278">
        <v>725.23333333333358</v>
      </c>
      <c r="H460" s="278">
        <v>815.83333333333348</v>
      </c>
      <c r="I460" s="278">
        <v>838.56666666666683</v>
      </c>
      <c r="J460" s="278">
        <v>861.13333333333344</v>
      </c>
      <c r="K460" s="276">
        <v>816</v>
      </c>
      <c r="L460" s="276">
        <v>770.7</v>
      </c>
      <c r="M460" s="276">
        <v>0.14951</v>
      </c>
    </row>
    <row r="461" spans="1:13">
      <c r="A461" s="267">
        <v>451</v>
      </c>
      <c r="B461" s="276" t="s">
        <v>538</v>
      </c>
      <c r="C461" s="276">
        <v>370.3</v>
      </c>
      <c r="D461" s="278">
        <v>371.64999999999992</v>
      </c>
      <c r="E461" s="278">
        <v>363.79999999999984</v>
      </c>
      <c r="F461" s="278">
        <v>357.2999999999999</v>
      </c>
      <c r="G461" s="278">
        <v>349.44999999999982</v>
      </c>
      <c r="H461" s="278">
        <v>378.14999999999986</v>
      </c>
      <c r="I461" s="278">
        <v>385.99999999999989</v>
      </c>
      <c r="J461" s="278">
        <v>392.49999999999989</v>
      </c>
      <c r="K461" s="276">
        <v>379.5</v>
      </c>
      <c r="L461" s="276">
        <v>365.15</v>
      </c>
      <c r="M461" s="276">
        <v>0.45756000000000002</v>
      </c>
    </row>
    <row r="462" spans="1:13">
      <c r="A462" s="267">
        <v>452</v>
      </c>
      <c r="B462" s="276" t="s">
        <v>187</v>
      </c>
      <c r="C462" s="276">
        <v>2664.85</v>
      </c>
      <c r="D462" s="278">
        <v>2653.6</v>
      </c>
      <c r="E462" s="278">
        <v>2632.85</v>
      </c>
      <c r="F462" s="278">
        <v>2600.85</v>
      </c>
      <c r="G462" s="278">
        <v>2580.1</v>
      </c>
      <c r="H462" s="278">
        <v>2685.6</v>
      </c>
      <c r="I462" s="278">
        <v>2706.35</v>
      </c>
      <c r="J462" s="278">
        <v>2738.35</v>
      </c>
      <c r="K462" s="276">
        <v>2674.35</v>
      </c>
      <c r="L462" s="276">
        <v>2621.6</v>
      </c>
      <c r="M462" s="276">
        <v>34.270029999999998</v>
      </c>
    </row>
    <row r="463" spans="1:13">
      <c r="A463" s="267">
        <v>453</v>
      </c>
      <c r="B463" s="276" t="s">
        <v>544</v>
      </c>
      <c r="C463" s="276">
        <v>2227.1</v>
      </c>
      <c r="D463" s="278">
        <v>2234.7000000000003</v>
      </c>
      <c r="E463" s="278">
        <v>2212.4000000000005</v>
      </c>
      <c r="F463" s="278">
        <v>2197.7000000000003</v>
      </c>
      <c r="G463" s="278">
        <v>2175.4000000000005</v>
      </c>
      <c r="H463" s="278">
        <v>2249.4000000000005</v>
      </c>
      <c r="I463" s="278">
        <v>2271.7000000000007</v>
      </c>
      <c r="J463" s="278">
        <v>2286.4000000000005</v>
      </c>
      <c r="K463" s="276">
        <v>2257</v>
      </c>
      <c r="L463" s="276">
        <v>2220</v>
      </c>
      <c r="M463" s="276">
        <v>1.3299999999999999E-2</v>
      </c>
    </row>
    <row r="464" spans="1:13">
      <c r="A464" s="267">
        <v>454</v>
      </c>
      <c r="B464" s="276" t="s">
        <v>188</v>
      </c>
      <c r="C464" s="276">
        <v>813.3</v>
      </c>
      <c r="D464" s="278">
        <v>811.54999999999984</v>
      </c>
      <c r="E464" s="278">
        <v>804.4499999999997</v>
      </c>
      <c r="F464" s="278">
        <v>795.59999999999991</v>
      </c>
      <c r="G464" s="278">
        <v>788.49999999999977</v>
      </c>
      <c r="H464" s="278">
        <v>820.39999999999964</v>
      </c>
      <c r="I464" s="278">
        <v>827.49999999999977</v>
      </c>
      <c r="J464" s="278">
        <v>836.34999999999957</v>
      </c>
      <c r="K464" s="276">
        <v>818.65</v>
      </c>
      <c r="L464" s="276">
        <v>802.7</v>
      </c>
      <c r="M464" s="276">
        <v>61.89611</v>
      </c>
    </row>
    <row r="465" spans="1:13">
      <c r="A465" s="267">
        <v>455</v>
      </c>
      <c r="B465" s="276" t="s">
        <v>546</v>
      </c>
      <c r="C465" s="276">
        <v>759.1</v>
      </c>
      <c r="D465" s="278">
        <v>761.81666666666661</v>
      </c>
      <c r="E465" s="278">
        <v>749.98333333333323</v>
      </c>
      <c r="F465" s="278">
        <v>740.86666666666667</v>
      </c>
      <c r="G465" s="278">
        <v>729.0333333333333</v>
      </c>
      <c r="H465" s="278">
        <v>770.93333333333317</v>
      </c>
      <c r="I465" s="278">
        <v>782.76666666666665</v>
      </c>
      <c r="J465" s="278">
        <v>791.8833333333331</v>
      </c>
      <c r="K465" s="276">
        <v>773.65</v>
      </c>
      <c r="L465" s="276">
        <v>752.7</v>
      </c>
      <c r="M465" s="276">
        <v>0.24596999999999999</v>
      </c>
    </row>
    <row r="466" spans="1:13">
      <c r="A466" s="267">
        <v>456</v>
      </c>
      <c r="B466" s="276" t="s">
        <v>547</v>
      </c>
      <c r="C466" s="276">
        <v>1148.7</v>
      </c>
      <c r="D466" s="278">
        <v>1157.6166666666668</v>
      </c>
      <c r="E466" s="278">
        <v>1130.0833333333335</v>
      </c>
      <c r="F466" s="278">
        <v>1111.4666666666667</v>
      </c>
      <c r="G466" s="278">
        <v>1083.9333333333334</v>
      </c>
      <c r="H466" s="278">
        <v>1176.2333333333336</v>
      </c>
      <c r="I466" s="278">
        <v>1203.7666666666669</v>
      </c>
      <c r="J466" s="278">
        <v>1222.3833333333337</v>
      </c>
      <c r="K466" s="276">
        <v>1185.1500000000001</v>
      </c>
      <c r="L466" s="276">
        <v>1139</v>
      </c>
      <c r="M466" s="276">
        <v>2.79867</v>
      </c>
    </row>
    <row r="467" spans="1:13">
      <c r="A467" s="267">
        <v>457</v>
      </c>
      <c r="B467" s="276" t="s">
        <v>552</v>
      </c>
      <c r="C467" s="276">
        <v>654.85</v>
      </c>
      <c r="D467" s="278">
        <v>653.43333333333328</v>
      </c>
      <c r="E467" s="278">
        <v>642.86666666666656</v>
      </c>
      <c r="F467" s="278">
        <v>630.88333333333333</v>
      </c>
      <c r="G467" s="278">
        <v>620.31666666666661</v>
      </c>
      <c r="H467" s="278">
        <v>665.41666666666652</v>
      </c>
      <c r="I467" s="278">
        <v>675.98333333333335</v>
      </c>
      <c r="J467" s="278">
        <v>687.96666666666647</v>
      </c>
      <c r="K467" s="276">
        <v>664</v>
      </c>
      <c r="L467" s="276">
        <v>641.45000000000005</v>
      </c>
      <c r="M467" s="276">
        <v>0.89087000000000005</v>
      </c>
    </row>
    <row r="468" spans="1:13">
      <c r="A468" s="267">
        <v>458</v>
      </c>
      <c r="B468" s="276" t="s">
        <v>548</v>
      </c>
      <c r="C468" s="276">
        <v>37.4</v>
      </c>
      <c r="D468" s="278">
        <v>37.5</v>
      </c>
      <c r="E468" s="278">
        <v>37</v>
      </c>
      <c r="F468" s="278">
        <v>36.6</v>
      </c>
      <c r="G468" s="278">
        <v>36.1</v>
      </c>
      <c r="H468" s="278">
        <v>37.9</v>
      </c>
      <c r="I468" s="278">
        <v>38.4</v>
      </c>
      <c r="J468" s="278">
        <v>38.799999999999997</v>
      </c>
      <c r="K468" s="276">
        <v>38</v>
      </c>
      <c r="L468" s="276">
        <v>37.1</v>
      </c>
      <c r="M468" s="276">
        <v>4.6109400000000003</v>
      </c>
    </row>
    <row r="469" spans="1:13">
      <c r="A469" s="267">
        <v>459</v>
      </c>
      <c r="B469" s="276" t="s">
        <v>549</v>
      </c>
      <c r="C469" s="276">
        <v>1078.75</v>
      </c>
      <c r="D469" s="278">
        <v>1073.1666666666667</v>
      </c>
      <c r="E469" s="278">
        <v>1059.2333333333336</v>
      </c>
      <c r="F469" s="278">
        <v>1039.7166666666669</v>
      </c>
      <c r="G469" s="278">
        <v>1025.7833333333338</v>
      </c>
      <c r="H469" s="278">
        <v>1092.6833333333334</v>
      </c>
      <c r="I469" s="278">
        <v>1106.6166666666663</v>
      </c>
      <c r="J469" s="278">
        <v>1126.1333333333332</v>
      </c>
      <c r="K469" s="276">
        <v>1087.0999999999999</v>
      </c>
      <c r="L469" s="276">
        <v>1053.6500000000001</v>
      </c>
      <c r="M469" s="276">
        <v>8.2830000000000001E-2</v>
      </c>
    </row>
    <row r="470" spans="1:13">
      <c r="A470" s="267">
        <v>460</v>
      </c>
      <c r="B470" s="276" t="s">
        <v>189</v>
      </c>
      <c r="C470" s="276">
        <v>1165.75</v>
      </c>
      <c r="D470" s="278">
        <v>1170.8833333333334</v>
      </c>
      <c r="E470" s="278">
        <v>1153.9666666666669</v>
      </c>
      <c r="F470" s="278">
        <v>1142.1833333333334</v>
      </c>
      <c r="G470" s="278">
        <v>1125.2666666666669</v>
      </c>
      <c r="H470" s="278">
        <v>1182.666666666667</v>
      </c>
      <c r="I470" s="278">
        <v>1199.5833333333335</v>
      </c>
      <c r="J470" s="278">
        <v>1211.366666666667</v>
      </c>
      <c r="K470" s="276">
        <v>1187.8</v>
      </c>
      <c r="L470" s="276">
        <v>1159.0999999999999</v>
      </c>
      <c r="M470" s="276">
        <v>22.755949999999999</v>
      </c>
    </row>
    <row r="471" spans="1:13">
      <c r="A471" s="267">
        <v>461</v>
      </c>
      <c r="B471" s="276" t="s">
        <v>190</v>
      </c>
      <c r="C471" s="276">
        <v>2566.85</v>
      </c>
      <c r="D471" s="278">
        <v>2556.5333333333333</v>
      </c>
      <c r="E471" s="278">
        <v>2530.3166666666666</v>
      </c>
      <c r="F471" s="278">
        <v>2493.7833333333333</v>
      </c>
      <c r="G471" s="278">
        <v>2467.5666666666666</v>
      </c>
      <c r="H471" s="278">
        <v>2593.0666666666666</v>
      </c>
      <c r="I471" s="278">
        <v>2619.2833333333328</v>
      </c>
      <c r="J471" s="278">
        <v>2655.8166666666666</v>
      </c>
      <c r="K471" s="276">
        <v>2582.75</v>
      </c>
      <c r="L471" s="276">
        <v>2520</v>
      </c>
      <c r="M471" s="276">
        <v>6.49735</v>
      </c>
    </row>
    <row r="472" spans="1:13">
      <c r="A472" s="267">
        <v>462</v>
      </c>
      <c r="B472" s="276" t="s">
        <v>191</v>
      </c>
      <c r="C472" s="276">
        <v>312.2</v>
      </c>
      <c r="D472" s="278">
        <v>310.08333333333331</v>
      </c>
      <c r="E472" s="278">
        <v>305.26666666666665</v>
      </c>
      <c r="F472" s="278">
        <v>298.33333333333331</v>
      </c>
      <c r="G472" s="278">
        <v>293.51666666666665</v>
      </c>
      <c r="H472" s="278">
        <v>317.01666666666665</v>
      </c>
      <c r="I472" s="278">
        <v>321.83333333333337</v>
      </c>
      <c r="J472" s="278">
        <v>328.76666666666665</v>
      </c>
      <c r="K472" s="276">
        <v>314.89999999999998</v>
      </c>
      <c r="L472" s="276">
        <v>303.14999999999998</v>
      </c>
      <c r="M472" s="276">
        <v>23.110720000000001</v>
      </c>
    </row>
    <row r="473" spans="1:13">
      <c r="A473" s="267">
        <v>463</v>
      </c>
      <c r="B473" s="276" t="s">
        <v>550</v>
      </c>
      <c r="C473" s="276">
        <v>659.55</v>
      </c>
      <c r="D473" s="278">
        <v>663.2833333333333</v>
      </c>
      <c r="E473" s="278">
        <v>650.76666666666665</v>
      </c>
      <c r="F473" s="278">
        <v>641.98333333333335</v>
      </c>
      <c r="G473" s="278">
        <v>629.4666666666667</v>
      </c>
      <c r="H473" s="278">
        <v>672.06666666666661</v>
      </c>
      <c r="I473" s="278">
        <v>684.58333333333326</v>
      </c>
      <c r="J473" s="278">
        <v>693.36666666666656</v>
      </c>
      <c r="K473" s="276">
        <v>675.8</v>
      </c>
      <c r="L473" s="276">
        <v>654.5</v>
      </c>
      <c r="M473" s="276">
        <v>2.4894099999999999</v>
      </c>
    </row>
    <row r="474" spans="1:13">
      <c r="A474" s="267">
        <v>464</v>
      </c>
      <c r="B474" s="244" t="s">
        <v>551</v>
      </c>
      <c r="C474" s="276">
        <v>7.3</v>
      </c>
      <c r="D474" s="278">
        <v>7.3</v>
      </c>
      <c r="E474" s="278">
        <v>7.1</v>
      </c>
      <c r="F474" s="278">
        <v>6.8999999999999995</v>
      </c>
      <c r="G474" s="278">
        <v>6.6999999999999993</v>
      </c>
      <c r="H474" s="278">
        <v>7.5</v>
      </c>
      <c r="I474" s="278">
        <v>7.7000000000000011</v>
      </c>
      <c r="J474" s="278">
        <v>7.9</v>
      </c>
      <c r="K474" s="276">
        <v>7.5</v>
      </c>
      <c r="L474" s="276">
        <v>7.1</v>
      </c>
      <c r="M474" s="276">
        <v>97.341380000000001</v>
      </c>
    </row>
    <row r="475" spans="1:13">
      <c r="A475" s="267">
        <v>465</v>
      </c>
      <c r="B475" s="244" t="s">
        <v>539</v>
      </c>
      <c r="C475" s="276">
        <v>5704.7</v>
      </c>
      <c r="D475" s="278">
        <v>5678.1333333333341</v>
      </c>
      <c r="E475" s="278">
        <v>5596.6666666666679</v>
      </c>
      <c r="F475" s="278">
        <v>5488.6333333333341</v>
      </c>
      <c r="G475" s="278">
        <v>5407.1666666666679</v>
      </c>
      <c r="H475" s="278">
        <v>5786.1666666666679</v>
      </c>
      <c r="I475" s="278">
        <v>5867.6333333333332</v>
      </c>
      <c r="J475" s="278">
        <v>5975.6666666666679</v>
      </c>
      <c r="K475" s="276">
        <v>5759.6</v>
      </c>
      <c r="L475" s="276">
        <v>5570.1</v>
      </c>
      <c r="M475" s="276">
        <v>2.554E-2</v>
      </c>
    </row>
    <row r="476" spans="1:13">
      <c r="A476" s="267">
        <v>466</v>
      </c>
      <c r="B476" s="244" t="s">
        <v>541</v>
      </c>
      <c r="C476" s="276">
        <v>28.75</v>
      </c>
      <c r="D476" s="278">
        <v>28.816666666666666</v>
      </c>
      <c r="E476" s="278">
        <v>28.133333333333333</v>
      </c>
      <c r="F476" s="278">
        <v>27.516666666666666</v>
      </c>
      <c r="G476" s="278">
        <v>26.833333333333332</v>
      </c>
      <c r="H476" s="278">
        <v>29.433333333333334</v>
      </c>
      <c r="I476" s="278">
        <v>30.116666666666664</v>
      </c>
      <c r="J476" s="278">
        <v>30.733333333333334</v>
      </c>
      <c r="K476" s="276">
        <v>29.5</v>
      </c>
      <c r="L476" s="276">
        <v>28.2</v>
      </c>
      <c r="M476" s="276">
        <v>30.530010000000001</v>
      </c>
    </row>
    <row r="477" spans="1:13">
      <c r="A477" s="267">
        <v>467</v>
      </c>
      <c r="B477" s="244" t="s">
        <v>192</v>
      </c>
      <c r="C477" s="276">
        <v>455.5</v>
      </c>
      <c r="D477" s="278">
        <v>448.34999999999997</v>
      </c>
      <c r="E477" s="278">
        <v>432.14999999999992</v>
      </c>
      <c r="F477" s="278">
        <v>408.79999999999995</v>
      </c>
      <c r="G477" s="278">
        <v>392.59999999999991</v>
      </c>
      <c r="H477" s="278">
        <v>471.69999999999993</v>
      </c>
      <c r="I477" s="278">
        <v>487.9</v>
      </c>
      <c r="J477" s="278">
        <v>511.24999999999994</v>
      </c>
      <c r="K477" s="276">
        <v>464.55</v>
      </c>
      <c r="L477" s="276">
        <v>425</v>
      </c>
      <c r="M477" s="276">
        <v>222.55253999999999</v>
      </c>
    </row>
    <row r="478" spans="1:13">
      <c r="A478" s="267">
        <v>468</v>
      </c>
      <c r="B478" s="244" t="s">
        <v>540</v>
      </c>
      <c r="C478" s="276">
        <v>201.75</v>
      </c>
      <c r="D478" s="278">
        <v>202.30000000000004</v>
      </c>
      <c r="E478" s="278">
        <v>199.00000000000009</v>
      </c>
      <c r="F478" s="278">
        <v>196.25000000000006</v>
      </c>
      <c r="G478" s="278">
        <v>192.9500000000001</v>
      </c>
      <c r="H478" s="278">
        <v>205.05000000000007</v>
      </c>
      <c r="I478" s="278">
        <v>208.35000000000002</v>
      </c>
      <c r="J478" s="278">
        <v>211.10000000000005</v>
      </c>
      <c r="K478" s="276">
        <v>205.6</v>
      </c>
      <c r="L478" s="276">
        <v>199.55</v>
      </c>
      <c r="M478" s="276">
        <v>8.2320000000000004E-2</v>
      </c>
    </row>
    <row r="479" spans="1:13">
      <c r="A479" s="267">
        <v>469</v>
      </c>
      <c r="B479" s="244" t="s">
        <v>193</v>
      </c>
      <c r="C479" s="276">
        <v>926.2</v>
      </c>
      <c r="D479" s="278">
        <v>921.43333333333339</v>
      </c>
      <c r="E479" s="278">
        <v>910.86666666666679</v>
      </c>
      <c r="F479" s="278">
        <v>895.53333333333342</v>
      </c>
      <c r="G479" s="278">
        <v>884.96666666666681</v>
      </c>
      <c r="H479" s="278">
        <v>936.76666666666677</v>
      </c>
      <c r="I479" s="278">
        <v>947.33333333333337</v>
      </c>
      <c r="J479" s="278">
        <v>962.66666666666674</v>
      </c>
      <c r="K479" s="276">
        <v>932</v>
      </c>
      <c r="L479" s="276">
        <v>906.1</v>
      </c>
      <c r="M479" s="276">
        <v>8.2950300000000006</v>
      </c>
    </row>
    <row r="480" spans="1:13">
      <c r="A480" s="267">
        <v>470</v>
      </c>
      <c r="B480" s="244" t="s">
        <v>553</v>
      </c>
      <c r="C480" s="276">
        <v>11.6</v>
      </c>
      <c r="D480" s="278">
        <v>11.666666666666666</v>
      </c>
      <c r="E480" s="278">
        <v>11.483333333333333</v>
      </c>
      <c r="F480" s="276">
        <v>11.366666666666667</v>
      </c>
      <c r="G480" s="278">
        <v>11.183333333333334</v>
      </c>
      <c r="H480" s="278">
        <v>11.783333333333331</v>
      </c>
      <c r="I480" s="276">
        <v>11.966666666666665</v>
      </c>
      <c r="J480" s="278">
        <v>12.08333333333333</v>
      </c>
      <c r="K480" s="278">
        <v>11.85</v>
      </c>
      <c r="L480" s="276">
        <v>11.55</v>
      </c>
      <c r="M480" s="278">
        <v>6.1708100000000004</v>
      </c>
    </row>
    <row r="481" spans="1:13">
      <c r="A481" s="267">
        <v>471</v>
      </c>
      <c r="B481" s="244" t="s">
        <v>554</v>
      </c>
      <c r="C481" s="276">
        <v>333.95</v>
      </c>
      <c r="D481" s="278">
        <v>333.45</v>
      </c>
      <c r="E481" s="278">
        <v>330.9</v>
      </c>
      <c r="F481" s="276">
        <v>327.84999999999997</v>
      </c>
      <c r="G481" s="278">
        <v>325.29999999999995</v>
      </c>
      <c r="H481" s="278">
        <v>336.5</v>
      </c>
      <c r="I481" s="276">
        <v>339.05000000000007</v>
      </c>
      <c r="J481" s="278">
        <v>342.1</v>
      </c>
      <c r="K481" s="278">
        <v>336</v>
      </c>
      <c r="L481" s="276">
        <v>330.4</v>
      </c>
      <c r="M481" s="278">
        <v>0.52163000000000004</v>
      </c>
    </row>
    <row r="482" spans="1:13">
      <c r="A482" s="267">
        <v>472</v>
      </c>
      <c r="B482" s="244" t="s">
        <v>194</v>
      </c>
      <c r="C482" s="244">
        <v>212.15</v>
      </c>
      <c r="D482" s="288">
        <v>213.21666666666667</v>
      </c>
      <c r="E482" s="288">
        <v>209.08333333333334</v>
      </c>
      <c r="F482" s="288">
        <v>206.01666666666668</v>
      </c>
      <c r="G482" s="288">
        <v>201.88333333333335</v>
      </c>
      <c r="H482" s="288">
        <v>216.28333333333333</v>
      </c>
      <c r="I482" s="288">
        <v>220.41666666666666</v>
      </c>
      <c r="J482" s="288">
        <v>223.48333333333332</v>
      </c>
      <c r="K482" s="288">
        <v>217.35</v>
      </c>
      <c r="L482" s="288">
        <v>210.15</v>
      </c>
      <c r="M482" s="288">
        <v>5.7097100000000003</v>
      </c>
    </row>
    <row r="483" spans="1:13">
      <c r="A483" s="267">
        <v>473</v>
      </c>
      <c r="B483" s="244" t="s">
        <v>3098</v>
      </c>
      <c r="C483" s="244">
        <v>30.75</v>
      </c>
      <c r="D483" s="288">
        <v>30.95</v>
      </c>
      <c r="E483" s="288">
        <v>30.299999999999997</v>
      </c>
      <c r="F483" s="288">
        <v>29.849999999999998</v>
      </c>
      <c r="G483" s="288">
        <v>29.199999999999996</v>
      </c>
      <c r="H483" s="288">
        <v>31.4</v>
      </c>
      <c r="I483" s="288">
        <v>32.049999999999997</v>
      </c>
      <c r="J483" s="288">
        <v>32.5</v>
      </c>
      <c r="K483" s="288">
        <v>31.6</v>
      </c>
      <c r="L483" s="288">
        <v>30.5</v>
      </c>
      <c r="M483" s="288">
        <v>3.8657599999999999</v>
      </c>
    </row>
    <row r="484" spans="1:13">
      <c r="A484" s="267">
        <v>474</v>
      </c>
      <c r="B484" s="244" t="s">
        <v>195</v>
      </c>
      <c r="C484" s="288">
        <v>4574.05</v>
      </c>
      <c r="D484" s="288">
        <v>4595.0333333333328</v>
      </c>
      <c r="E484" s="288">
        <v>4519.0666666666657</v>
      </c>
      <c r="F484" s="288">
        <v>4464.083333333333</v>
      </c>
      <c r="G484" s="288">
        <v>4388.1166666666659</v>
      </c>
      <c r="H484" s="288">
        <v>4650.0166666666655</v>
      </c>
      <c r="I484" s="288">
        <v>4725.9833333333327</v>
      </c>
      <c r="J484" s="288">
        <v>4780.9666666666653</v>
      </c>
      <c r="K484" s="288">
        <v>4671</v>
      </c>
      <c r="L484" s="288">
        <v>4540.05</v>
      </c>
      <c r="M484" s="288">
        <v>9.3484200000000008</v>
      </c>
    </row>
    <row r="485" spans="1:13">
      <c r="A485" s="267">
        <v>475</v>
      </c>
      <c r="B485" s="244" t="s">
        <v>196</v>
      </c>
      <c r="C485" s="288">
        <v>24.05</v>
      </c>
      <c r="D485" s="288">
        <v>23.933333333333334</v>
      </c>
      <c r="E485" s="288">
        <v>23.616666666666667</v>
      </c>
      <c r="F485" s="288">
        <v>23.183333333333334</v>
      </c>
      <c r="G485" s="288">
        <v>22.866666666666667</v>
      </c>
      <c r="H485" s="288">
        <v>24.366666666666667</v>
      </c>
      <c r="I485" s="288">
        <v>24.683333333333337</v>
      </c>
      <c r="J485" s="288">
        <v>25.116666666666667</v>
      </c>
      <c r="K485" s="288">
        <v>24.25</v>
      </c>
      <c r="L485" s="288">
        <v>23.5</v>
      </c>
      <c r="M485" s="288">
        <v>13.328329999999999</v>
      </c>
    </row>
    <row r="486" spans="1:13">
      <c r="A486" s="267">
        <v>476</v>
      </c>
      <c r="B486" s="244" t="s">
        <v>197</v>
      </c>
      <c r="C486" s="288">
        <v>453.25</v>
      </c>
      <c r="D486" s="288">
        <v>452.40000000000003</v>
      </c>
      <c r="E486" s="288">
        <v>447.30000000000007</v>
      </c>
      <c r="F486" s="288">
        <v>441.35</v>
      </c>
      <c r="G486" s="288">
        <v>436.25000000000006</v>
      </c>
      <c r="H486" s="288">
        <v>458.35000000000008</v>
      </c>
      <c r="I486" s="288">
        <v>463.4500000000001</v>
      </c>
      <c r="J486" s="288">
        <v>469.40000000000009</v>
      </c>
      <c r="K486" s="288">
        <v>457.5</v>
      </c>
      <c r="L486" s="288">
        <v>446.45</v>
      </c>
      <c r="M486" s="288">
        <v>36.84252</v>
      </c>
    </row>
    <row r="487" spans="1:13">
      <c r="A487" s="267">
        <v>477</v>
      </c>
      <c r="B487" s="244" t="s">
        <v>560</v>
      </c>
      <c r="C487" s="288">
        <v>1954.5</v>
      </c>
      <c r="D487" s="288">
        <v>1974.0666666666666</v>
      </c>
      <c r="E487" s="288">
        <v>1908.2333333333331</v>
      </c>
      <c r="F487" s="288">
        <v>1861.9666666666665</v>
      </c>
      <c r="G487" s="288">
        <v>1796.133333333333</v>
      </c>
      <c r="H487" s="288">
        <v>2020.3333333333333</v>
      </c>
      <c r="I487" s="288">
        <v>2086.166666666667</v>
      </c>
      <c r="J487" s="288">
        <v>2132.4333333333334</v>
      </c>
      <c r="K487" s="288">
        <v>2039.9</v>
      </c>
      <c r="L487" s="288">
        <v>1927.8</v>
      </c>
      <c r="M487" s="288">
        <v>0.77346999999999999</v>
      </c>
    </row>
    <row r="488" spans="1:13">
      <c r="A488" s="267">
        <v>478</v>
      </c>
      <c r="B488" s="244" t="s">
        <v>561</v>
      </c>
      <c r="C488" s="288">
        <v>28.25</v>
      </c>
      <c r="D488" s="288">
        <v>28.55</v>
      </c>
      <c r="E488" s="288">
        <v>27.700000000000003</v>
      </c>
      <c r="F488" s="288">
        <v>27.150000000000002</v>
      </c>
      <c r="G488" s="288">
        <v>26.300000000000004</v>
      </c>
      <c r="H488" s="288">
        <v>29.1</v>
      </c>
      <c r="I488" s="288">
        <v>29.950000000000003</v>
      </c>
      <c r="J488" s="288">
        <v>30.5</v>
      </c>
      <c r="K488" s="288">
        <v>29.4</v>
      </c>
      <c r="L488" s="288">
        <v>28</v>
      </c>
      <c r="M488" s="288">
        <v>28.96754</v>
      </c>
    </row>
    <row r="489" spans="1:13">
      <c r="A489" s="267">
        <v>479</v>
      </c>
      <c r="B489" s="244" t="s">
        <v>285</v>
      </c>
      <c r="C489" s="288">
        <v>287.35000000000002</v>
      </c>
      <c r="D489" s="288">
        <v>288.33333333333337</v>
      </c>
      <c r="E489" s="288">
        <v>282.36666666666673</v>
      </c>
      <c r="F489" s="288">
        <v>277.38333333333338</v>
      </c>
      <c r="G489" s="288">
        <v>271.41666666666674</v>
      </c>
      <c r="H489" s="288">
        <v>293.31666666666672</v>
      </c>
      <c r="I489" s="288">
        <v>299.28333333333342</v>
      </c>
      <c r="J489" s="288">
        <v>304.26666666666671</v>
      </c>
      <c r="K489" s="288">
        <v>294.3</v>
      </c>
      <c r="L489" s="288">
        <v>283.35000000000002</v>
      </c>
      <c r="M489" s="288">
        <v>0.49895</v>
      </c>
    </row>
    <row r="490" spans="1:13">
      <c r="A490" s="267">
        <v>480</v>
      </c>
      <c r="B490" s="244" t="s">
        <v>563</v>
      </c>
      <c r="C490" s="288">
        <v>654.9</v>
      </c>
      <c r="D490" s="288">
        <v>655.51666666666654</v>
      </c>
      <c r="E490" s="288">
        <v>645.73333333333312</v>
      </c>
      <c r="F490" s="288">
        <v>636.56666666666661</v>
      </c>
      <c r="G490" s="288">
        <v>626.78333333333319</v>
      </c>
      <c r="H490" s="288">
        <v>664.68333333333305</v>
      </c>
      <c r="I490" s="288">
        <v>674.46666666666658</v>
      </c>
      <c r="J490" s="288">
        <v>683.63333333333298</v>
      </c>
      <c r="K490" s="288">
        <v>665.3</v>
      </c>
      <c r="L490" s="288">
        <v>646.35</v>
      </c>
      <c r="M490" s="288">
        <v>2.3076699999999999</v>
      </c>
    </row>
    <row r="491" spans="1:13">
      <c r="A491" s="267">
        <v>481</v>
      </c>
      <c r="B491" s="244" t="s">
        <v>564</v>
      </c>
      <c r="C491" s="288">
        <v>1471.3</v>
      </c>
      <c r="D491" s="288">
        <v>1471.75</v>
      </c>
      <c r="E491" s="288">
        <v>1439.55</v>
      </c>
      <c r="F491" s="288">
        <v>1407.8</v>
      </c>
      <c r="G491" s="288">
        <v>1375.6</v>
      </c>
      <c r="H491" s="288">
        <v>1503.5</v>
      </c>
      <c r="I491" s="288">
        <v>1535.6999999999998</v>
      </c>
      <c r="J491" s="288">
        <v>1567.45</v>
      </c>
      <c r="K491" s="288">
        <v>1503.95</v>
      </c>
      <c r="L491" s="288">
        <v>1440</v>
      </c>
      <c r="M491" s="288">
        <v>0.79171000000000002</v>
      </c>
    </row>
    <row r="492" spans="1:13">
      <c r="A492" s="267">
        <v>482</v>
      </c>
      <c r="B492" s="244" t="s">
        <v>2780</v>
      </c>
      <c r="C492" s="288">
        <v>888.75</v>
      </c>
      <c r="D492" s="288">
        <v>892.68333333333339</v>
      </c>
      <c r="E492" s="288">
        <v>882.06666666666683</v>
      </c>
      <c r="F492" s="288">
        <v>875.38333333333344</v>
      </c>
      <c r="G492" s="288">
        <v>864.76666666666688</v>
      </c>
      <c r="H492" s="288">
        <v>899.36666666666679</v>
      </c>
      <c r="I492" s="288">
        <v>909.98333333333335</v>
      </c>
      <c r="J492" s="288">
        <v>916.66666666666674</v>
      </c>
      <c r="K492" s="288">
        <v>903.3</v>
      </c>
      <c r="L492" s="288">
        <v>886</v>
      </c>
      <c r="M492" s="288">
        <v>7.1599999999999997E-3</v>
      </c>
    </row>
    <row r="493" spans="1:13">
      <c r="A493" s="267">
        <v>483</v>
      </c>
      <c r="B493" s="244" t="s">
        <v>284</v>
      </c>
      <c r="C493" s="288">
        <v>169.75</v>
      </c>
      <c r="D493" s="288">
        <v>170.5</v>
      </c>
      <c r="E493" s="288">
        <v>167.75</v>
      </c>
      <c r="F493" s="288">
        <v>165.75</v>
      </c>
      <c r="G493" s="288">
        <v>163</v>
      </c>
      <c r="H493" s="288">
        <v>172.5</v>
      </c>
      <c r="I493" s="288">
        <v>175.25</v>
      </c>
      <c r="J493" s="288">
        <v>177.25</v>
      </c>
      <c r="K493" s="288">
        <v>173.25</v>
      </c>
      <c r="L493" s="288">
        <v>168.5</v>
      </c>
      <c r="M493" s="288">
        <v>4.2833399999999999</v>
      </c>
    </row>
    <row r="494" spans="1:13">
      <c r="A494" s="267">
        <v>484</v>
      </c>
      <c r="B494" s="244" t="s">
        <v>565</v>
      </c>
      <c r="C494" s="288">
        <v>1209.6500000000001</v>
      </c>
      <c r="D494" s="288">
        <v>1214.55</v>
      </c>
      <c r="E494" s="288">
        <v>1189.0999999999999</v>
      </c>
      <c r="F494" s="288">
        <v>1168.55</v>
      </c>
      <c r="G494" s="288">
        <v>1143.0999999999999</v>
      </c>
      <c r="H494" s="288">
        <v>1235.0999999999999</v>
      </c>
      <c r="I494" s="288">
        <v>1260.5500000000002</v>
      </c>
      <c r="J494" s="288">
        <v>1281.0999999999999</v>
      </c>
      <c r="K494" s="288">
        <v>1240</v>
      </c>
      <c r="L494" s="288">
        <v>1194</v>
      </c>
      <c r="M494" s="288">
        <v>0.79405999999999999</v>
      </c>
    </row>
    <row r="495" spans="1:13">
      <c r="A495" s="267">
        <v>485</v>
      </c>
      <c r="B495" s="244" t="s">
        <v>556</v>
      </c>
      <c r="C495" s="288">
        <v>271.89999999999998</v>
      </c>
      <c r="D495" s="288">
        <v>273.83333333333331</v>
      </c>
      <c r="E495" s="288">
        <v>268.06666666666661</v>
      </c>
      <c r="F495" s="288">
        <v>264.23333333333329</v>
      </c>
      <c r="G495" s="288">
        <v>258.46666666666658</v>
      </c>
      <c r="H495" s="288">
        <v>277.66666666666663</v>
      </c>
      <c r="I495" s="288">
        <v>283.43333333333339</v>
      </c>
      <c r="J495" s="288">
        <v>287.26666666666665</v>
      </c>
      <c r="K495" s="288">
        <v>279.60000000000002</v>
      </c>
      <c r="L495" s="288">
        <v>270</v>
      </c>
      <c r="M495" s="288">
        <v>1.5649599999999999</v>
      </c>
    </row>
    <row r="496" spans="1:13">
      <c r="A496" s="267">
        <v>486</v>
      </c>
      <c r="B496" s="244" t="s">
        <v>555</v>
      </c>
      <c r="C496" s="288">
        <v>1931.75</v>
      </c>
      <c r="D496" s="288">
        <v>1929.75</v>
      </c>
      <c r="E496" s="288">
        <v>1920.5</v>
      </c>
      <c r="F496" s="288">
        <v>1909.25</v>
      </c>
      <c r="G496" s="288">
        <v>1900</v>
      </c>
      <c r="H496" s="288">
        <v>1941</v>
      </c>
      <c r="I496" s="288">
        <v>1950.25</v>
      </c>
      <c r="J496" s="288">
        <v>1961.5</v>
      </c>
      <c r="K496" s="288">
        <v>1939</v>
      </c>
      <c r="L496" s="288">
        <v>1918.5</v>
      </c>
      <c r="M496" s="288">
        <v>3.4290000000000001E-2</v>
      </c>
    </row>
    <row r="497" spans="1:13">
      <c r="A497" s="267">
        <v>487</v>
      </c>
      <c r="B497" s="244" t="s">
        <v>199</v>
      </c>
      <c r="C497" s="288">
        <v>705.55</v>
      </c>
      <c r="D497" s="288">
        <v>706.13333333333333</v>
      </c>
      <c r="E497" s="288">
        <v>700.41666666666663</v>
      </c>
      <c r="F497" s="288">
        <v>695.2833333333333</v>
      </c>
      <c r="G497" s="288">
        <v>689.56666666666661</v>
      </c>
      <c r="H497" s="288">
        <v>711.26666666666665</v>
      </c>
      <c r="I497" s="288">
        <v>716.98333333333335</v>
      </c>
      <c r="J497" s="288">
        <v>722.11666666666667</v>
      </c>
      <c r="K497" s="288">
        <v>711.85</v>
      </c>
      <c r="L497" s="288">
        <v>701</v>
      </c>
      <c r="M497" s="288">
        <v>9.3632299999999997</v>
      </c>
    </row>
    <row r="498" spans="1:13">
      <c r="A498" s="267">
        <v>488</v>
      </c>
      <c r="B498" s="244" t="s">
        <v>557</v>
      </c>
      <c r="C498" s="288">
        <v>149.75</v>
      </c>
      <c r="D498" s="288">
        <v>150.26666666666668</v>
      </c>
      <c r="E498" s="288">
        <v>148.93333333333337</v>
      </c>
      <c r="F498" s="288">
        <v>148.11666666666667</v>
      </c>
      <c r="G498" s="288">
        <v>146.78333333333336</v>
      </c>
      <c r="H498" s="288">
        <v>151.08333333333337</v>
      </c>
      <c r="I498" s="288">
        <v>152.41666666666669</v>
      </c>
      <c r="J498" s="288">
        <v>153.23333333333338</v>
      </c>
      <c r="K498" s="288">
        <v>151.6</v>
      </c>
      <c r="L498" s="288">
        <v>149.44999999999999</v>
      </c>
      <c r="M498" s="288">
        <v>0.62514999999999998</v>
      </c>
    </row>
    <row r="499" spans="1:13">
      <c r="A499" s="267">
        <v>489</v>
      </c>
      <c r="B499" s="244" t="s">
        <v>558</v>
      </c>
      <c r="C499" s="288">
        <v>3398.7</v>
      </c>
      <c r="D499" s="288">
        <v>3396.2833333333333</v>
      </c>
      <c r="E499" s="288">
        <v>3367.5666666666666</v>
      </c>
      <c r="F499" s="288">
        <v>3336.4333333333334</v>
      </c>
      <c r="G499" s="288">
        <v>3307.7166666666667</v>
      </c>
      <c r="H499" s="288">
        <v>3427.4166666666665</v>
      </c>
      <c r="I499" s="288">
        <v>3456.1333333333328</v>
      </c>
      <c r="J499" s="288">
        <v>3487.2666666666664</v>
      </c>
      <c r="K499" s="288">
        <v>3425</v>
      </c>
      <c r="L499" s="288">
        <v>3365.15</v>
      </c>
      <c r="M499" s="288">
        <v>2.8549999999999999E-2</v>
      </c>
    </row>
    <row r="500" spans="1:13">
      <c r="A500" s="267">
        <v>490</v>
      </c>
      <c r="B500" s="244" t="s">
        <v>562</v>
      </c>
      <c r="C500" s="288">
        <v>765</v>
      </c>
      <c r="D500" s="288">
        <v>776.61666666666667</v>
      </c>
      <c r="E500" s="288">
        <v>741.23333333333335</v>
      </c>
      <c r="F500" s="288">
        <v>717.4666666666667</v>
      </c>
      <c r="G500" s="288">
        <v>682.08333333333337</v>
      </c>
      <c r="H500" s="288">
        <v>800.38333333333333</v>
      </c>
      <c r="I500" s="288">
        <v>835.76666666666677</v>
      </c>
      <c r="J500" s="288">
        <v>859.5333333333333</v>
      </c>
      <c r="K500" s="288">
        <v>812</v>
      </c>
      <c r="L500" s="288">
        <v>752.85</v>
      </c>
      <c r="M500" s="288">
        <v>0.49309999999999998</v>
      </c>
    </row>
    <row r="501" spans="1:13">
      <c r="A501" s="267">
        <v>491</v>
      </c>
      <c r="B501" s="244" t="s">
        <v>566</v>
      </c>
      <c r="C501" s="288">
        <v>4881.3500000000004</v>
      </c>
      <c r="D501" s="288">
        <v>4912.1166666666668</v>
      </c>
      <c r="E501" s="288">
        <v>4839.2333333333336</v>
      </c>
      <c r="F501" s="288">
        <v>4797.1166666666668</v>
      </c>
      <c r="G501" s="288">
        <v>4724.2333333333336</v>
      </c>
      <c r="H501" s="288">
        <v>4954.2333333333336</v>
      </c>
      <c r="I501" s="288">
        <v>5027.1166666666668</v>
      </c>
      <c r="J501" s="288">
        <v>5069.2333333333336</v>
      </c>
      <c r="K501" s="288">
        <v>4985</v>
      </c>
      <c r="L501" s="288">
        <v>4870</v>
      </c>
      <c r="M501" s="288">
        <v>1.5509999999999999E-2</v>
      </c>
    </row>
    <row r="502" spans="1:13">
      <c r="A502" s="267">
        <v>492</v>
      </c>
      <c r="B502" s="244" t="s">
        <v>567</v>
      </c>
      <c r="C502" s="288">
        <v>107.45</v>
      </c>
      <c r="D502" s="288">
        <v>108.96666666666665</v>
      </c>
      <c r="E502" s="288">
        <v>103.63333333333331</v>
      </c>
      <c r="F502" s="288">
        <v>99.816666666666663</v>
      </c>
      <c r="G502" s="288">
        <v>94.48333333333332</v>
      </c>
      <c r="H502" s="288">
        <v>112.7833333333333</v>
      </c>
      <c r="I502" s="288">
        <v>118.11666666666665</v>
      </c>
      <c r="J502" s="288">
        <v>121.93333333333329</v>
      </c>
      <c r="K502" s="288">
        <v>114.3</v>
      </c>
      <c r="L502" s="288">
        <v>105.15</v>
      </c>
      <c r="M502" s="288">
        <v>24.991099999999999</v>
      </c>
    </row>
    <row r="503" spans="1:13">
      <c r="A503" s="267">
        <v>493</v>
      </c>
      <c r="B503" s="244" t="s">
        <v>568</v>
      </c>
      <c r="C503" s="288">
        <v>69.849999999999994</v>
      </c>
      <c r="D503" s="288">
        <v>70.899999999999991</v>
      </c>
      <c r="E503" s="288">
        <v>68.799999999999983</v>
      </c>
      <c r="F503" s="288">
        <v>67.749999999999986</v>
      </c>
      <c r="G503" s="288">
        <v>65.649999999999977</v>
      </c>
      <c r="H503" s="288">
        <v>71.949999999999989</v>
      </c>
      <c r="I503" s="288">
        <v>74.049999999999983</v>
      </c>
      <c r="J503" s="288">
        <v>75.099999999999994</v>
      </c>
      <c r="K503" s="288">
        <v>73</v>
      </c>
      <c r="L503" s="288">
        <v>69.849999999999994</v>
      </c>
      <c r="M503" s="288">
        <v>12.130089999999999</v>
      </c>
    </row>
    <row r="504" spans="1:13">
      <c r="A504" s="267">
        <v>494</v>
      </c>
      <c r="B504" s="244" t="s">
        <v>2851</v>
      </c>
      <c r="C504" s="288">
        <v>378.2</v>
      </c>
      <c r="D504" s="288">
        <v>376.98333333333335</v>
      </c>
      <c r="E504" s="288">
        <v>367.01666666666671</v>
      </c>
      <c r="F504" s="288">
        <v>355.83333333333337</v>
      </c>
      <c r="G504" s="288">
        <v>345.86666666666673</v>
      </c>
      <c r="H504" s="288">
        <v>388.16666666666669</v>
      </c>
      <c r="I504" s="288">
        <v>398.13333333333338</v>
      </c>
      <c r="J504" s="288">
        <v>409.31666666666666</v>
      </c>
      <c r="K504" s="288">
        <v>386.95</v>
      </c>
      <c r="L504" s="288">
        <v>365.8</v>
      </c>
      <c r="M504" s="288">
        <v>0.48895</v>
      </c>
    </row>
    <row r="505" spans="1:13">
      <c r="A505" s="267">
        <v>495</v>
      </c>
      <c r="B505" s="244" t="s">
        <v>569</v>
      </c>
      <c r="C505" s="288">
        <v>2120.5</v>
      </c>
      <c r="D505" s="288">
        <v>2102.8333333333335</v>
      </c>
      <c r="E505" s="288">
        <v>2072.666666666667</v>
      </c>
      <c r="F505" s="288">
        <v>2024.8333333333335</v>
      </c>
      <c r="G505" s="288">
        <v>1994.666666666667</v>
      </c>
      <c r="H505" s="288">
        <v>2150.666666666667</v>
      </c>
      <c r="I505" s="288">
        <v>2180.8333333333339</v>
      </c>
      <c r="J505" s="288">
        <v>2228.666666666667</v>
      </c>
      <c r="K505" s="288">
        <v>2133</v>
      </c>
      <c r="L505" s="288">
        <v>2055</v>
      </c>
      <c r="M505" s="288">
        <v>0.46848000000000001</v>
      </c>
    </row>
    <row r="506" spans="1:13">
      <c r="A506" s="267">
        <v>496</v>
      </c>
      <c r="B506" s="244" t="s">
        <v>200</v>
      </c>
      <c r="C506" s="288">
        <v>340.7</v>
      </c>
      <c r="D506" s="288">
        <v>341.38333333333338</v>
      </c>
      <c r="E506" s="288">
        <v>337.76666666666677</v>
      </c>
      <c r="F506" s="288">
        <v>334.83333333333337</v>
      </c>
      <c r="G506" s="288">
        <v>331.21666666666675</v>
      </c>
      <c r="H506" s="288">
        <v>344.31666666666678</v>
      </c>
      <c r="I506" s="288">
        <v>347.93333333333345</v>
      </c>
      <c r="J506" s="288">
        <v>350.86666666666679</v>
      </c>
      <c r="K506" s="288">
        <v>345</v>
      </c>
      <c r="L506" s="288">
        <v>338.45</v>
      </c>
      <c r="M506" s="288">
        <v>114.96123</v>
      </c>
    </row>
    <row r="507" spans="1:13">
      <c r="A507" s="267">
        <v>497</v>
      </c>
      <c r="B507" s="244" t="s">
        <v>570</v>
      </c>
      <c r="C507" s="288">
        <v>291.3</v>
      </c>
      <c r="D507" s="288">
        <v>290.38333333333333</v>
      </c>
      <c r="E507" s="288">
        <v>286.06666666666666</v>
      </c>
      <c r="F507" s="288">
        <v>280.83333333333331</v>
      </c>
      <c r="G507" s="288">
        <v>276.51666666666665</v>
      </c>
      <c r="H507" s="288">
        <v>295.61666666666667</v>
      </c>
      <c r="I507" s="288">
        <v>299.93333333333328</v>
      </c>
      <c r="J507" s="288">
        <v>305.16666666666669</v>
      </c>
      <c r="K507" s="288">
        <v>294.7</v>
      </c>
      <c r="L507" s="288">
        <v>285.14999999999998</v>
      </c>
      <c r="M507" s="288">
        <v>2.1621299999999999</v>
      </c>
    </row>
    <row r="508" spans="1:13">
      <c r="A508" s="267">
        <v>498</v>
      </c>
      <c r="B508" s="244" t="s">
        <v>202</v>
      </c>
      <c r="C508" s="288">
        <v>187.9</v>
      </c>
      <c r="D508" s="288">
        <v>186</v>
      </c>
      <c r="E508" s="288">
        <v>182.4</v>
      </c>
      <c r="F508" s="288">
        <v>176.9</v>
      </c>
      <c r="G508" s="288">
        <v>173.3</v>
      </c>
      <c r="H508" s="288">
        <v>191.5</v>
      </c>
      <c r="I508" s="288">
        <v>195.10000000000002</v>
      </c>
      <c r="J508" s="288">
        <v>200.6</v>
      </c>
      <c r="K508" s="288">
        <v>189.6</v>
      </c>
      <c r="L508" s="288">
        <v>180.5</v>
      </c>
      <c r="M508" s="288">
        <v>360.88538999999997</v>
      </c>
    </row>
    <row r="509" spans="1:13">
      <c r="A509" s="267">
        <v>499</v>
      </c>
      <c r="B509" s="244" t="s">
        <v>571</v>
      </c>
      <c r="C509" s="288">
        <v>177.85</v>
      </c>
      <c r="D509" s="288">
        <v>179.29999999999998</v>
      </c>
      <c r="E509" s="288">
        <v>174.74999999999997</v>
      </c>
      <c r="F509" s="288">
        <v>171.64999999999998</v>
      </c>
      <c r="G509" s="288">
        <v>167.09999999999997</v>
      </c>
      <c r="H509" s="288">
        <v>182.39999999999998</v>
      </c>
      <c r="I509" s="288">
        <v>186.95</v>
      </c>
      <c r="J509" s="288">
        <v>190.04999999999998</v>
      </c>
      <c r="K509" s="288">
        <v>183.85</v>
      </c>
      <c r="L509" s="288">
        <v>176.2</v>
      </c>
      <c r="M509" s="288">
        <v>3.3661699999999999</v>
      </c>
    </row>
    <row r="510" spans="1:13">
      <c r="A510" s="267">
        <v>500</v>
      </c>
      <c r="B510" s="244" t="s">
        <v>572</v>
      </c>
      <c r="C510" s="288">
        <v>1874.4</v>
      </c>
      <c r="D510" s="288">
        <v>1884.7</v>
      </c>
      <c r="E510" s="288">
        <v>1850.4</v>
      </c>
      <c r="F510" s="288">
        <v>1826.4</v>
      </c>
      <c r="G510" s="288">
        <v>1792.1000000000001</v>
      </c>
      <c r="H510" s="288">
        <v>1908.7</v>
      </c>
      <c r="I510" s="288">
        <v>1942.9999999999998</v>
      </c>
      <c r="J510" s="288">
        <v>1967</v>
      </c>
      <c r="K510" s="288">
        <v>1919</v>
      </c>
      <c r="L510" s="288">
        <v>1860.7</v>
      </c>
      <c r="M510" s="288">
        <v>0.48504999999999998</v>
      </c>
    </row>
    <row r="511" spans="1:13">
      <c r="A511" s="267"/>
      <c r="B511" s="244"/>
      <c r="C511" s="288"/>
      <c r="D511" s="288"/>
      <c r="E511" s="288"/>
      <c r="F511" s="288"/>
      <c r="G511" s="288"/>
      <c r="H511" s="288"/>
      <c r="I511" s="288"/>
      <c r="J511" s="288"/>
      <c r="K511" s="288"/>
      <c r="L511" s="288"/>
      <c r="M511" s="288"/>
    </row>
    <row r="512" spans="1:13">
      <c r="A512" s="267"/>
    </row>
    <row r="513" spans="1:1">
      <c r="A513" s="267"/>
    </row>
    <row r="514" spans="1:1">
      <c r="A514" s="291"/>
    </row>
    <row r="515" spans="1:1">
      <c r="A515" s="291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3"/>
    </row>
    <row r="522" spans="1:1">
      <c r="A522" s="270"/>
    </row>
    <row r="523" spans="1:1">
      <c r="A523" s="293"/>
    </row>
    <row r="524" spans="1:1">
      <c r="A524" s="293"/>
    </row>
    <row r="525" spans="1:1">
      <c r="A525" s="294" t="s">
        <v>288</v>
      </c>
    </row>
    <row r="526" spans="1:1">
      <c r="A526" s="295" t="s">
        <v>203</v>
      </c>
    </row>
    <row r="527" spans="1:1">
      <c r="A527" s="295" t="s">
        <v>204</v>
      </c>
    </row>
    <row r="528" spans="1:1">
      <c r="A528" s="295" t="s">
        <v>205</v>
      </c>
    </row>
    <row r="529" spans="1:1">
      <c r="A529" s="295" t="s">
        <v>206</v>
      </c>
    </row>
    <row r="530" spans="1:1">
      <c r="A530" s="295" t="s">
        <v>207</v>
      </c>
    </row>
    <row r="531" spans="1:1">
      <c r="A531" s="296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0" t="s">
        <v>208</v>
      </c>
    </row>
    <row r="537" spans="1:1">
      <c r="A537" s="293" t="s">
        <v>209</v>
      </c>
    </row>
    <row r="538" spans="1:1">
      <c r="A538" s="293" t="s">
        <v>210</v>
      </c>
    </row>
    <row r="539" spans="1:1">
      <c r="A539" s="293" t="s">
        <v>211</v>
      </c>
    </row>
    <row r="540" spans="1:1">
      <c r="A540" s="297" t="s">
        <v>212</v>
      </c>
    </row>
    <row r="541" spans="1:1">
      <c r="A541" s="297" t="s">
        <v>213</v>
      </c>
    </row>
    <row r="542" spans="1:1">
      <c r="A542" s="297" t="s">
        <v>214</v>
      </c>
    </row>
    <row r="543" spans="1:1">
      <c r="A543" s="297" t="s">
        <v>215</v>
      </c>
    </row>
    <row r="544" spans="1:1">
      <c r="A544" s="297" t="s">
        <v>216</v>
      </c>
    </row>
    <row r="545" spans="1:1">
      <c r="A545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83"/>
      <c r="B5" s="583"/>
      <c r="C5" s="584"/>
      <c r="D5" s="584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85" t="s">
        <v>574</v>
      </c>
      <c r="C7" s="585"/>
      <c r="D7" s="261">
        <f>Main!B10</f>
        <v>44137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44134</v>
      </c>
      <c r="B10" s="266">
        <v>540697</v>
      </c>
      <c r="C10" s="267" t="s">
        <v>3868</v>
      </c>
      <c r="D10" s="267" t="s">
        <v>3869</v>
      </c>
      <c r="E10" s="267" t="s">
        <v>584</v>
      </c>
      <c r="F10" s="380">
        <v>75142</v>
      </c>
      <c r="G10" s="266">
        <v>1.38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44134</v>
      </c>
      <c r="B11" s="266">
        <v>539872</v>
      </c>
      <c r="C11" s="267" t="s">
        <v>3870</v>
      </c>
      <c r="D11" s="267" t="s">
        <v>3871</v>
      </c>
      <c r="E11" s="267" t="s">
        <v>584</v>
      </c>
      <c r="F11" s="380">
        <v>97634</v>
      </c>
      <c r="G11" s="266">
        <v>534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44134</v>
      </c>
      <c r="B12" s="266">
        <v>542653</v>
      </c>
      <c r="C12" s="267" t="s">
        <v>3872</v>
      </c>
      <c r="D12" s="267" t="s">
        <v>3873</v>
      </c>
      <c r="E12" s="267" t="s">
        <v>583</v>
      </c>
      <c r="F12" s="380">
        <v>130000</v>
      </c>
      <c r="G12" s="266">
        <v>7.2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44134</v>
      </c>
      <c r="B13" s="266">
        <v>542653</v>
      </c>
      <c r="C13" s="267" t="s">
        <v>3872</v>
      </c>
      <c r="D13" s="267" t="s">
        <v>3874</v>
      </c>
      <c r="E13" s="267" t="s">
        <v>584</v>
      </c>
      <c r="F13" s="380">
        <v>130000</v>
      </c>
      <c r="G13" s="266">
        <v>7.2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44134</v>
      </c>
      <c r="B14" s="266">
        <v>539673</v>
      </c>
      <c r="C14" s="267" t="s">
        <v>3875</v>
      </c>
      <c r="D14" s="267" t="s">
        <v>3876</v>
      </c>
      <c r="E14" s="267" t="s">
        <v>584</v>
      </c>
      <c r="F14" s="380">
        <v>18756</v>
      </c>
      <c r="G14" s="266">
        <v>13.35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44134</v>
      </c>
      <c r="B15" s="266">
        <v>539673</v>
      </c>
      <c r="C15" s="267" t="s">
        <v>3875</v>
      </c>
      <c r="D15" s="267" t="s">
        <v>3877</v>
      </c>
      <c r="E15" s="267" t="s">
        <v>583</v>
      </c>
      <c r="F15" s="380">
        <v>15000</v>
      </c>
      <c r="G15" s="266">
        <v>13.35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44134</v>
      </c>
      <c r="B16" s="266">
        <v>539798</v>
      </c>
      <c r="C16" s="267" t="s">
        <v>3878</v>
      </c>
      <c r="D16" s="267" t="s">
        <v>3879</v>
      </c>
      <c r="E16" s="267" t="s">
        <v>583</v>
      </c>
      <c r="F16" s="380">
        <v>94000</v>
      </c>
      <c r="G16" s="266">
        <v>9.4700000000000006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44134</v>
      </c>
      <c r="B17" s="266">
        <v>539798</v>
      </c>
      <c r="C17" s="267" t="s">
        <v>3878</v>
      </c>
      <c r="D17" s="267" t="s">
        <v>3880</v>
      </c>
      <c r="E17" s="267" t="s">
        <v>584</v>
      </c>
      <c r="F17" s="380">
        <v>51238</v>
      </c>
      <c r="G17" s="266">
        <v>9.42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44134</v>
      </c>
      <c r="B18" s="266">
        <v>530997</v>
      </c>
      <c r="C18" s="267" t="s">
        <v>3881</v>
      </c>
      <c r="D18" s="267" t="s">
        <v>3882</v>
      </c>
      <c r="E18" s="267" t="s">
        <v>583</v>
      </c>
      <c r="F18" s="380">
        <v>34625</v>
      </c>
      <c r="G18" s="266">
        <v>12.03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44134</v>
      </c>
      <c r="B19" s="266" t="s">
        <v>1913</v>
      </c>
      <c r="C19" s="267" t="s">
        <v>3842</v>
      </c>
      <c r="D19" s="267" t="s">
        <v>3883</v>
      </c>
      <c r="E19" s="267" t="s">
        <v>583</v>
      </c>
      <c r="F19" s="380">
        <v>240843</v>
      </c>
      <c r="G19" s="266">
        <v>920.05</v>
      </c>
      <c r="H19" s="344" t="s">
        <v>2952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44134</v>
      </c>
      <c r="B20" s="266" t="s">
        <v>2916</v>
      </c>
      <c r="C20" s="267" t="s">
        <v>3819</v>
      </c>
      <c r="D20" s="267" t="s">
        <v>3841</v>
      </c>
      <c r="E20" s="267" t="s">
        <v>583</v>
      </c>
      <c r="F20" s="380">
        <v>36000</v>
      </c>
      <c r="G20" s="266">
        <v>114.6</v>
      </c>
      <c r="H20" s="344" t="s">
        <v>2952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44134</v>
      </c>
      <c r="B21" s="266" t="s">
        <v>2760</v>
      </c>
      <c r="C21" s="267" t="s">
        <v>3884</v>
      </c>
      <c r="D21" s="267" t="s">
        <v>3885</v>
      </c>
      <c r="E21" s="267" t="s">
        <v>583</v>
      </c>
      <c r="F21" s="380">
        <v>63000003</v>
      </c>
      <c r="G21" s="266">
        <v>0.25</v>
      </c>
      <c r="H21" s="344" t="s">
        <v>2952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44134</v>
      </c>
      <c r="B22" s="266" t="s">
        <v>2923</v>
      </c>
      <c r="C22" s="267" t="s">
        <v>3886</v>
      </c>
      <c r="D22" s="267" t="s">
        <v>3887</v>
      </c>
      <c r="E22" s="267" t="s">
        <v>583</v>
      </c>
      <c r="F22" s="380">
        <v>101758</v>
      </c>
      <c r="G22" s="266">
        <v>170.66</v>
      </c>
      <c r="H22" s="344" t="s">
        <v>2952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44134</v>
      </c>
      <c r="B23" s="266" t="s">
        <v>2923</v>
      </c>
      <c r="C23" s="267" t="s">
        <v>3886</v>
      </c>
      <c r="D23" s="267" t="s">
        <v>3888</v>
      </c>
      <c r="E23" s="267" t="s">
        <v>583</v>
      </c>
      <c r="F23" s="380">
        <v>150918</v>
      </c>
      <c r="G23" s="266">
        <v>171.05</v>
      </c>
      <c r="H23" s="344" t="s">
        <v>2952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44134</v>
      </c>
      <c r="B24" s="266" t="s">
        <v>202</v>
      </c>
      <c r="C24" s="267" t="s">
        <v>3889</v>
      </c>
      <c r="D24" s="267" t="s">
        <v>3890</v>
      </c>
      <c r="E24" s="267" t="s">
        <v>583</v>
      </c>
      <c r="F24" s="380">
        <v>8201894</v>
      </c>
      <c r="G24" s="266">
        <v>184.73</v>
      </c>
      <c r="H24" s="344" t="s">
        <v>2952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44134</v>
      </c>
      <c r="B25" s="266" t="s">
        <v>1913</v>
      </c>
      <c r="C25" s="267" t="s">
        <v>3842</v>
      </c>
      <c r="D25" s="267" t="s">
        <v>3891</v>
      </c>
      <c r="E25" s="267" t="s">
        <v>584</v>
      </c>
      <c r="F25" s="380">
        <v>250000</v>
      </c>
      <c r="G25" s="266">
        <v>920.07</v>
      </c>
      <c r="H25" s="344" t="s">
        <v>2952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44134</v>
      </c>
      <c r="B26" s="266" t="s">
        <v>3371</v>
      </c>
      <c r="C26" s="267" t="s">
        <v>3827</v>
      </c>
      <c r="D26" s="267" t="s">
        <v>3828</v>
      </c>
      <c r="E26" s="267" t="s">
        <v>584</v>
      </c>
      <c r="F26" s="380">
        <v>9679353</v>
      </c>
      <c r="G26" s="266">
        <v>0.6</v>
      </c>
      <c r="H26" s="344" t="s">
        <v>2952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44134</v>
      </c>
      <c r="B27" s="266" t="s">
        <v>2916</v>
      </c>
      <c r="C27" s="267" t="s">
        <v>3819</v>
      </c>
      <c r="D27" s="267" t="s">
        <v>3820</v>
      </c>
      <c r="E27" s="267" t="s">
        <v>584</v>
      </c>
      <c r="F27" s="380">
        <v>36000</v>
      </c>
      <c r="G27" s="266">
        <v>114.6</v>
      </c>
      <c r="H27" s="344" t="s">
        <v>2952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44134</v>
      </c>
      <c r="B28" s="266" t="s">
        <v>2760</v>
      </c>
      <c r="C28" s="267" t="s">
        <v>3884</v>
      </c>
      <c r="D28" s="267" t="s">
        <v>3885</v>
      </c>
      <c r="E28" s="267" t="s">
        <v>584</v>
      </c>
      <c r="F28" s="380">
        <v>2</v>
      </c>
      <c r="G28" s="266">
        <v>0.25</v>
      </c>
      <c r="H28" s="344" t="s">
        <v>2952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44134</v>
      </c>
      <c r="B29" s="266" t="s">
        <v>2760</v>
      </c>
      <c r="C29" s="267" t="s">
        <v>3884</v>
      </c>
      <c r="D29" s="267" t="s">
        <v>3892</v>
      </c>
      <c r="E29" s="267" t="s">
        <v>584</v>
      </c>
      <c r="F29" s="380">
        <v>83893211</v>
      </c>
      <c r="G29" s="266">
        <v>0.25</v>
      </c>
      <c r="H29" s="344" t="s">
        <v>2952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44134</v>
      </c>
      <c r="B30" s="266" t="s">
        <v>2923</v>
      </c>
      <c r="C30" s="267" t="s">
        <v>3886</v>
      </c>
      <c r="D30" s="267" t="s">
        <v>3888</v>
      </c>
      <c r="E30" s="267" t="s">
        <v>584</v>
      </c>
      <c r="F30" s="380">
        <v>131528</v>
      </c>
      <c r="G30" s="266">
        <v>173.54</v>
      </c>
      <c r="H30" s="344" t="s">
        <v>2952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44134</v>
      </c>
      <c r="B31" s="266" t="s">
        <v>2923</v>
      </c>
      <c r="C31" s="267" t="s">
        <v>3886</v>
      </c>
      <c r="D31" s="267" t="s">
        <v>3887</v>
      </c>
      <c r="E31" s="267" t="s">
        <v>584</v>
      </c>
      <c r="F31" s="380">
        <v>63226</v>
      </c>
      <c r="G31" s="266">
        <v>167.08</v>
      </c>
      <c r="H31" s="344" t="s">
        <v>2952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B32" s="266"/>
      <c r="C32" s="267"/>
      <c r="D32" s="267"/>
      <c r="E32" s="267"/>
      <c r="F32" s="380"/>
      <c r="G32" s="266"/>
      <c r="H32" s="344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2:35">
      <c r="B33" s="266"/>
      <c r="C33" s="267"/>
      <c r="D33" s="267"/>
      <c r="E33" s="267"/>
      <c r="F33" s="380"/>
      <c r="G33" s="266"/>
      <c r="H33" s="344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2:35">
      <c r="B34" s="266"/>
      <c r="C34" s="267"/>
      <c r="D34" s="267"/>
      <c r="E34" s="267"/>
      <c r="F34" s="380"/>
      <c r="G34" s="266"/>
      <c r="H34" s="344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2:35">
      <c r="B35" s="266"/>
      <c r="C35" s="267"/>
      <c r="D35" s="267"/>
      <c r="E35" s="267"/>
      <c r="F35" s="380"/>
      <c r="G35" s="266"/>
      <c r="H35" s="344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2:35">
      <c r="B36" s="266"/>
      <c r="C36" s="267"/>
      <c r="D36" s="267"/>
      <c r="E36" s="267"/>
      <c r="F36" s="380"/>
      <c r="G36" s="266"/>
      <c r="H36" s="344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2:35">
      <c r="B37" s="266"/>
      <c r="C37" s="267"/>
      <c r="D37" s="267"/>
      <c r="E37" s="267"/>
      <c r="F37" s="380"/>
      <c r="G37" s="266"/>
      <c r="H37" s="344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2:35">
      <c r="B38" s="266"/>
      <c r="C38" s="267"/>
      <c r="D38" s="267"/>
      <c r="E38" s="267"/>
      <c r="F38" s="380"/>
      <c r="G38" s="266"/>
      <c r="H38" s="344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2:35">
      <c r="B39" s="266"/>
      <c r="C39" s="267"/>
      <c r="D39" s="267"/>
      <c r="E39" s="267"/>
      <c r="F39" s="380"/>
      <c r="G39" s="266"/>
      <c r="H39" s="344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2:35">
      <c r="B40" s="266"/>
      <c r="C40" s="267"/>
      <c r="D40" s="267"/>
      <c r="E40" s="267"/>
      <c r="F40" s="380"/>
      <c r="G40" s="266"/>
      <c r="H40" s="344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2:35">
      <c r="B41" s="266"/>
      <c r="C41" s="267"/>
      <c r="D41" s="267"/>
      <c r="E41" s="267"/>
      <c r="F41" s="380"/>
      <c r="G41" s="266"/>
      <c r="H41" s="344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2:35">
      <c r="B42" s="266"/>
      <c r="C42" s="267"/>
      <c r="D42" s="267"/>
      <c r="E42" s="267"/>
      <c r="F42" s="380"/>
      <c r="G42" s="266"/>
      <c r="H42" s="344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2:35">
      <c r="B43" s="266"/>
      <c r="C43" s="267"/>
      <c r="D43" s="267"/>
      <c r="E43" s="267"/>
      <c r="F43" s="380"/>
      <c r="G43" s="266"/>
      <c r="H43" s="344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2:35">
      <c r="B44" s="266"/>
      <c r="C44" s="267"/>
      <c r="D44" s="267"/>
      <c r="E44" s="267"/>
      <c r="F44" s="380"/>
      <c r="G44" s="266"/>
      <c r="H44" s="344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2:35">
      <c r="B45" s="266"/>
      <c r="C45" s="267"/>
      <c r="D45" s="267"/>
      <c r="E45" s="267"/>
      <c r="F45" s="380"/>
      <c r="G45" s="266"/>
      <c r="H45" s="344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2:35">
      <c r="B46" s="266"/>
      <c r="C46" s="267"/>
      <c r="D46" s="267"/>
      <c r="E46" s="267"/>
      <c r="F46" s="380"/>
      <c r="G46" s="266"/>
      <c r="H46" s="344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2:35">
      <c r="B47" s="266"/>
      <c r="C47" s="267"/>
      <c r="D47" s="267"/>
      <c r="E47" s="267"/>
      <c r="F47" s="380"/>
      <c r="G47" s="266"/>
      <c r="H47" s="344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2:35">
      <c r="B48" s="266"/>
      <c r="C48" s="267"/>
      <c r="D48" s="267"/>
      <c r="E48" s="267"/>
      <c r="F48" s="380"/>
      <c r="G48" s="266"/>
      <c r="H48" s="344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2:35">
      <c r="B49" s="266"/>
      <c r="C49" s="267"/>
      <c r="D49" s="267"/>
      <c r="E49" s="267"/>
      <c r="F49" s="380"/>
      <c r="G49" s="266"/>
      <c r="H49" s="344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2:35">
      <c r="B50" s="266"/>
      <c r="C50" s="267"/>
      <c r="D50" s="267"/>
      <c r="E50" s="267"/>
      <c r="F50" s="380"/>
      <c r="G50" s="266"/>
      <c r="H50" s="344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2:35">
      <c r="B51" s="266"/>
      <c r="C51" s="267"/>
      <c r="D51" s="267"/>
      <c r="E51" s="267"/>
      <c r="F51" s="380"/>
      <c r="G51" s="266"/>
      <c r="H51" s="344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2:35">
      <c r="B52" s="266"/>
      <c r="C52" s="267"/>
      <c r="D52" s="267"/>
      <c r="E52" s="267"/>
      <c r="F52" s="380"/>
      <c r="G52" s="266"/>
      <c r="H52" s="344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2:35">
      <c r="B53" s="266"/>
      <c r="C53" s="267"/>
      <c r="D53" s="267"/>
      <c r="E53" s="267"/>
      <c r="F53" s="380"/>
      <c r="G53" s="266"/>
      <c r="H53" s="344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2:35">
      <c r="B54" s="266"/>
      <c r="C54" s="267"/>
      <c r="D54" s="267"/>
      <c r="E54" s="267"/>
      <c r="F54" s="380"/>
      <c r="G54" s="266"/>
      <c r="H54" s="344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2:35">
      <c r="B55" s="266"/>
      <c r="C55" s="267"/>
      <c r="D55" s="267"/>
      <c r="E55" s="267"/>
      <c r="F55" s="380"/>
      <c r="G55" s="266"/>
      <c r="H55" s="344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2:35">
      <c r="B56" s="266"/>
      <c r="C56" s="267"/>
      <c r="D56" s="267"/>
      <c r="E56" s="267"/>
      <c r="F56" s="380"/>
      <c r="G56" s="266"/>
      <c r="H56" s="344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2:35">
      <c r="B57" s="266"/>
      <c r="C57" s="267"/>
      <c r="D57" s="267"/>
      <c r="E57" s="267"/>
      <c r="F57" s="380"/>
      <c r="G57" s="266"/>
      <c r="H57" s="344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2:35">
      <c r="B58" s="266"/>
      <c r="C58" s="267"/>
      <c r="D58" s="267"/>
      <c r="E58" s="267"/>
      <c r="F58" s="380"/>
      <c r="G58" s="266"/>
      <c r="H58" s="344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2:35">
      <c r="B59" s="266"/>
      <c r="C59" s="267"/>
      <c r="D59" s="267"/>
      <c r="E59" s="267"/>
      <c r="F59" s="380"/>
      <c r="G59" s="266"/>
      <c r="H59" s="344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2:35">
      <c r="B60" s="266"/>
      <c r="C60" s="267"/>
      <c r="D60" s="267"/>
      <c r="E60" s="267"/>
      <c r="F60" s="380"/>
      <c r="G60" s="266"/>
      <c r="H60" s="344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2:35">
      <c r="B61" s="266"/>
      <c r="C61" s="267"/>
      <c r="D61" s="267"/>
      <c r="E61" s="267"/>
      <c r="F61" s="380"/>
      <c r="G61" s="266"/>
      <c r="H61" s="344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2:35">
      <c r="B62" s="266"/>
      <c r="C62" s="267"/>
      <c r="D62" s="267"/>
      <c r="E62" s="267"/>
      <c r="F62" s="380"/>
      <c r="G62" s="266"/>
      <c r="H62" s="344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2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2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7"/>
  <sheetViews>
    <sheetView zoomScale="85" zoomScaleNormal="85" workbookViewId="0">
      <selection activeCell="K30" sqref="K3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44137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7" customFormat="1" ht="14.25">
      <c r="A10" s="424">
        <v>1</v>
      </c>
      <c r="B10" s="425">
        <v>44064</v>
      </c>
      <c r="C10" s="426"/>
      <c r="D10" s="427" t="s">
        <v>284</v>
      </c>
      <c r="E10" s="428" t="s">
        <v>600</v>
      </c>
      <c r="F10" s="429">
        <v>172</v>
      </c>
      <c r="G10" s="428">
        <v>160</v>
      </c>
      <c r="H10" s="487">
        <v>180.5</v>
      </c>
      <c r="I10" s="430">
        <v>195</v>
      </c>
      <c r="J10" s="431" t="s">
        <v>3635</v>
      </c>
      <c r="K10" s="431">
        <f t="shared" ref="K10:K11" si="0">H10-F10</f>
        <v>8.5</v>
      </c>
      <c r="L10" s="455">
        <f t="shared" ref="L10:L11" si="1">(F10*-0.8)/100</f>
        <v>-1.3759999999999999</v>
      </c>
      <c r="M10" s="432">
        <f t="shared" ref="M10:M11" si="2">(K10+L10)/F10</f>
        <v>4.1418604651162795E-2</v>
      </c>
      <c r="N10" s="433" t="s">
        <v>599</v>
      </c>
      <c r="O10" s="434">
        <v>44070</v>
      </c>
      <c r="Q10" s="418"/>
      <c r="R10" s="419" t="s">
        <v>3186</v>
      </c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 s="417" customFormat="1" ht="14.25">
      <c r="A11" s="463">
        <v>2</v>
      </c>
      <c r="B11" s="441">
        <v>44076</v>
      </c>
      <c r="C11" s="464"/>
      <c r="D11" s="535" t="s">
        <v>153</v>
      </c>
      <c r="E11" s="465" t="s">
        <v>600</v>
      </c>
      <c r="F11" s="442">
        <v>16000</v>
      </c>
      <c r="G11" s="442">
        <v>15300</v>
      </c>
      <c r="H11" s="442">
        <v>16775</v>
      </c>
      <c r="I11" s="466" t="s">
        <v>3637</v>
      </c>
      <c r="J11" s="440" t="s">
        <v>3809</v>
      </c>
      <c r="K11" s="440">
        <f t="shared" si="0"/>
        <v>775</v>
      </c>
      <c r="L11" s="454">
        <f t="shared" si="1"/>
        <v>-128</v>
      </c>
      <c r="M11" s="443">
        <f t="shared" si="2"/>
        <v>4.0437500000000001E-2</v>
      </c>
      <c r="N11" s="444" t="s">
        <v>599</v>
      </c>
      <c r="O11" s="478">
        <v>44131</v>
      </c>
      <c r="Q11" s="418"/>
      <c r="R11" s="419" t="s">
        <v>602</v>
      </c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 s="417" customFormat="1" ht="14.25">
      <c r="A12" s="463">
        <v>3</v>
      </c>
      <c r="B12" s="441">
        <v>44088</v>
      </c>
      <c r="C12" s="464"/>
      <c r="D12" s="535" t="s">
        <v>424</v>
      </c>
      <c r="E12" s="465" t="s">
        <v>600</v>
      </c>
      <c r="F12" s="442">
        <v>263.5</v>
      </c>
      <c r="G12" s="465">
        <v>248</v>
      </c>
      <c r="H12" s="465">
        <v>280.5</v>
      </c>
      <c r="I12" s="466">
        <v>290</v>
      </c>
      <c r="J12" s="440" t="s">
        <v>3740</v>
      </c>
      <c r="K12" s="440">
        <f t="shared" ref="K12:K13" si="3">H12-F12</f>
        <v>17</v>
      </c>
      <c r="L12" s="454">
        <f t="shared" ref="L12" si="4">(F12*-0.8)/100</f>
        <v>-2.1080000000000001</v>
      </c>
      <c r="M12" s="443">
        <f t="shared" ref="M12" si="5">(K12+L12)/F12</f>
        <v>5.6516129032258063E-2</v>
      </c>
      <c r="N12" s="444" t="s">
        <v>599</v>
      </c>
      <c r="O12" s="478">
        <v>44123</v>
      </c>
      <c r="Q12" s="418"/>
      <c r="R12" s="419" t="s">
        <v>3186</v>
      </c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 s="417" customFormat="1" ht="14.25">
      <c r="A13" s="479">
        <v>4</v>
      </c>
      <c r="B13" s="435">
        <v>44088</v>
      </c>
      <c r="C13" s="438"/>
      <c r="D13" s="480" t="s">
        <v>380</v>
      </c>
      <c r="E13" s="439" t="s">
        <v>600</v>
      </c>
      <c r="F13" s="485">
        <v>925</v>
      </c>
      <c r="G13" s="481">
        <v>870</v>
      </c>
      <c r="H13" s="439">
        <v>865</v>
      </c>
      <c r="I13" s="482" t="s">
        <v>3638</v>
      </c>
      <c r="J13" s="475" t="s">
        <v>3734</v>
      </c>
      <c r="K13" s="475">
        <f t="shared" si="3"/>
        <v>-60</v>
      </c>
      <c r="L13" s="456">
        <f>(F13*-0.7)/100</f>
        <v>-6.4749999999999996</v>
      </c>
      <c r="M13" s="422">
        <f>(K13+L13)/F13</f>
        <v>-7.1864864864864861E-2</v>
      </c>
      <c r="N13" s="436" t="s">
        <v>663</v>
      </c>
      <c r="O13" s="423">
        <v>44120</v>
      </c>
      <c r="Q13" s="418"/>
      <c r="R13" s="419" t="s">
        <v>602</v>
      </c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 s="401" customFormat="1" ht="15" customHeight="1">
      <c r="A14" s="463">
        <v>5</v>
      </c>
      <c r="B14" s="441">
        <v>44088</v>
      </c>
      <c r="C14" s="464"/>
      <c r="D14" s="477" t="s">
        <v>106</v>
      </c>
      <c r="E14" s="465" t="s">
        <v>600</v>
      </c>
      <c r="F14" s="505">
        <v>663</v>
      </c>
      <c r="G14" s="468">
        <v>630</v>
      </c>
      <c r="H14" s="465">
        <v>700</v>
      </c>
      <c r="I14" s="466">
        <v>730</v>
      </c>
      <c r="J14" s="440" t="s">
        <v>3696</v>
      </c>
      <c r="K14" s="440">
        <f t="shared" ref="K14" si="6">H14-F14</f>
        <v>37</v>
      </c>
      <c r="L14" s="454">
        <f t="shared" ref="L14" si="7">(F14*-0.8)/100</f>
        <v>-5.3039999999999994</v>
      </c>
      <c r="M14" s="443">
        <f t="shared" ref="M14" si="8">(K14+L14)/F14</f>
        <v>4.7806938159879339E-2</v>
      </c>
      <c r="N14" s="444" t="s">
        <v>599</v>
      </c>
      <c r="O14" s="478">
        <v>44113</v>
      </c>
      <c r="P14" s="7"/>
      <c r="Q14" s="7"/>
      <c r="R14" s="343" t="s">
        <v>3186</v>
      </c>
      <c r="S14" s="40"/>
      <c r="T14" s="40"/>
      <c r="U14" s="40"/>
      <c r="V14" s="40"/>
      <c r="W14" s="40"/>
      <c r="X14" s="40"/>
      <c r="Y14" s="40"/>
      <c r="Z14" s="40"/>
      <c r="AA14" s="40"/>
    </row>
    <row r="15" spans="1:28" s="401" customFormat="1" ht="15" customHeight="1">
      <c r="A15" s="463">
        <v>6</v>
      </c>
      <c r="B15" s="441">
        <v>44091</v>
      </c>
      <c r="C15" s="464"/>
      <c r="D15" s="477" t="s">
        <v>174</v>
      </c>
      <c r="E15" s="465" t="s">
        <v>600</v>
      </c>
      <c r="F15" s="505">
        <v>1247</v>
      </c>
      <c r="G15" s="468">
        <v>1180</v>
      </c>
      <c r="H15" s="465">
        <v>1312</v>
      </c>
      <c r="I15" s="466" t="s">
        <v>3639</v>
      </c>
      <c r="J15" s="440" t="s">
        <v>3764</v>
      </c>
      <c r="K15" s="440">
        <f t="shared" ref="K15:K16" si="9">H15-F15</f>
        <v>65</v>
      </c>
      <c r="L15" s="454">
        <f t="shared" ref="L15" si="10">(F15*-0.8)/100</f>
        <v>-9.9760000000000009</v>
      </c>
      <c r="M15" s="443">
        <f t="shared" ref="M15" si="11">(K15+L15)/F15</f>
        <v>4.4125100240577385E-2</v>
      </c>
      <c r="N15" s="444" t="s">
        <v>599</v>
      </c>
      <c r="O15" s="478">
        <v>44134</v>
      </c>
      <c r="P15" s="7"/>
      <c r="Q15" s="7"/>
      <c r="R15" s="343" t="s">
        <v>3186</v>
      </c>
      <c r="S15" s="40"/>
      <c r="T15" s="40"/>
      <c r="U15" s="40"/>
      <c r="V15" s="40"/>
      <c r="W15" s="40"/>
      <c r="X15" s="40"/>
      <c r="Y15" s="40"/>
      <c r="Z15" s="40"/>
      <c r="AA15" s="40"/>
    </row>
    <row r="16" spans="1:28" s="417" customFormat="1" ht="14.25">
      <c r="A16" s="479">
        <v>7</v>
      </c>
      <c r="B16" s="435">
        <v>44096</v>
      </c>
      <c r="C16" s="438"/>
      <c r="D16" s="480" t="s">
        <v>802</v>
      </c>
      <c r="E16" s="439" t="s">
        <v>600</v>
      </c>
      <c r="F16" s="485">
        <v>1050</v>
      </c>
      <c r="G16" s="481">
        <v>980</v>
      </c>
      <c r="H16" s="439">
        <v>976</v>
      </c>
      <c r="I16" s="482">
        <v>1150</v>
      </c>
      <c r="J16" s="475" t="s">
        <v>3712</v>
      </c>
      <c r="K16" s="475">
        <f t="shared" si="9"/>
        <v>-74</v>
      </c>
      <c r="L16" s="456">
        <f>(F16*-0.7)/100</f>
        <v>-7.35</v>
      </c>
      <c r="M16" s="422">
        <f>(K16+L16)/F16</f>
        <v>-7.7476190476190476E-2</v>
      </c>
      <c r="N16" s="436" t="s">
        <v>663</v>
      </c>
      <c r="O16" s="423">
        <v>44119</v>
      </c>
      <c r="Q16" s="418"/>
      <c r="R16" s="419" t="s">
        <v>602</v>
      </c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 s="417" customFormat="1" ht="14.25">
      <c r="A17" s="479">
        <v>8</v>
      </c>
      <c r="B17" s="435">
        <v>44097</v>
      </c>
      <c r="C17" s="438"/>
      <c r="D17" s="480" t="s">
        <v>128</v>
      </c>
      <c r="E17" s="439" t="s">
        <v>600</v>
      </c>
      <c r="F17" s="485">
        <v>177</v>
      </c>
      <c r="G17" s="481">
        <v>166</v>
      </c>
      <c r="H17" s="439">
        <v>165</v>
      </c>
      <c r="I17" s="482" t="s">
        <v>3644</v>
      </c>
      <c r="J17" s="475" t="s">
        <v>3835</v>
      </c>
      <c r="K17" s="475">
        <f t="shared" ref="K17" si="12">H17-F17</f>
        <v>-12</v>
      </c>
      <c r="L17" s="456">
        <f>(F17*-0.7)/100</f>
        <v>-1.2389999999999999</v>
      </c>
      <c r="M17" s="422">
        <f>(K17+L17)/F17</f>
        <v>-7.4796610169491531E-2</v>
      </c>
      <c r="N17" s="436" t="s">
        <v>663</v>
      </c>
      <c r="O17" s="423">
        <v>44133</v>
      </c>
      <c r="Q17" s="418"/>
      <c r="R17" s="419" t="s">
        <v>602</v>
      </c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s="417" customFormat="1" ht="14.25">
      <c r="A18" s="424">
        <v>9</v>
      </c>
      <c r="B18" s="425">
        <v>44097</v>
      </c>
      <c r="C18" s="426"/>
      <c r="D18" s="427" t="s">
        <v>569</v>
      </c>
      <c r="E18" s="428" t="s">
        <v>600</v>
      </c>
      <c r="F18" s="429">
        <v>2110</v>
      </c>
      <c r="G18" s="428">
        <v>1980</v>
      </c>
      <c r="H18" s="428">
        <v>2192.5</v>
      </c>
      <c r="I18" s="430" t="s">
        <v>3645</v>
      </c>
      <c r="J18" s="431" t="s">
        <v>3651</v>
      </c>
      <c r="K18" s="431">
        <f t="shared" ref="K18" si="13">H18-F18</f>
        <v>82.5</v>
      </c>
      <c r="L18" s="455">
        <f>(F18*-0.7)/100</f>
        <v>-14.77</v>
      </c>
      <c r="M18" s="432">
        <f>(K18+L18)/F18</f>
        <v>3.2099526066350713E-2</v>
      </c>
      <c r="N18" s="433" t="s">
        <v>599</v>
      </c>
      <c r="O18" s="434">
        <v>44103</v>
      </c>
      <c r="Q18" s="418"/>
      <c r="R18" s="419" t="s">
        <v>602</v>
      </c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 s="417" customFormat="1" ht="14.25">
      <c r="A19" s="463">
        <v>10</v>
      </c>
      <c r="B19" s="441">
        <v>44097</v>
      </c>
      <c r="C19" s="464"/>
      <c r="D19" s="477" t="s">
        <v>86</v>
      </c>
      <c r="E19" s="465" t="s">
        <v>600</v>
      </c>
      <c r="F19" s="505">
        <v>372.5</v>
      </c>
      <c r="G19" s="468">
        <v>350</v>
      </c>
      <c r="H19" s="465">
        <v>394</v>
      </c>
      <c r="I19" s="466" t="s">
        <v>3646</v>
      </c>
      <c r="J19" s="440" t="s">
        <v>3753</v>
      </c>
      <c r="K19" s="440">
        <f t="shared" ref="K19:K20" si="14">H19-F19</f>
        <v>21.5</v>
      </c>
      <c r="L19" s="454">
        <f>(F19*-0.7)/100</f>
        <v>-2.6074999999999999</v>
      </c>
      <c r="M19" s="443">
        <f>(K19+L19)/F19</f>
        <v>5.0718120805369124E-2</v>
      </c>
      <c r="N19" s="444" t="s">
        <v>599</v>
      </c>
      <c r="O19" s="478">
        <v>44126</v>
      </c>
      <c r="Q19" s="418"/>
      <c r="R19" s="419" t="s">
        <v>3186</v>
      </c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 s="417" customFormat="1" ht="14.25">
      <c r="A20" s="463">
        <v>11</v>
      </c>
      <c r="B20" s="441">
        <v>44103</v>
      </c>
      <c r="C20" s="464"/>
      <c r="D20" s="477" t="s">
        <v>3636</v>
      </c>
      <c r="E20" s="465" t="s">
        <v>600</v>
      </c>
      <c r="F20" s="505">
        <v>174</v>
      </c>
      <c r="G20" s="468">
        <v>163</v>
      </c>
      <c r="H20" s="465">
        <v>185</v>
      </c>
      <c r="I20" s="466">
        <v>195</v>
      </c>
      <c r="J20" s="440" t="s">
        <v>3765</v>
      </c>
      <c r="K20" s="440">
        <f t="shared" si="14"/>
        <v>11</v>
      </c>
      <c r="L20" s="454">
        <f t="shared" ref="L20" si="15">(F20*-0.8)/100</f>
        <v>-1.3920000000000001</v>
      </c>
      <c r="M20" s="443">
        <f t="shared" ref="M20" si="16">(K20+L20)/F20</f>
        <v>5.5218390804597707E-2</v>
      </c>
      <c r="N20" s="444" t="s">
        <v>599</v>
      </c>
      <c r="O20" s="478">
        <v>44125</v>
      </c>
      <c r="Q20" s="418"/>
      <c r="R20" s="419" t="s">
        <v>3633</v>
      </c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 s="417" customFormat="1" ht="14.25">
      <c r="A21" s="463">
        <v>12</v>
      </c>
      <c r="B21" s="441">
        <v>44103</v>
      </c>
      <c r="C21" s="464"/>
      <c r="D21" s="477" t="s">
        <v>3652</v>
      </c>
      <c r="E21" s="465" t="s">
        <v>600</v>
      </c>
      <c r="F21" s="505">
        <v>785</v>
      </c>
      <c r="G21" s="468">
        <v>735</v>
      </c>
      <c r="H21" s="465">
        <v>833</v>
      </c>
      <c r="I21" s="466" t="s">
        <v>3653</v>
      </c>
      <c r="J21" s="440" t="s">
        <v>3757</v>
      </c>
      <c r="K21" s="440">
        <f t="shared" ref="K21" si="17">H21-F21</f>
        <v>48</v>
      </c>
      <c r="L21" s="454">
        <f>(F21*-0.7)/100</f>
        <v>-5.4950000000000001</v>
      </c>
      <c r="M21" s="443">
        <f t="shared" ref="M21" si="18">(K21+L21)/F21</f>
        <v>5.4146496815286625E-2</v>
      </c>
      <c r="N21" s="444" t="s">
        <v>599</v>
      </c>
      <c r="O21" s="478">
        <v>44124</v>
      </c>
      <c r="Q21" s="418"/>
      <c r="R21" s="419" t="s">
        <v>3186</v>
      </c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 s="401" customFormat="1" ht="15" customHeight="1">
      <c r="A22" s="463">
        <v>13</v>
      </c>
      <c r="B22" s="441">
        <v>44105</v>
      </c>
      <c r="C22" s="464"/>
      <c r="D22" s="477" t="s">
        <v>3661</v>
      </c>
      <c r="E22" s="465" t="s">
        <v>600</v>
      </c>
      <c r="F22" s="505">
        <v>1787.5</v>
      </c>
      <c r="G22" s="468">
        <v>1690</v>
      </c>
      <c r="H22" s="465">
        <v>1935</v>
      </c>
      <c r="I22" s="466" t="s">
        <v>3662</v>
      </c>
      <c r="J22" s="440" t="s">
        <v>3672</v>
      </c>
      <c r="K22" s="440">
        <f t="shared" ref="K22:K23" si="19">H22-F22</f>
        <v>147.5</v>
      </c>
      <c r="L22" s="440">
        <f t="shared" ref="L22:L23" si="20">(F22*-0.8)/100</f>
        <v>-14.3</v>
      </c>
      <c r="M22" s="443">
        <f>(K22+L22)/F22</f>
        <v>7.4517482517482511E-2</v>
      </c>
      <c r="N22" s="444" t="s">
        <v>599</v>
      </c>
      <c r="O22" s="478">
        <v>44110</v>
      </c>
      <c r="P22" s="7"/>
      <c r="Q22" s="7"/>
      <c r="R22" s="343" t="s">
        <v>3633</v>
      </c>
      <c r="S22" s="40"/>
      <c r="T22" s="40"/>
      <c r="U22" s="40"/>
      <c r="V22" s="40"/>
      <c r="W22" s="40"/>
      <c r="X22" s="40"/>
      <c r="Y22" s="40"/>
      <c r="Z22" s="40"/>
      <c r="AA22" s="40"/>
    </row>
    <row r="23" spans="1:28" s="417" customFormat="1" ht="14.25">
      <c r="A23" s="424">
        <v>14</v>
      </c>
      <c r="B23" s="425">
        <v>44110</v>
      </c>
      <c r="C23" s="426"/>
      <c r="D23" s="427" t="s">
        <v>138</v>
      </c>
      <c r="E23" s="428" t="s">
        <v>600</v>
      </c>
      <c r="F23" s="429">
        <v>619</v>
      </c>
      <c r="G23" s="428">
        <v>590</v>
      </c>
      <c r="H23" s="428">
        <v>646</v>
      </c>
      <c r="I23" s="430">
        <v>690</v>
      </c>
      <c r="J23" s="431" t="s">
        <v>3695</v>
      </c>
      <c r="K23" s="431">
        <f t="shared" si="19"/>
        <v>27</v>
      </c>
      <c r="L23" s="455">
        <f t="shared" si="20"/>
        <v>-4.9520000000000008</v>
      </c>
      <c r="M23" s="432">
        <f t="shared" ref="M23" si="21">(K23+L23)/F23</f>
        <v>3.5618739903069463E-2</v>
      </c>
      <c r="N23" s="433" t="s">
        <v>599</v>
      </c>
      <c r="O23" s="434">
        <v>44113</v>
      </c>
      <c r="Q23" s="418"/>
      <c r="R23" s="419" t="s">
        <v>3633</v>
      </c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 s="417" customFormat="1" ht="14.25">
      <c r="A24" s="424">
        <v>15</v>
      </c>
      <c r="B24" s="425">
        <v>44110</v>
      </c>
      <c r="C24" s="426"/>
      <c r="D24" s="427" t="s">
        <v>142</v>
      </c>
      <c r="E24" s="428" t="s">
        <v>600</v>
      </c>
      <c r="F24" s="429">
        <v>6890</v>
      </c>
      <c r="G24" s="428">
        <v>6600</v>
      </c>
      <c r="H24" s="428">
        <v>7170</v>
      </c>
      <c r="I24" s="430">
        <v>7450</v>
      </c>
      <c r="J24" s="431" t="s">
        <v>3816</v>
      </c>
      <c r="K24" s="431">
        <f t="shared" ref="K24" si="22">H24-F24</f>
        <v>280</v>
      </c>
      <c r="L24" s="455">
        <f t="shared" ref="L24" si="23">(F24*-0.8)/100</f>
        <v>-55.12</v>
      </c>
      <c r="M24" s="432">
        <f t="shared" ref="M24" si="24">(K24+L24)/F24</f>
        <v>3.2638606676342524E-2</v>
      </c>
      <c r="N24" s="433" t="s">
        <v>599</v>
      </c>
      <c r="O24" s="434">
        <v>44131</v>
      </c>
      <c r="Q24" s="418"/>
      <c r="R24" s="419" t="s">
        <v>3633</v>
      </c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 s="417" customFormat="1" ht="14.25">
      <c r="A25" s="382">
        <v>16</v>
      </c>
      <c r="B25" s="405">
        <v>44112</v>
      </c>
      <c r="C25" s="412"/>
      <c r="D25" s="445" t="s">
        <v>3688</v>
      </c>
      <c r="E25" s="413" t="s">
        <v>600</v>
      </c>
      <c r="F25" s="413" t="s">
        <v>3689</v>
      </c>
      <c r="G25" s="421">
        <v>548</v>
      </c>
      <c r="H25" s="413"/>
      <c r="I25" s="408">
        <v>640</v>
      </c>
      <c r="J25" s="499" t="s">
        <v>601</v>
      </c>
      <c r="K25" s="499"/>
      <c r="L25" s="457"/>
      <c r="M25" s="499"/>
      <c r="N25" s="415"/>
      <c r="O25" s="416"/>
      <c r="Q25" s="418"/>
      <c r="R25" s="419" t="s">
        <v>3186</v>
      </c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 s="417" customFormat="1" ht="14.25">
      <c r="A26" s="463">
        <v>17</v>
      </c>
      <c r="B26" s="441">
        <v>44113</v>
      </c>
      <c r="C26" s="464"/>
      <c r="D26" s="535" t="s">
        <v>136</v>
      </c>
      <c r="E26" s="465" t="s">
        <v>600</v>
      </c>
      <c r="F26" s="442">
        <v>897.5</v>
      </c>
      <c r="G26" s="465">
        <v>840</v>
      </c>
      <c r="H26" s="465">
        <v>947.5</v>
      </c>
      <c r="I26" s="466" t="s">
        <v>3697</v>
      </c>
      <c r="J26" s="440" t="s">
        <v>3785</v>
      </c>
      <c r="K26" s="440">
        <f t="shared" ref="K26" si="25">H26-F26</f>
        <v>50</v>
      </c>
      <c r="L26" s="454">
        <f t="shared" ref="L26" si="26">(F26*-0.8)/100</f>
        <v>-7.18</v>
      </c>
      <c r="M26" s="443">
        <f t="shared" ref="M26" si="27">(K26+L26)/F26</f>
        <v>4.7710306406685235E-2</v>
      </c>
      <c r="N26" s="444" t="s">
        <v>599</v>
      </c>
      <c r="O26" s="478">
        <v>44127</v>
      </c>
      <c r="Q26" s="418"/>
      <c r="R26" s="419" t="s">
        <v>3186</v>
      </c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 s="417" customFormat="1" ht="14.25">
      <c r="A27" s="382">
        <v>18</v>
      </c>
      <c r="B27" s="405">
        <v>44126</v>
      </c>
      <c r="C27" s="412"/>
      <c r="D27" s="445" t="s">
        <v>301</v>
      </c>
      <c r="E27" s="413" t="s">
        <v>600</v>
      </c>
      <c r="F27" s="413" t="s">
        <v>3776</v>
      </c>
      <c r="G27" s="421">
        <v>1895</v>
      </c>
      <c r="H27" s="413"/>
      <c r="I27" s="408" t="s">
        <v>3777</v>
      </c>
      <c r="J27" s="499" t="s">
        <v>601</v>
      </c>
      <c r="K27" s="499"/>
      <c r="L27" s="457"/>
      <c r="M27" s="499"/>
      <c r="N27" s="415"/>
      <c r="O27" s="416"/>
      <c r="Q27" s="418"/>
      <c r="R27" s="419" t="s">
        <v>602</v>
      </c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 s="417" customFormat="1" ht="14.25">
      <c r="A28" s="382">
        <v>19</v>
      </c>
      <c r="B28" s="405">
        <v>44131</v>
      </c>
      <c r="C28" s="412"/>
      <c r="D28" s="445" t="s">
        <v>71</v>
      </c>
      <c r="E28" s="413" t="s">
        <v>600</v>
      </c>
      <c r="F28" s="413" t="s">
        <v>3817</v>
      </c>
      <c r="G28" s="421">
        <v>375</v>
      </c>
      <c r="H28" s="413"/>
      <c r="I28" s="408" t="s">
        <v>3818</v>
      </c>
      <c r="J28" s="499" t="s">
        <v>601</v>
      </c>
      <c r="K28" s="499"/>
      <c r="L28" s="457"/>
      <c r="M28" s="499"/>
      <c r="N28" s="415"/>
      <c r="O28" s="416"/>
      <c r="Q28" s="418"/>
      <c r="R28" s="419" t="s">
        <v>3186</v>
      </c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 s="417" customFormat="1" ht="14.25">
      <c r="A29" s="382">
        <v>20</v>
      </c>
      <c r="B29" s="405">
        <v>44133</v>
      </c>
      <c r="C29" s="412"/>
      <c r="D29" s="445" t="s">
        <v>118</v>
      </c>
      <c r="E29" s="413" t="s">
        <v>600</v>
      </c>
      <c r="F29" s="413" t="s">
        <v>3831</v>
      </c>
      <c r="G29" s="421">
        <v>368</v>
      </c>
      <c r="H29" s="413"/>
      <c r="I29" s="408" t="s">
        <v>3832</v>
      </c>
      <c r="J29" s="499" t="s">
        <v>601</v>
      </c>
      <c r="K29" s="499"/>
      <c r="L29" s="457"/>
      <c r="M29" s="499"/>
      <c r="N29" s="415"/>
      <c r="O29" s="416"/>
      <c r="Q29" s="418"/>
      <c r="R29" s="419" t="s">
        <v>602</v>
      </c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 s="417" customFormat="1" ht="14.25">
      <c r="A30" s="382">
        <v>21</v>
      </c>
      <c r="B30" s="405">
        <v>44133</v>
      </c>
      <c r="C30" s="412"/>
      <c r="D30" s="445" t="s">
        <v>3838</v>
      </c>
      <c r="E30" s="413" t="s">
        <v>600</v>
      </c>
      <c r="F30" s="413" t="s">
        <v>3839</v>
      </c>
      <c r="G30" s="421">
        <v>640</v>
      </c>
      <c r="H30" s="413"/>
      <c r="I30" s="408" t="s">
        <v>3840</v>
      </c>
      <c r="J30" s="499" t="s">
        <v>601</v>
      </c>
      <c r="K30" s="499"/>
      <c r="L30" s="457"/>
      <c r="M30" s="499"/>
      <c r="N30" s="415"/>
      <c r="O30" s="416"/>
      <c r="Q30" s="418"/>
      <c r="R30" s="419" t="s">
        <v>3186</v>
      </c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 s="417" customFormat="1" ht="14.25">
      <c r="A31" s="382">
        <v>22</v>
      </c>
      <c r="B31" s="405">
        <v>44134</v>
      </c>
      <c r="C31" s="412"/>
      <c r="D31" s="445" t="s">
        <v>3859</v>
      </c>
      <c r="E31" s="413" t="s">
        <v>600</v>
      </c>
      <c r="F31" s="413" t="s">
        <v>3860</v>
      </c>
      <c r="G31" s="421">
        <v>337</v>
      </c>
      <c r="H31" s="413"/>
      <c r="I31" s="408" t="s">
        <v>3861</v>
      </c>
      <c r="J31" s="499" t="s">
        <v>601</v>
      </c>
      <c r="K31" s="499"/>
      <c r="L31" s="457"/>
      <c r="M31" s="499"/>
      <c r="N31" s="415"/>
      <c r="O31" s="416"/>
      <c r="Q31" s="418"/>
      <c r="R31" s="419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 s="417" customFormat="1" ht="14.25">
      <c r="A32" s="382"/>
      <c r="B32" s="405"/>
      <c r="C32" s="412"/>
      <c r="D32" s="445"/>
      <c r="E32" s="413"/>
      <c r="F32" s="413"/>
      <c r="G32" s="421"/>
      <c r="H32" s="413"/>
      <c r="I32" s="408"/>
      <c r="J32" s="499"/>
      <c r="K32" s="499"/>
      <c r="L32" s="457"/>
      <c r="M32" s="499"/>
      <c r="N32" s="415"/>
      <c r="O32" s="416"/>
      <c r="Q32" s="418"/>
      <c r="R32" s="419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38" s="5" customFormat="1" ht="14.25">
      <c r="A33" s="382"/>
      <c r="B33" s="405"/>
      <c r="C33" s="406"/>
      <c r="D33" s="387"/>
      <c r="E33" s="407"/>
      <c r="F33" s="408"/>
      <c r="G33" s="409"/>
      <c r="H33" s="409"/>
      <c r="I33" s="408"/>
      <c r="J33" s="376"/>
      <c r="K33" s="376"/>
      <c r="L33" s="458"/>
      <c r="M33" s="375"/>
      <c r="N33" s="385"/>
      <c r="O33" s="381"/>
      <c r="P33" s="417"/>
      <c r="Q33" s="64"/>
      <c r="R33" s="340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59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0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0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0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1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2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1" customFormat="1" ht="15" customHeight="1">
      <c r="A40" s="479">
        <v>1</v>
      </c>
      <c r="B40" s="435">
        <v>44102</v>
      </c>
      <c r="C40" s="438"/>
      <c r="D40" s="480" t="s">
        <v>3648</v>
      </c>
      <c r="E40" s="439" t="s">
        <v>600</v>
      </c>
      <c r="F40" s="494">
        <v>623</v>
      </c>
      <c r="G40" s="481">
        <v>602</v>
      </c>
      <c r="H40" s="439">
        <v>603</v>
      </c>
      <c r="I40" s="482" t="s">
        <v>3649</v>
      </c>
      <c r="J40" s="475" t="s">
        <v>3683</v>
      </c>
      <c r="K40" s="475">
        <f t="shared" ref="K40" si="28">H40-F40</f>
        <v>-20</v>
      </c>
      <c r="L40" s="456">
        <f>(F40*-0.07)/100</f>
        <v>-0.43610000000000004</v>
      </c>
      <c r="M40" s="422">
        <f t="shared" ref="M40" si="29">(K40+L40)/F40</f>
        <v>-3.2802728731942211E-2</v>
      </c>
      <c r="N40" s="436" t="s">
        <v>663</v>
      </c>
      <c r="O40" s="423">
        <v>44112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1" customFormat="1" ht="15" customHeight="1">
      <c r="A41" s="479">
        <v>2</v>
      </c>
      <c r="B41" s="435">
        <v>44104</v>
      </c>
      <c r="C41" s="438"/>
      <c r="D41" s="480" t="s">
        <v>3654</v>
      </c>
      <c r="E41" s="439" t="s">
        <v>600</v>
      </c>
      <c r="F41" s="494">
        <v>967.5</v>
      </c>
      <c r="G41" s="481">
        <v>940</v>
      </c>
      <c r="H41" s="439">
        <v>940</v>
      </c>
      <c r="I41" s="482">
        <v>1025</v>
      </c>
      <c r="J41" s="475" t="s">
        <v>3663</v>
      </c>
      <c r="K41" s="475">
        <f t="shared" ref="K41:K44" si="30">H41-F41</f>
        <v>-27.5</v>
      </c>
      <c r="L41" s="456">
        <f t="shared" ref="L41:L42" si="31">(F41*-0.7)/100</f>
        <v>-6.7725</v>
      </c>
      <c r="M41" s="422">
        <f t="shared" ref="M41:M44" si="32">(K41+L41)/F41</f>
        <v>-3.5423772609819125E-2</v>
      </c>
      <c r="N41" s="436" t="s">
        <v>663</v>
      </c>
      <c r="O41" s="423">
        <v>44105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1" customFormat="1" ht="15" customHeight="1">
      <c r="A42" s="463">
        <v>3</v>
      </c>
      <c r="B42" s="441">
        <v>44104</v>
      </c>
      <c r="C42" s="464"/>
      <c r="D42" s="477" t="s">
        <v>3655</v>
      </c>
      <c r="E42" s="465" t="s">
        <v>600</v>
      </c>
      <c r="F42" s="505">
        <v>802.5</v>
      </c>
      <c r="G42" s="468">
        <v>770</v>
      </c>
      <c r="H42" s="465">
        <v>821</v>
      </c>
      <c r="I42" s="466" t="s">
        <v>3647</v>
      </c>
      <c r="J42" s="440" t="s">
        <v>3628</v>
      </c>
      <c r="K42" s="440">
        <f t="shared" si="30"/>
        <v>18.5</v>
      </c>
      <c r="L42" s="454">
        <f t="shared" si="31"/>
        <v>-5.6174999999999997</v>
      </c>
      <c r="M42" s="443">
        <f t="shared" si="32"/>
        <v>1.6052959501557634E-2</v>
      </c>
      <c r="N42" s="444" t="s">
        <v>599</v>
      </c>
      <c r="O42" s="478">
        <v>44105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1" customFormat="1" ht="15" customHeight="1">
      <c r="A43" s="463">
        <v>4</v>
      </c>
      <c r="B43" s="441">
        <v>44105</v>
      </c>
      <c r="C43" s="464"/>
      <c r="D43" s="477" t="s">
        <v>3656</v>
      </c>
      <c r="E43" s="465" t="s">
        <v>600</v>
      </c>
      <c r="F43" s="505">
        <v>334</v>
      </c>
      <c r="G43" s="468">
        <v>323</v>
      </c>
      <c r="H43" s="465">
        <v>339.5</v>
      </c>
      <c r="I43" s="466">
        <v>355</v>
      </c>
      <c r="J43" s="440" t="s">
        <v>3642</v>
      </c>
      <c r="K43" s="440">
        <f t="shared" si="30"/>
        <v>5.5</v>
      </c>
      <c r="L43" s="454">
        <f>(F43*-0.07)/100</f>
        <v>-0.23380000000000004</v>
      </c>
      <c r="M43" s="443">
        <f t="shared" si="32"/>
        <v>1.5767065868263472E-2</v>
      </c>
      <c r="N43" s="444" t="s">
        <v>599</v>
      </c>
      <c r="O43" s="446">
        <v>44105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1" customFormat="1" ht="15" customHeight="1">
      <c r="A44" s="524">
        <v>5</v>
      </c>
      <c r="B44" s="525">
        <v>44105</v>
      </c>
      <c r="C44" s="536"/>
      <c r="D44" s="537" t="s">
        <v>3658</v>
      </c>
      <c r="E44" s="538" t="s">
        <v>600</v>
      </c>
      <c r="F44" s="539">
        <v>668.5</v>
      </c>
      <c r="G44" s="540">
        <v>648</v>
      </c>
      <c r="H44" s="538">
        <v>673</v>
      </c>
      <c r="I44" s="541">
        <v>700</v>
      </c>
      <c r="J44" s="530" t="s">
        <v>3737</v>
      </c>
      <c r="K44" s="530">
        <f t="shared" si="30"/>
        <v>4.5</v>
      </c>
      <c r="L44" s="531">
        <f t="shared" ref="L44" si="33">(F44*-0.7)/100</f>
        <v>-4.6795</v>
      </c>
      <c r="M44" s="542">
        <f t="shared" si="32"/>
        <v>-2.6851159311892293E-4</v>
      </c>
      <c r="N44" s="533" t="s">
        <v>708</v>
      </c>
      <c r="O44" s="534">
        <v>44124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1" customFormat="1" ht="15" customHeight="1">
      <c r="A45" s="463">
        <v>6</v>
      </c>
      <c r="B45" s="441">
        <v>44109</v>
      </c>
      <c r="C45" s="464"/>
      <c r="D45" s="477" t="s">
        <v>3667</v>
      </c>
      <c r="E45" s="465" t="s">
        <v>600</v>
      </c>
      <c r="F45" s="505">
        <v>396</v>
      </c>
      <c r="G45" s="468">
        <v>385</v>
      </c>
      <c r="H45" s="465">
        <v>402.5</v>
      </c>
      <c r="I45" s="466">
        <v>425</v>
      </c>
      <c r="J45" s="440" t="s">
        <v>3670</v>
      </c>
      <c r="K45" s="440">
        <f t="shared" ref="K45:K48" si="34">H45-F45</f>
        <v>6.5</v>
      </c>
      <c r="L45" s="454">
        <f>(F45*-0.07)/100</f>
        <v>-0.2772</v>
      </c>
      <c r="M45" s="443">
        <f t="shared" ref="M45:M47" si="35">(K45+L45)/F45</f>
        <v>1.5714141414141417E-2</v>
      </c>
      <c r="N45" s="444" t="s">
        <v>599</v>
      </c>
      <c r="O45" s="446">
        <v>44109</v>
      </c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1" customFormat="1" ht="15" customHeight="1">
      <c r="A46" s="463">
        <v>7</v>
      </c>
      <c r="B46" s="441">
        <v>44109</v>
      </c>
      <c r="C46" s="464"/>
      <c r="D46" s="477" t="s">
        <v>266</v>
      </c>
      <c r="E46" s="465" t="s">
        <v>600</v>
      </c>
      <c r="F46" s="505">
        <v>2550</v>
      </c>
      <c r="G46" s="468">
        <v>2475</v>
      </c>
      <c r="H46" s="465">
        <v>2612.5</v>
      </c>
      <c r="I46" s="466">
        <v>2600</v>
      </c>
      <c r="J46" s="440" t="s">
        <v>3673</v>
      </c>
      <c r="K46" s="440">
        <f t="shared" si="34"/>
        <v>62.5</v>
      </c>
      <c r="L46" s="454">
        <f t="shared" ref="L46:L47" si="36">(F46*-0.7)/100</f>
        <v>-17.850000000000001</v>
      </c>
      <c r="M46" s="443">
        <f t="shared" si="35"/>
        <v>1.7509803921568628E-2</v>
      </c>
      <c r="N46" s="444" t="s">
        <v>599</v>
      </c>
      <c r="O46" s="478">
        <v>44110</v>
      </c>
      <c r="P46" s="7"/>
      <c r="Q46" s="7"/>
      <c r="R46" s="343" t="s">
        <v>3186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1" customFormat="1" ht="15" customHeight="1">
      <c r="A47" s="463">
        <v>8</v>
      </c>
      <c r="B47" s="441">
        <v>44109</v>
      </c>
      <c r="C47" s="464"/>
      <c r="D47" s="477" t="s">
        <v>3656</v>
      </c>
      <c r="E47" s="465" t="s">
        <v>600</v>
      </c>
      <c r="F47" s="505">
        <v>335</v>
      </c>
      <c r="G47" s="468">
        <v>323</v>
      </c>
      <c r="H47" s="465">
        <v>344</v>
      </c>
      <c r="I47" s="466">
        <v>355</v>
      </c>
      <c r="J47" s="440" t="s">
        <v>3405</v>
      </c>
      <c r="K47" s="440">
        <f t="shared" si="34"/>
        <v>9</v>
      </c>
      <c r="L47" s="454">
        <f t="shared" si="36"/>
        <v>-2.3449999999999998</v>
      </c>
      <c r="M47" s="443">
        <f t="shared" si="35"/>
        <v>1.9865671641791045E-2</v>
      </c>
      <c r="N47" s="444" t="s">
        <v>599</v>
      </c>
      <c r="O47" s="478">
        <v>44110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1" customFormat="1" ht="15" customHeight="1">
      <c r="A48" s="463">
        <v>9</v>
      </c>
      <c r="B48" s="441">
        <v>44110</v>
      </c>
      <c r="C48" s="464"/>
      <c r="D48" s="477" t="s">
        <v>135</v>
      </c>
      <c r="E48" s="465" t="s">
        <v>600</v>
      </c>
      <c r="F48" s="505">
        <v>283.5</v>
      </c>
      <c r="G48" s="468">
        <v>276</v>
      </c>
      <c r="H48" s="465">
        <v>291.5</v>
      </c>
      <c r="I48" s="466">
        <v>300</v>
      </c>
      <c r="J48" s="440" t="s">
        <v>3674</v>
      </c>
      <c r="K48" s="440">
        <f t="shared" si="34"/>
        <v>8</v>
      </c>
      <c r="L48" s="454">
        <f>(F48*-0.07)/100</f>
        <v>-0.19845000000000002</v>
      </c>
      <c r="M48" s="443">
        <f t="shared" ref="M48:M49" si="37">(K48+L48)/F48</f>
        <v>2.7518694885361551E-2</v>
      </c>
      <c r="N48" s="444" t="s">
        <v>599</v>
      </c>
      <c r="O48" s="446">
        <v>44110</v>
      </c>
      <c r="P48" s="7"/>
      <c r="Q48" s="7"/>
      <c r="R48" s="343" t="s">
        <v>3633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1" customFormat="1" ht="15" customHeight="1">
      <c r="A49" s="463">
        <v>10</v>
      </c>
      <c r="B49" s="441">
        <v>44111</v>
      </c>
      <c r="C49" s="464"/>
      <c r="D49" s="477" t="s">
        <v>3676</v>
      </c>
      <c r="E49" s="465" t="s">
        <v>600</v>
      </c>
      <c r="F49" s="505">
        <v>457</v>
      </c>
      <c r="G49" s="468">
        <v>445</v>
      </c>
      <c r="H49" s="465">
        <v>472</v>
      </c>
      <c r="I49" s="466" t="s">
        <v>3677</v>
      </c>
      <c r="J49" s="440" t="s">
        <v>3684</v>
      </c>
      <c r="K49" s="440">
        <f t="shared" ref="K49" si="38">H49-F49</f>
        <v>15</v>
      </c>
      <c r="L49" s="454">
        <f t="shared" ref="L49" si="39">(F49*-0.7)/100</f>
        <v>-3.1989999999999998</v>
      </c>
      <c r="M49" s="443">
        <f t="shared" si="37"/>
        <v>2.5822757111597375E-2</v>
      </c>
      <c r="N49" s="444" t="s">
        <v>599</v>
      </c>
      <c r="O49" s="478">
        <v>44112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1" customFormat="1" ht="15" customHeight="1">
      <c r="A50" s="463">
        <v>11</v>
      </c>
      <c r="B50" s="441">
        <v>44111</v>
      </c>
      <c r="C50" s="464"/>
      <c r="D50" s="477" t="s">
        <v>3678</v>
      </c>
      <c r="E50" s="465" t="s">
        <v>600</v>
      </c>
      <c r="F50" s="505">
        <v>319</v>
      </c>
      <c r="G50" s="468">
        <v>309</v>
      </c>
      <c r="H50" s="465">
        <v>326</v>
      </c>
      <c r="I50" s="466">
        <v>340</v>
      </c>
      <c r="J50" s="440" t="s">
        <v>3679</v>
      </c>
      <c r="K50" s="440">
        <f t="shared" ref="K50:K51" si="40">H50-F50</f>
        <v>7</v>
      </c>
      <c r="L50" s="454">
        <f>(F50*-0.07)/100</f>
        <v>-0.22330000000000003</v>
      </c>
      <c r="M50" s="443">
        <f t="shared" ref="M50:M51" si="41">(K50+L50)/F50</f>
        <v>2.12435736677116E-2</v>
      </c>
      <c r="N50" s="444" t="s">
        <v>599</v>
      </c>
      <c r="O50" s="446">
        <v>44111</v>
      </c>
      <c r="P50" s="7"/>
      <c r="Q50" s="7"/>
      <c r="R50" s="343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1" customFormat="1" ht="15" customHeight="1">
      <c r="A51" s="463">
        <v>12</v>
      </c>
      <c r="B51" s="441">
        <v>44112</v>
      </c>
      <c r="C51" s="464"/>
      <c r="D51" s="477" t="s">
        <v>3686</v>
      </c>
      <c r="E51" s="465" t="s">
        <v>600</v>
      </c>
      <c r="F51" s="505">
        <v>3505</v>
      </c>
      <c r="G51" s="468">
        <v>3430</v>
      </c>
      <c r="H51" s="465">
        <v>3585</v>
      </c>
      <c r="I51" s="466">
        <v>3650</v>
      </c>
      <c r="J51" s="440" t="s">
        <v>3707</v>
      </c>
      <c r="K51" s="440">
        <f t="shared" si="40"/>
        <v>80</v>
      </c>
      <c r="L51" s="454">
        <f t="shared" ref="L51" si="42">(F51*-0.7)/100</f>
        <v>-24.535</v>
      </c>
      <c r="M51" s="443">
        <f t="shared" si="41"/>
        <v>1.5824536376604852E-2</v>
      </c>
      <c r="N51" s="444" t="s">
        <v>599</v>
      </c>
      <c r="O51" s="478">
        <v>44117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1" customFormat="1" ht="15" customHeight="1">
      <c r="A52" s="479">
        <v>13</v>
      </c>
      <c r="B52" s="435">
        <v>44112</v>
      </c>
      <c r="C52" s="438"/>
      <c r="D52" s="480" t="s">
        <v>3656</v>
      </c>
      <c r="E52" s="439" t="s">
        <v>600</v>
      </c>
      <c r="F52" s="494">
        <v>339</v>
      </c>
      <c r="G52" s="481">
        <v>328</v>
      </c>
      <c r="H52" s="439">
        <v>328</v>
      </c>
      <c r="I52" s="482">
        <v>360</v>
      </c>
      <c r="J52" s="475" t="s">
        <v>3701</v>
      </c>
      <c r="K52" s="475">
        <f t="shared" ref="K52:K53" si="43">H52-F52</f>
        <v>-11</v>
      </c>
      <c r="L52" s="456">
        <f t="shared" ref="L52:L53" si="44">(F52*-0.7)/100</f>
        <v>-2.3729999999999998</v>
      </c>
      <c r="M52" s="422">
        <f t="shared" ref="M52:M53" si="45">(K52+L52)/F52</f>
        <v>-3.9448377581120943E-2</v>
      </c>
      <c r="N52" s="436" t="s">
        <v>663</v>
      </c>
      <c r="O52" s="423">
        <v>44116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1" customFormat="1" ht="15" customHeight="1">
      <c r="A53" s="463">
        <v>14</v>
      </c>
      <c r="B53" s="441">
        <v>44117</v>
      </c>
      <c r="C53" s="464"/>
      <c r="D53" s="477" t="s">
        <v>3703</v>
      </c>
      <c r="E53" s="465" t="s">
        <v>600</v>
      </c>
      <c r="F53" s="505">
        <v>1362.5</v>
      </c>
      <c r="G53" s="468">
        <v>1315</v>
      </c>
      <c r="H53" s="465">
        <v>1392</v>
      </c>
      <c r="I53" s="466" t="s">
        <v>3704</v>
      </c>
      <c r="J53" s="440" t="s">
        <v>3736</v>
      </c>
      <c r="K53" s="440">
        <f t="shared" si="43"/>
        <v>29.5</v>
      </c>
      <c r="L53" s="454">
        <f t="shared" si="44"/>
        <v>-9.5374999999999996</v>
      </c>
      <c r="M53" s="443">
        <f t="shared" si="45"/>
        <v>1.465137614678899E-2</v>
      </c>
      <c r="N53" s="444" t="s">
        <v>599</v>
      </c>
      <c r="O53" s="478">
        <v>44123</v>
      </c>
      <c r="P53" s="7"/>
      <c r="Q53" s="7"/>
      <c r="R53" s="343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9" customFormat="1" ht="15" customHeight="1">
      <c r="A54" s="479">
        <v>15</v>
      </c>
      <c r="B54" s="435">
        <v>44117</v>
      </c>
      <c r="C54" s="438"/>
      <c r="D54" s="480" t="s">
        <v>3705</v>
      </c>
      <c r="E54" s="439" t="s">
        <v>600</v>
      </c>
      <c r="F54" s="494">
        <v>348</v>
      </c>
      <c r="G54" s="481">
        <v>336</v>
      </c>
      <c r="H54" s="439">
        <v>336</v>
      </c>
      <c r="I54" s="482" t="s">
        <v>3706</v>
      </c>
      <c r="J54" s="475" t="s">
        <v>3709</v>
      </c>
      <c r="K54" s="475">
        <f t="shared" ref="K54" si="46">H54-F54</f>
        <v>-12</v>
      </c>
      <c r="L54" s="456">
        <f t="shared" ref="L54" si="47">(F54*-0.7)/100</f>
        <v>-2.4359999999999999</v>
      </c>
      <c r="M54" s="422">
        <f t="shared" ref="M54" si="48">(K54+L54)/F54</f>
        <v>-4.1482758620689654E-2</v>
      </c>
      <c r="N54" s="436" t="s">
        <v>663</v>
      </c>
      <c r="O54" s="423">
        <v>44118</v>
      </c>
      <c r="P54" s="64"/>
      <c r="Q54" s="64"/>
      <c r="R54" s="411" t="s">
        <v>3186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79">
        <v>16</v>
      </c>
      <c r="B55" s="435">
        <v>44118</v>
      </c>
      <c r="C55" s="438"/>
      <c r="D55" s="480" t="s">
        <v>71</v>
      </c>
      <c r="E55" s="439" t="s">
        <v>600</v>
      </c>
      <c r="F55" s="494">
        <v>446</v>
      </c>
      <c r="G55" s="481">
        <v>433</v>
      </c>
      <c r="H55" s="439">
        <v>433</v>
      </c>
      <c r="I55" s="482" t="s">
        <v>3710</v>
      </c>
      <c r="J55" s="475" t="s">
        <v>3713</v>
      </c>
      <c r="K55" s="475">
        <f t="shared" ref="K55:K56" si="49">H55-F55</f>
        <v>-13</v>
      </c>
      <c r="L55" s="456">
        <f t="shared" ref="L55:L56" si="50">(F55*-0.7)/100</f>
        <v>-3.1219999999999999</v>
      </c>
      <c r="M55" s="422">
        <f t="shared" ref="M55:M56" si="51">(K55+L55)/F55</f>
        <v>-3.6147982062780269E-2</v>
      </c>
      <c r="N55" s="436" t="s">
        <v>663</v>
      </c>
      <c r="O55" s="423">
        <v>44119</v>
      </c>
      <c r="P55" s="64"/>
      <c r="Q55" s="64"/>
      <c r="R55" s="411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63">
        <v>17</v>
      </c>
      <c r="B56" s="441">
        <v>44118</v>
      </c>
      <c r="C56" s="464"/>
      <c r="D56" s="477" t="s">
        <v>237</v>
      </c>
      <c r="E56" s="465" t="s">
        <v>600</v>
      </c>
      <c r="F56" s="505">
        <v>277</v>
      </c>
      <c r="G56" s="468">
        <v>269</v>
      </c>
      <c r="H56" s="465">
        <v>287</v>
      </c>
      <c r="I56" s="466">
        <v>290</v>
      </c>
      <c r="J56" s="440" t="s">
        <v>3694</v>
      </c>
      <c r="K56" s="440">
        <f t="shared" si="49"/>
        <v>10</v>
      </c>
      <c r="L56" s="454">
        <f t="shared" si="50"/>
        <v>-1.9389999999999998</v>
      </c>
      <c r="M56" s="443">
        <f t="shared" si="51"/>
        <v>2.9101083032490975E-2</v>
      </c>
      <c r="N56" s="444" t="s">
        <v>599</v>
      </c>
      <c r="O56" s="478">
        <v>44124</v>
      </c>
      <c r="P56" s="64"/>
      <c r="Q56" s="64"/>
      <c r="R56" s="411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63">
        <v>18</v>
      </c>
      <c r="B57" s="441">
        <v>44119</v>
      </c>
      <c r="C57" s="464"/>
      <c r="D57" s="477" t="s">
        <v>3722</v>
      </c>
      <c r="E57" s="465" t="s">
        <v>600</v>
      </c>
      <c r="F57" s="505">
        <v>400</v>
      </c>
      <c r="G57" s="468">
        <v>387</v>
      </c>
      <c r="H57" s="465">
        <v>409.5</v>
      </c>
      <c r="I57" s="466" t="s">
        <v>3723</v>
      </c>
      <c r="J57" s="440" t="s">
        <v>3754</v>
      </c>
      <c r="K57" s="440">
        <f t="shared" ref="K57" si="52">H57-F57</f>
        <v>9.5</v>
      </c>
      <c r="L57" s="454">
        <f t="shared" ref="L57" si="53">(F57*-0.7)/100</f>
        <v>-2.8</v>
      </c>
      <c r="M57" s="443">
        <f t="shared" ref="M57" si="54">(K57+L57)/F57</f>
        <v>1.6750000000000001E-2</v>
      </c>
      <c r="N57" s="444" t="s">
        <v>599</v>
      </c>
      <c r="O57" s="478">
        <v>44124</v>
      </c>
      <c r="P57" s="64"/>
      <c r="Q57" s="64"/>
      <c r="R57" s="411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63">
        <v>19</v>
      </c>
      <c r="B58" s="441">
        <v>44120</v>
      </c>
      <c r="C58" s="464"/>
      <c r="D58" s="477" t="s">
        <v>193</v>
      </c>
      <c r="E58" s="465" t="s">
        <v>600</v>
      </c>
      <c r="F58" s="505">
        <v>965</v>
      </c>
      <c r="G58" s="468">
        <v>938</v>
      </c>
      <c r="H58" s="465">
        <v>981</v>
      </c>
      <c r="I58" s="466" t="s">
        <v>3697</v>
      </c>
      <c r="J58" s="440" t="s">
        <v>3733</v>
      </c>
      <c r="K58" s="440">
        <f t="shared" ref="K58" si="55">H58-F58</f>
        <v>16</v>
      </c>
      <c r="L58" s="454">
        <f>(F58*-0.07)/100</f>
        <v>-0.6755000000000001</v>
      </c>
      <c r="M58" s="443">
        <f t="shared" ref="M58:M61" si="56">(K58+L58)/F58</f>
        <v>1.5880310880829016E-2</v>
      </c>
      <c r="N58" s="444" t="s">
        <v>599</v>
      </c>
      <c r="O58" s="446">
        <v>44120</v>
      </c>
      <c r="P58" s="64"/>
      <c r="Q58" s="64"/>
      <c r="R58" s="411" t="s">
        <v>602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79">
        <v>20</v>
      </c>
      <c r="B59" s="435">
        <v>44120</v>
      </c>
      <c r="C59" s="438"/>
      <c r="D59" s="480" t="s">
        <v>118</v>
      </c>
      <c r="E59" s="439" t="s">
        <v>3627</v>
      </c>
      <c r="F59" s="494">
        <v>396.5</v>
      </c>
      <c r="G59" s="481">
        <v>410</v>
      </c>
      <c r="H59" s="439">
        <v>411.5</v>
      </c>
      <c r="I59" s="482">
        <v>370</v>
      </c>
      <c r="J59" s="475" t="s">
        <v>3751</v>
      </c>
      <c r="K59" s="475">
        <f>F59-H59</f>
        <v>-15</v>
      </c>
      <c r="L59" s="456">
        <f t="shared" ref="L59:L61" si="57">(F59*-0.7)/100</f>
        <v>-2.7754999999999996</v>
      </c>
      <c r="M59" s="422">
        <f t="shared" si="56"/>
        <v>-4.4831021437578819E-2</v>
      </c>
      <c r="N59" s="436" t="s">
        <v>663</v>
      </c>
      <c r="O59" s="423">
        <v>44123</v>
      </c>
      <c r="P59" s="64"/>
      <c r="Q59" s="64"/>
      <c r="R59" s="411" t="s">
        <v>602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79">
        <v>21</v>
      </c>
      <c r="B60" s="435">
        <v>44120</v>
      </c>
      <c r="C60" s="438"/>
      <c r="D60" s="480" t="s">
        <v>280</v>
      </c>
      <c r="E60" s="439" t="s">
        <v>600</v>
      </c>
      <c r="F60" s="494">
        <v>801.5</v>
      </c>
      <c r="G60" s="481">
        <v>777</v>
      </c>
      <c r="H60" s="439">
        <v>773</v>
      </c>
      <c r="I60" s="482" t="s">
        <v>3728</v>
      </c>
      <c r="J60" s="475" t="s">
        <v>3786</v>
      </c>
      <c r="K60" s="475">
        <f t="shared" ref="K60:K61" si="58">H60-F60</f>
        <v>-28.5</v>
      </c>
      <c r="L60" s="456">
        <f t="shared" si="57"/>
        <v>-5.6104999999999992</v>
      </c>
      <c r="M60" s="422">
        <f t="shared" si="56"/>
        <v>-4.2558328134747352E-2</v>
      </c>
      <c r="N60" s="436" t="s">
        <v>663</v>
      </c>
      <c r="O60" s="423">
        <v>44127</v>
      </c>
      <c r="P60" s="64"/>
      <c r="Q60" s="64"/>
      <c r="R60" s="41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63">
        <v>22</v>
      </c>
      <c r="B61" s="441">
        <v>44123</v>
      </c>
      <c r="C61" s="464"/>
      <c r="D61" s="477" t="s">
        <v>802</v>
      </c>
      <c r="E61" s="465" t="s">
        <v>600</v>
      </c>
      <c r="F61" s="505">
        <v>982</v>
      </c>
      <c r="G61" s="468">
        <v>949</v>
      </c>
      <c r="H61" s="465">
        <v>1004</v>
      </c>
      <c r="I61" s="466" t="s">
        <v>3739</v>
      </c>
      <c r="J61" s="440" t="s">
        <v>3714</v>
      </c>
      <c r="K61" s="440">
        <f t="shared" si="58"/>
        <v>22</v>
      </c>
      <c r="L61" s="454">
        <f t="shared" si="57"/>
        <v>-6.8739999999999997</v>
      </c>
      <c r="M61" s="443">
        <f t="shared" si="56"/>
        <v>1.5403258655804481E-2</v>
      </c>
      <c r="N61" s="444" t="s">
        <v>599</v>
      </c>
      <c r="O61" s="478">
        <v>44127</v>
      </c>
      <c r="P61" s="64"/>
      <c r="Q61" s="64"/>
      <c r="R61" s="411" t="s">
        <v>602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79">
        <v>23</v>
      </c>
      <c r="B62" s="435">
        <v>44123</v>
      </c>
      <c r="C62" s="438"/>
      <c r="D62" s="480" t="s">
        <v>3667</v>
      </c>
      <c r="E62" s="439" t="s">
        <v>600</v>
      </c>
      <c r="F62" s="494">
        <v>425.5</v>
      </c>
      <c r="G62" s="481">
        <v>412</v>
      </c>
      <c r="H62" s="439">
        <v>412</v>
      </c>
      <c r="I62" s="482">
        <v>450</v>
      </c>
      <c r="J62" s="475" t="s">
        <v>3829</v>
      </c>
      <c r="K62" s="475">
        <f t="shared" ref="K62" si="59">H62-F62</f>
        <v>-13.5</v>
      </c>
      <c r="L62" s="456">
        <f t="shared" ref="L62" si="60">(F62*-0.7)/100</f>
        <v>-2.9784999999999995</v>
      </c>
      <c r="M62" s="422">
        <f t="shared" ref="M62" si="61">(K62+L62)/F62</f>
        <v>-3.8727379553466508E-2</v>
      </c>
      <c r="N62" s="436" t="s">
        <v>663</v>
      </c>
      <c r="O62" s="423">
        <v>44133</v>
      </c>
      <c r="P62" s="64"/>
      <c r="Q62" s="64"/>
      <c r="R62" s="411" t="s">
        <v>3186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72">
        <v>24</v>
      </c>
      <c r="B63" s="516">
        <v>44123</v>
      </c>
      <c r="C63" s="447"/>
      <c r="D63" s="448" t="s">
        <v>91</v>
      </c>
      <c r="E63" s="449" t="s">
        <v>600</v>
      </c>
      <c r="F63" s="449" t="s">
        <v>3744</v>
      </c>
      <c r="G63" s="450">
        <v>3040</v>
      </c>
      <c r="H63" s="450"/>
      <c r="I63" s="449">
        <v>3350</v>
      </c>
      <c r="J63" s="449" t="s">
        <v>601</v>
      </c>
      <c r="K63" s="449"/>
      <c r="L63" s="449"/>
      <c r="M63" s="449"/>
      <c r="N63" s="449"/>
      <c r="O63" s="449"/>
      <c r="P63" s="64"/>
      <c r="Q63" s="64"/>
      <c r="R63" s="411" t="s">
        <v>602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79">
        <v>25</v>
      </c>
      <c r="B64" s="435">
        <v>44123</v>
      </c>
      <c r="C64" s="438"/>
      <c r="D64" s="480" t="s">
        <v>3745</v>
      </c>
      <c r="E64" s="439" t="s">
        <v>600</v>
      </c>
      <c r="F64" s="494">
        <v>5055</v>
      </c>
      <c r="G64" s="481">
        <v>4890</v>
      </c>
      <c r="H64" s="439">
        <v>4875</v>
      </c>
      <c r="I64" s="482" t="s">
        <v>3746</v>
      </c>
      <c r="J64" s="475" t="s">
        <v>3779</v>
      </c>
      <c r="K64" s="475">
        <f t="shared" ref="K64" si="62">H64-F64</f>
        <v>-180</v>
      </c>
      <c r="L64" s="456">
        <f t="shared" ref="L64" si="63">(F64*-0.7)/100</f>
        <v>-35.384999999999998</v>
      </c>
      <c r="M64" s="422">
        <f t="shared" ref="M64" si="64">(K64+L64)/F64</f>
        <v>-4.2608308605341247E-2</v>
      </c>
      <c r="N64" s="436" t="s">
        <v>663</v>
      </c>
      <c r="O64" s="423">
        <v>44126</v>
      </c>
      <c r="P64" s="64"/>
      <c r="Q64" s="64"/>
      <c r="R64" s="411" t="s">
        <v>602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63">
        <v>26</v>
      </c>
      <c r="B65" s="441">
        <v>44124</v>
      </c>
      <c r="C65" s="464"/>
      <c r="D65" s="477" t="s">
        <v>193</v>
      </c>
      <c r="E65" s="465" t="s">
        <v>600</v>
      </c>
      <c r="F65" s="505">
        <v>956.5</v>
      </c>
      <c r="G65" s="468">
        <v>919</v>
      </c>
      <c r="H65" s="465">
        <v>979</v>
      </c>
      <c r="I65" s="466" t="s">
        <v>3697</v>
      </c>
      <c r="J65" s="440" t="s">
        <v>3767</v>
      </c>
      <c r="K65" s="440">
        <f t="shared" ref="K65:K67" si="65">H65-F65</f>
        <v>22.5</v>
      </c>
      <c r="L65" s="454">
        <f t="shared" ref="L65:L67" si="66">(F65*-0.7)/100</f>
        <v>-6.6954999999999991</v>
      </c>
      <c r="M65" s="443">
        <f t="shared" ref="M65:M67" si="67">(K65+L65)/F65</f>
        <v>1.6523261892315736E-2</v>
      </c>
      <c r="N65" s="444" t="s">
        <v>599</v>
      </c>
      <c r="O65" s="478">
        <v>44125</v>
      </c>
      <c r="P65" s="64"/>
      <c r="Q65" s="64"/>
      <c r="R65" s="411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63">
        <v>27</v>
      </c>
      <c r="B66" s="441">
        <v>44124</v>
      </c>
      <c r="C66" s="464"/>
      <c r="D66" s="477" t="s">
        <v>303</v>
      </c>
      <c r="E66" s="465" t="s">
        <v>600</v>
      </c>
      <c r="F66" s="505">
        <v>117.5</v>
      </c>
      <c r="G66" s="468">
        <v>114</v>
      </c>
      <c r="H66" s="465">
        <v>120.5</v>
      </c>
      <c r="I66" s="466">
        <v>125</v>
      </c>
      <c r="J66" s="440" t="s">
        <v>3802</v>
      </c>
      <c r="K66" s="440">
        <f t="shared" si="65"/>
        <v>3</v>
      </c>
      <c r="L66" s="454">
        <f t="shared" si="66"/>
        <v>-0.82250000000000001</v>
      </c>
      <c r="M66" s="443">
        <f t="shared" si="67"/>
        <v>1.8531914893617024E-2</v>
      </c>
      <c r="N66" s="444" t="s">
        <v>599</v>
      </c>
      <c r="O66" s="478">
        <v>44131</v>
      </c>
      <c r="P66" s="64"/>
      <c r="Q66" s="64"/>
      <c r="R66" s="411" t="s">
        <v>3186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79">
        <v>28</v>
      </c>
      <c r="B67" s="435">
        <v>44125</v>
      </c>
      <c r="C67" s="438"/>
      <c r="D67" s="480" t="s">
        <v>63</v>
      </c>
      <c r="E67" s="439" t="s">
        <v>600</v>
      </c>
      <c r="F67" s="494">
        <v>1357.5</v>
      </c>
      <c r="G67" s="481">
        <v>1315</v>
      </c>
      <c r="H67" s="439">
        <v>1305</v>
      </c>
      <c r="I67" s="482" t="s">
        <v>3766</v>
      </c>
      <c r="J67" s="475" t="s">
        <v>3830</v>
      </c>
      <c r="K67" s="475">
        <f t="shared" si="65"/>
        <v>-52.5</v>
      </c>
      <c r="L67" s="456">
        <f t="shared" si="66"/>
        <v>-9.5024999999999995</v>
      </c>
      <c r="M67" s="422">
        <f t="shared" si="67"/>
        <v>-4.5674033149171268E-2</v>
      </c>
      <c r="N67" s="436" t="s">
        <v>663</v>
      </c>
      <c r="O67" s="423">
        <v>44133</v>
      </c>
      <c r="P67" s="64"/>
      <c r="Q67" s="64"/>
      <c r="R67" s="411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546">
        <v>29</v>
      </c>
      <c r="B68" s="544">
        <v>44125</v>
      </c>
      <c r="C68" s="547"/>
      <c r="D68" s="548" t="s">
        <v>118</v>
      </c>
      <c r="E68" s="442" t="s">
        <v>3627</v>
      </c>
      <c r="F68" s="442">
        <v>417</v>
      </c>
      <c r="G68" s="549">
        <v>430</v>
      </c>
      <c r="H68" s="549">
        <v>410.5</v>
      </c>
      <c r="I68" s="442" t="s">
        <v>3768</v>
      </c>
      <c r="J68" s="440" t="s">
        <v>3769</v>
      </c>
      <c r="K68" s="440">
        <f>F68-H68</f>
        <v>6.5</v>
      </c>
      <c r="L68" s="454">
        <f>(F68*-0.07)/100</f>
        <v>-0.29189999999999999</v>
      </c>
      <c r="M68" s="443">
        <f t="shared" ref="M68:M71" si="68">(K68+L68)/F68</f>
        <v>1.4887529976019184E-2</v>
      </c>
      <c r="N68" s="444" t="s">
        <v>599</v>
      </c>
      <c r="O68" s="446">
        <v>44125</v>
      </c>
      <c r="P68" s="64"/>
      <c r="Q68" s="64"/>
      <c r="R68" s="411" t="s">
        <v>602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401" customFormat="1" ht="15" customHeight="1">
      <c r="A69" s="546">
        <v>30</v>
      </c>
      <c r="B69" s="544">
        <v>44126</v>
      </c>
      <c r="C69" s="547"/>
      <c r="D69" s="548" t="s">
        <v>83</v>
      </c>
      <c r="E69" s="442" t="s">
        <v>600</v>
      </c>
      <c r="F69" s="442">
        <v>749</v>
      </c>
      <c r="G69" s="549">
        <v>729</v>
      </c>
      <c r="H69" s="549">
        <v>762</v>
      </c>
      <c r="I69" s="442" t="s">
        <v>3778</v>
      </c>
      <c r="J69" s="440" t="s">
        <v>3682</v>
      </c>
      <c r="K69" s="440">
        <f t="shared" ref="K69:K71" si="69">H69-F69</f>
        <v>13</v>
      </c>
      <c r="L69" s="454">
        <f>(F69*-0.07)/100</f>
        <v>-0.5243000000000001</v>
      </c>
      <c r="M69" s="443">
        <f t="shared" si="68"/>
        <v>1.6656475300400535E-2</v>
      </c>
      <c r="N69" s="444" t="s">
        <v>599</v>
      </c>
      <c r="O69" s="446">
        <v>44126</v>
      </c>
      <c r="P69" s="7"/>
      <c r="Q69" s="7"/>
      <c r="R69" s="343" t="s">
        <v>602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7" s="401" customFormat="1" ht="15" customHeight="1">
      <c r="A70" s="546">
        <v>31</v>
      </c>
      <c r="B70" s="544">
        <v>44127</v>
      </c>
      <c r="C70" s="547"/>
      <c r="D70" s="548" t="s">
        <v>47</v>
      </c>
      <c r="E70" s="442" t="s">
        <v>600</v>
      </c>
      <c r="F70" s="442">
        <v>2059</v>
      </c>
      <c r="G70" s="549">
        <v>1995</v>
      </c>
      <c r="H70" s="549">
        <v>2110</v>
      </c>
      <c r="I70" s="442" t="s">
        <v>3781</v>
      </c>
      <c r="J70" s="440" t="s">
        <v>3801</v>
      </c>
      <c r="K70" s="440">
        <f t="shared" si="69"/>
        <v>51</v>
      </c>
      <c r="L70" s="454">
        <f t="shared" ref="L70:L72" si="70">(F70*-0.7)/100</f>
        <v>-14.413</v>
      </c>
      <c r="M70" s="443">
        <f t="shared" si="68"/>
        <v>1.7769305488101021E-2</v>
      </c>
      <c r="N70" s="444" t="s">
        <v>599</v>
      </c>
      <c r="O70" s="478">
        <v>44130</v>
      </c>
      <c r="P70" s="7"/>
      <c r="Q70" s="7"/>
      <c r="R70" s="343" t="s">
        <v>602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7" s="401" customFormat="1" ht="15" customHeight="1">
      <c r="A71" s="479">
        <v>32</v>
      </c>
      <c r="B71" s="435">
        <v>44130</v>
      </c>
      <c r="C71" s="438"/>
      <c r="D71" s="480" t="s">
        <v>3797</v>
      </c>
      <c r="E71" s="439" t="s">
        <v>600</v>
      </c>
      <c r="F71" s="494">
        <v>949.5</v>
      </c>
      <c r="G71" s="481">
        <v>919</v>
      </c>
      <c r="H71" s="439">
        <v>913</v>
      </c>
      <c r="I71" s="482" t="s">
        <v>3697</v>
      </c>
      <c r="J71" s="475" t="s">
        <v>3403</v>
      </c>
      <c r="K71" s="475">
        <f t="shared" si="69"/>
        <v>-36.5</v>
      </c>
      <c r="L71" s="456">
        <f t="shared" si="70"/>
        <v>-6.6464999999999996</v>
      </c>
      <c r="M71" s="422">
        <f t="shared" si="68"/>
        <v>-4.5441284886782521E-2</v>
      </c>
      <c r="N71" s="436" t="s">
        <v>663</v>
      </c>
      <c r="O71" s="423">
        <v>44132</v>
      </c>
      <c r="P71" s="7"/>
      <c r="Q71" s="7"/>
      <c r="R71" s="343" t="s">
        <v>602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7" s="401" customFormat="1" ht="15" customHeight="1">
      <c r="A72" s="546">
        <v>33</v>
      </c>
      <c r="B72" s="544">
        <v>44130</v>
      </c>
      <c r="C72" s="547"/>
      <c r="D72" s="548" t="s">
        <v>182</v>
      </c>
      <c r="E72" s="442" t="s">
        <v>3627</v>
      </c>
      <c r="F72" s="442">
        <v>1671</v>
      </c>
      <c r="G72" s="549">
        <v>1725</v>
      </c>
      <c r="H72" s="549">
        <v>1627.5</v>
      </c>
      <c r="I72" s="442" t="s">
        <v>3798</v>
      </c>
      <c r="J72" s="440" t="s">
        <v>3821</v>
      </c>
      <c r="K72" s="440">
        <f>F72-H72</f>
        <v>43.5</v>
      </c>
      <c r="L72" s="454">
        <f t="shared" si="70"/>
        <v>-11.696999999999997</v>
      </c>
      <c r="M72" s="443">
        <f t="shared" ref="M72" si="71">(K72+L72)/F72</f>
        <v>1.9032315978456019E-2</v>
      </c>
      <c r="N72" s="444" t="s">
        <v>599</v>
      </c>
      <c r="O72" s="478">
        <v>44132</v>
      </c>
      <c r="P72" s="7"/>
      <c r="Q72" s="7"/>
      <c r="R72" s="343" t="s">
        <v>602</v>
      </c>
      <c r="S72" s="40"/>
      <c r="T72" s="40"/>
      <c r="U72" s="40"/>
      <c r="V72" s="40"/>
      <c r="W72" s="40"/>
      <c r="X72" s="40"/>
      <c r="Y72" s="40"/>
      <c r="Z72" s="40"/>
      <c r="AA72" s="40"/>
    </row>
    <row r="73" spans="1:27" s="401" customFormat="1" ht="15" customHeight="1">
      <c r="A73" s="546">
        <v>34</v>
      </c>
      <c r="B73" s="544">
        <v>44130</v>
      </c>
      <c r="C73" s="547"/>
      <c r="D73" s="548" t="s">
        <v>38</v>
      </c>
      <c r="E73" s="442" t="s">
        <v>3627</v>
      </c>
      <c r="F73" s="442">
        <v>1607.5</v>
      </c>
      <c r="G73" s="549">
        <v>1655</v>
      </c>
      <c r="H73" s="549">
        <v>1581</v>
      </c>
      <c r="I73" s="442" t="s">
        <v>3799</v>
      </c>
      <c r="J73" s="440" t="s">
        <v>3800</v>
      </c>
      <c r="K73" s="440">
        <f>F73-H73</f>
        <v>26.5</v>
      </c>
      <c r="L73" s="454">
        <f>(F73*-0.07)/100</f>
        <v>-1.1252500000000001</v>
      </c>
      <c r="M73" s="443">
        <f t="shared" ref="M73:M75" si="72">(K73+L73)/F73</f>
        <v>1.5785225505443236E-2</v>
      </c>
      <c r="N73" s="444" t="s">
        <v>599</v>
      </c>
      <c r="O73" s="446">
        <v>44130</v>
      </c>
      <c r="P73" s="7"/>
      <c r="Q73" s="7"/>
      <c r="R73" s="343" t="s">
        <v>3186</v>
      </c>
      <c r="S73" s="40"/>
      <c r="T73" s="40"/>
      <c r="U73" s="40"/>
      <c r="V73" s="40"/>
      <c r="W73" s="40"/>
      <c r="X73" s="40"/>
      <c r="Y73" s="40"/>
      <c r="Z73" s="40"/>
      <c r="AA73" s="40"/>
    </row>
    <row r="74" spans="1:27" s="401" customFormat="1" ht="15" customHeight="1">
      <c r="A74" s="479">
        <v>35</v>
      </c>
      <c r="B74" s="435">
        <v>44130</v>
      </c>
      <c r="C74" s="438"/>
      <c r="D74" s="480" t="s">
        <v>195</v>
      </c>
      <c r="E74" s="439" t="s">
        <v>3627</v>
      </c>
      <c r="F74" s="494">
        <v>4505</v>
      </c>
      <c r="G74" s="481">
        <v>4610</v>
      </c>
      <c r="H74" s="439">
        <v>4610</v>
      </c>
      <c r="I74" s="482">
        <v>4300</v>
      </c>
      <c r="J74" s="475" t="s">
        <v>3803</v>
      </c>
      <c r="K74" s="475">
        <f>F74-H74</f>
        <v>-105</v>
      </c>
      <c r="L74" s="456">
        <f t="shared" ref="L74" si="73">(F74*-0.7)/100</f>
        <v>-31.535</v>
      </c>
      <c r="M74" s="422">
        <f t="shared" si="72"/>
        <v>-3.0307436182019976E-2</v>
      </c>
      <c r="N74" s="436" t="s">
        <v>663</v>
      </c>
      <c r="O74" s="423">
        <v>44131</v>
      </c>
      <c r="P74" s="7"/>
      <c r="Q74" s="7"/>
      <c r="R74" s="343" t="s">
        <v>602</v>
      </c>
      <c r="S74" s="40"/>
      <c r="T74" s="40"/>
      <c r="U74" s="40"/>
      <c r="V74" s="40"/>
      <c r="W74" s="40"/>
      <c r="X74" s="40"/>
      <c r="Y74" s="40"/>
      <c r="Z74" s="40"/>
      <c r="AA74" s="40"/>
    </row>
    <row r="75" spans="1:27" s="401" customFormat="1" ht="15" customHeight="1">
      <c r="A75" s="546">
        <v>36</v>
      </c>
      <c r="B75" s="544">
        <v>44131</v>
      </c>
      <c r="C75" s="547"/>
      <c r="D75" s="548" t="s">
        <v>118</v>
      </c>
      <c r="E75" s="442" t="s">
        <v>600</v>
      </c>
      <c r="F75" s="442">
        <v>400</v>
      </c>
      <c r="G75" s="549">
        <v>387</v>
      </c>
      <c r="H75" s="549">
        <v>409</v>
      </c>
      <c r="I75" s="442" t="s">
        <v>3804</v>
      </c>
      <c r="J75" s="440" t="s">
        <v>3405</v>
      </c>
      <c r="K75" s="440">
        <f t="shared" ref="K75" si="74">H75-F75</f>
        <v>9</v>
      </c>
      <c r="L75" s="454">
        <f>(F75*-0.07)/100</f>
        <v>-0.28000000000000003</v>
      </c>
      <c r="M75" s="443">
        <f t="shared" si="72"/>
        <v>2.18E-2</v>
      </c>
      <c r="N75" s="444" t="s">
        <v>599</v>
      </c>
      <c r="O75" s="446">
        <v>44131</v>
      </c>
      <c r="P75" s="7"/>
      <c r="Q75" s="7"/>
      <c r="R75" s="343" t="s">
        <v>602</v>
      </c>
      <c r="S75" s="40"/>
      <c r="T75" s="40"/>
      <c r="U75" s="40"/>
      <c r="V75" s="40"/>
      <c r="W75" s="40"/>
      <c r="X75" s="40"/>
      <c r="Y75" s="40"/>
      <c r="Z75" s="40"/>
      <c r="AA75" s="40"/>
    </row>
    <row r="76" spans="1:27" s="401" customFormat="1" ht="15" customHeight="1">
      <c r="A76" s="546">
        <v>37</v>
      </c>
      <c r="B76" s="544">
        <v>44131</v>
      </c>
      <c r="C76" s="547"/>
      <c r="D76" s="548" t="s">
        <v>3464</v>
      </c>
      <c r="E76" s="442" t="s">
        <v>600</v>
      </c>
      <c r="F76" s="442">
        <v>489.5</v>
      </c>
      <c r="G76" s="549">
        <v>475</v>
      </c>
      <c r="H76" s="549">
        <v>498.5</v>
      </c>
      <c r="I76" s="442">
        <v>520</v>
      </c>
      <c r="J76" s="440" t="s">
        <v>3405</v>
      </c>
      <c r="K76" s="440">
        <f t="shared" ref="K76" si="75">H76-F76</f>
        <v>9</v>
      </c>
      <c r="L76" s="454">
        <f>(F76*-0.07)/100</f>
        <v>-0.34265000000000001</v>
      </c>
      <c r="M76" s="443">
        <f t="shared" ref="M76" si="76">(K76+L76)/F76</f>
        <v>1.7686108273748721E-2</v>
      </c>
      <c r="N76" s="444" t="s">
        <v>599</v>
      </c>
      <c r="O76" s="446">
        <v>44131</v>
      </c>
      <c r="P76" s="7"/>
      <c r="Q76" s="7"/>
      <c r="R76" s="343" t="s">
        <v>602</v>
      </c>
      <c r="S76" s="40"/>
      <c r="T76" s="40"/>
      <c r="U76" s="40"/>
      <c r="V76" s="40"/>
      <c r="W76" s="40"/>
      <c r="X76" s="40"/>
      <c r="Y76" s="40"/>
      <c r="Z76" s="40"/>
      <c r="AA76" s="40"/>
    </row>
    <row r="77" spans="1:27" s="401" customFormat="1" ht="15" customHeight="1">
      <c r="A77" s="546">
        <v>38</v>
      </c>
      <c r="B77" s="544">
        <v>44131</v>
      </c>
      <c r="C77" s="547"/>
      <c r="D77" s="548" t="s">
        <v>188</v>
      </c>
      <c r="E77" s="442" t="s">
        <v>600</v>
      </c>
      <c r="F77" s="442">
        <v>818</v>
      </c>
      <c r="G77" s="549">
        <v>798</v>
      </c>
      <c r="H77" s="549">
        <v>830</v>
      </c>
      <c r="I77" s="442">
        <v>850</v>
      </c>
      <c r="J77" s="440" t="s">
        <v>3692</v>
      </c>
      <c r="K77" s="440">
        <f t="shared" ref="K77" si="77">H77-F77</f>
        <v>12</v>
      </c>
      <c r="L77" s="454">
        <f>(F77*-0.07)/100</f>
        <v>-0.5726</v>
      </c>
      <c r="M77" s="443">
        <f t="shared" ref="M77:M78" si="78">(K77+L77)/F77</f>
        <v>1.3969926650366749E-2</v>
      </c>
      <c r="N77" s="444" t="s">
        <v>599</v>
      </c>
      <c r="O77" s="446">
        <v>44131</v>
      </c>
      <c r="P77" s="7"/>
      <c r="Q77" s="7"/>
      <c r="R77" s="343" t="s">
        <v>602</v>
      </c>
      <c r="S77" s="40"/>
      <c r="T77" s="40"/>
      <c r="U77" s="40"/>
      <c r="V77" s="40"/>
      <c r="W77" s="40"/>
      <c r="X77" s="40"/>
      <c r="Y77" s="40"/>
      <c r="Z77" s="40"/>
      <c r="AA77" s="40"/>
    </row>
    <row r="78" spans="1:27" s="401" customFormat="1" ht="15" customHeight="1">
      <c r="A78" s="546">
        <v>39</v>
      </c>
      <c r="B78" s="544">
        <v>44132</v>
      </c>
      <c r="C78" s="547"/>
      <c r="D78" s="548" t="s">
        <v>274</v>
      </c>
      <c r="E78" s="442" t="s">
        <v>3627</v>
      </c>
      <c r="F78" s="442">
        <v>352</v>
      </c>
      <c r="G78" s="549">
        <v>361</v>
      </c>
      <c r="H78" s="549">
        <v>342.5</v>
      </c>
      <c r="I78" s="442">
        <v>334</v>
      </c>
      <c r="J78" s="440" t="s">
        <v>3754</v>
      </c>
      <c r="K78" s="440">
        <f>F78-H78</f>
        <v>9.5</v>
      </c>
      <c r="L78" s="454">
        <f t="shared" ref="L78" si="79">(F78*-0.7)/100</f>
        <v>-2.464</v>
      </c>
      <c r="M78" s="443">
        <f t="shared" si="78"/>
        <v>1.9988636363636361E-2</v>
      </c>
      <c r="N78" s="444" t="s">
        <v>599</v>
      </c>
      <c r="O78" s="478">
        <v>44132</v>
      </c>
      <c r="P78" s="7"/>
      <c r="Q78" s="7"/>
      <c r="R78" s="343" t="s">
        <v>3186</v>
      </c>
      <c r="S78" s="40"/>
      <c r="T78" s="40"/>
      <c r="U78" s="40"/>
      <c r="V78" s="40"/>
      <c r="W78" s="40"/>
      <c r="X78" s="40"/>
      <c r="Y78" s="40"/>
      <c r="Z78" s="40"/>
      <c r="AA78" s="40"/>
    </row>
    <row r="79" spans="1:27" s="401" customFormat="1" ht="15" customHeight="1">
      <c r="A79" s="479">
        <v>40</v>
      </c>
      <c r="B79" s="435">
        <v>44132</v>
      </c>
      <c r="C79" s="438"/>
      <c r="D79" s="480" t="s">
        <v>3822</v>
      </c>
      <c r="E79" s="439" t="s">
        <v>600</v>
      </c>
      <c r="F79" s="494">
        <v>821</v>
      </c>
      <c r="G79" s="481">
        <v>798</v>
      </c>
      <c r="H79" s="439">
        <v>787</v>
      </c>
      <c r="I79" s="482" t="s">
        <v>3647</v>
      </c>
      <c r="J79" s="475" t="s">
        <v>3830</v>
      </c>
      <c r="K79" s="475">
        <f t="shared" ref="K79" si="80">H79-F79</f>
        <v>-34</v>
      </c>
      <c r="L79" s="456">
        <f t="shared" ref="L79" si="81">(F79*-0.7)/100</f>
        <v>-5.746999999999999</v>
      </c>
      <c r="M79" s="422">
        <f t="shared" ref="M79" si="82">(K79+L79)/F79</f>
        <v>-4.8412911084043851E-2</v>
      </c>
      <c r="N79" s="436" t="s">
        <v>663</v>
      </c>
      <c r="O79" s="423">
        <v>44133</v>
      </c>
      <c r="P79" s="7"/>
      <c r="Q79" s="7"/>
      <c r="R79" s="343" t="s">
        <v>3186</v>
      </c>
      <c r="S79" s="40"/>
      <c r="T79" s="40"/>
      <c r="U79" s="40"/>
      <c r="V79" s="40"/>
      <c r="W79" s="40"/>
      <c r="X79" s="40"/>
      <c r="Y79" s="40"/>
      <c r="Z79" s="40"/>
      <c r="AA79" s="40"/>
    </row>
    <row r="80" spans="1:27" s="401" customFormat="1" ht="15" customHeight="1">
      <c r="A80" s="546">
        <v>41</v>
      </c>
      <c r="B80" s="544">
        <v>44132</v>
      </c>
      <c r="C80" s="547"/>
      <c r="D80" s="548" t="s">
        <v>3823</v>
      </c>
      <c r="E80" s="442" t="s">
        <v>600</v>
      </c>
      <c r="F80" s="442">
        <v>2090</v>
      </c>
      <c r="G80" s="549">
        <v>2025</v>
      </c>
      <c r="H80" s="549">
        <v>2125</v>
      </c>
      <c r="I80" s="442" t="s">
        <v>3824</v>
      </c>
      <c r="J80" s="440" t="s">
        <v>3825</v>
      </c>
      <c r="K80" s="440">
        <f t="shared" ref="K80:K82" si="83">H80-F80</f>
        <v>35</v>
      </c>
      <c r="L80" s="454">
        <f>(F80*-0.07)/100</f>
        <v>-1.4630000000000001</v>
      </c>
      <c r="M80" s="443">
        <f t="shared" ref="M80:M82" si="84">(K80+L80)/F80</f>
        <v>1.6046411483253586E-2</v>
      </c>
      <c r="N80" s="444" t="s">
        <v>599</v>
      </c>
      <c r="O80" s="446">
        <v>44132</v>
      </c>
      <c r="P80" s="7"/>
      <c r="Q80" s="7"/>
      <c r="R80" s="343" t="s">
        <v>3186</v>
      </c>
      <c r="S80" s="40"/>
      <c r="T80" s="40"/>
      <c r="U80" s="40"/>
      <c r="V80" s="40"/>
      <c r="W80" s="40"/>
      <c r="X80" s="40"/>
      <c r="Y80" s="40"/>
      <c r="Z80" s="40"/>
      <c r="AA80" s="40"/>
    </row>
    <row r="81" spans="1:34" s="401" customFormat="1" ht="15" customHeight="1">
      <c r="A81" s="546">
        <v>42</v>
      </c>
      <c r="B81" s="544">
        <v>44133</v>
      </c>
      <c r="C81" s="547"/>
      <c r="D81" s="548" t="s">
        <v>3464</v>
      </c>
      <c r="E81" s="442" t="s">
        <v>600</v>
      </c>
      <c r="F81" s="442">
        <v>487.5</v>
      </c>
      <c r="G81" s="549">
        <v>475</v>
      </c>
      <c r="H81" s="549">
        <v>500</v>
      </c>
      <c r="I81" s="442">
        <v>520</v>
      </c>
      <c r="J81" s="440" t="s">
        <v>3866</v>
      </c>
      <c r="K81" s="440">
        <f t="shared" si="83"/>
        <v>12.5</v>
      </c>
      <c r="L81" s="454">
        <f t="shared" ref="L81:L82" si="85">(F81*-0.7)/100</f>
        <v>-3.4125000000000001</v>
      </c>
      <c r="M81" s="443">
        <f t="shared" si="84"/>
        <v>1.8641025641025641E-2</v>
      </c>
      <c r="N81" s="444" t="s">
        <v>599</v>
      </c>
      <c r="O81" s="478">
        <v>44134</v>
      </c>
      <c r="P81" s="7"/>
      <c r="Q81" s="7"/>
      <c r="R81" s="343" t="s">
        <v>602</v>
      </c>
      <c r="S81" s="40"/>
      <c r="T81" s="40"/>
      <c r="U81" s="40"/>
      <c r="V81" s="40"/>
      <c r="W81" s="40"/>
      <c r="X81" s="40"/>
      <c r="Y81" s="40"/>
      <c r="Z81" s="40"/>
      <c r="AA81" s="40"/>
    </row>
    <row r="82" spans="1:34" s="401" customFormat="1" ht="15" customHeight="1">
      <c r="A82" s="546">
        <v>43</v>
      </c>
      <c r="B82" s="544">
        <v>44133</v>
      </c>
      <c r="C82" s="547"/>
      <c r="D82" s="548" t="s">
        <v>47</v>
      </c>
      <c r="E82" s="442" t="s">
        <v>600</v>
      </c>
      <c r="F82" s="442">
        <v>2080</v>
      </c>
      <c r="G82" s="549">
        <v>2020</v>
      </c>
      <c r="H82" s="549">
        <v>2137.5</v>
      </c>
      <c r="I82" s="442">
        <v>2200</v>
      </c>
      <c r="J82" s="440" t="s">
        <v>3865</v>
      </c>
      <c r="K82" s="440">
        <f t="shared" si="83"/>
        <v>57.5</v>
      </c>
      <c r="L82" s="454">
        <f t="shared" si="85"/>
        <v>-14.56</v>
      </c>
      <c r="M82" s="443">
        <f t="shared" si="84"/>
        <v>2.0644230769230769E-2</v>
      </c>
      <c r="N82" s="444" t="s">
        <v>599</v>
      </c>
      <c r="O82" s="478">
        <v>44134</v>
      </c>
      <c r="P82" s="7"/>
      <c r="Q82" s="7"/>
      <c r="R82" s="343" t="s">
        <v>3186</v>
      </c>
      <c r="S82" s="40"/>
      <c r="T82" s="40"/>
      <c r="U82" s="40"/>
      <c r="V82" s="40"/>
      <c r="W82" s="40"/>
      <c r="X82" s="40"/>
      <c r="Y82" s="40"/>
      <c r="Z82" s="40"/>
      <c r="AA82" s="40"/>
    </row>
    <row r="83" spans="1:34" s="557" customFormat="1" ht="15" customHeight="1">
      <c r="A83" s="546">
        <v>44</v>
      </c>
      <c r="B83" s="544">
        <v>44133</v>
      </c>
      <c r="C83" s="547"/>
      <c r="D83" s="548" t="s">
        <v>170</v>
      </c>
      <c r="E83" s="442" t="s">
        <v>600</v>
      </c>
      <c r="F83" s="442">
        <v>2010</v>
      </c>
      <c r="G83" s="549">
        <v>1975</v>
      </c>
      <c r="H83" s="549">
        <v>2042</v>
      </c>
      <c r="I83" s="442" t="s">
        <v>3833</v>
      </c>
      <c r="J83" s="440" t="s">
        <v>3825</v>
      </c>
      <c r="K83" s="440">
        <f t="shared" ref="K83" si="86">H83-F83</f>
        <v>32</v>
      </c>
      <c r="L83" s="454">
        <f>(F83*-0.07)/100</f>
        <v>-1.4070000000000003</v>
      </c>
      <c r="M83" s="443">
        <f t="shared" ref="M83" si="87">(K83+L83)/F83</f>
        <v>1.5220398009950249E-2</v>
      </c>
      <c r="N83" s="444" t="s">
        <v>599</v>
      </c>
      <c r="O83" s="446">
        <v>44133</v>
      </c>
      <c r="P83" s="7"/>
      <c r="Q83" s="7"/>
      <c r="R83" s="343" t="s">
        <v>602</v>
      </c>
      <c r="S83" s="40"/>
      <c r="T83" s="40"/>
      <c r="U83" s="40"/>
      <c r="V83" s="40"/>
      <c r="W83" s="40"/>
      <c r="X83" s="40"/>
      <c r="Y83" s="40"/>
      <c r="Z83" s="40"/>
      <c r="AA83" s="40"/>
      <c r="AB83" s="401"/>
    </row>
    <row r="84" spans="1:34" s="557" customFormat="1" ht="15" customHeight="1">
      <c r="A84" s="546">
        <v>45</v>
      </c>
      <c r="B84" s="544">
        <v>44133</v>
      </c>
      <c r="C84" s="547"/>
      <c r="D84" s="548" t="s">
        <v>130</v>
      </c>
      <c r="E84" s="442" t="s">
        <v>600</v>
      </c>
      <c r="F84" s="442">
        <v>302</v>
      </c>
      <c r="G84" s="549">
        <v>293</v>
      </c>
      <c r="H84" s="549">
        <v>308.25</v>
      </c>
      <c r="I84" s="442" t="s">
        <v>3834</v>
      </c>
      <c r="J84" s="440" t="s">
        <v>3825</v>
      </c>
      <c r="K84" s="440">
        <f t="shared" ref="K84" si="88">H84-F84</f>
        <v>6.25</v>
      </c>
      <c r="L84" s="454">
        <f>(F84*-0.07)/100</f>
        <v>-0.2114</v>
      </c>
      <c r="M84" s="443">
        <f t="shared" ref="M84" si="89">(K84+L84)/F84</f>
        <v>1.9995364238410595E-2</v>
      </c>
      <c r="N84" s="444" t="s">
        <v>599</v>
      </c>
      <c r="O84" s="446">
        <v>44133</v>
      </c>
      <c r="P84" s="7"/>
      <c r="Q84" s="7"/>
      <c r="R84" s="343" t="s">
        <v>602</v>
      </c>
      <c r="S84" s="40"/>
      <c r="T84" s="40"/>
      <c r="U84" s="40"/>
      <c r="V84" s="40"/>
      <c r="W84" s="40"/>
      <c r="X84" s="40"/>
      <c r="Y84" s="40"/>
      <c r="Z84" s="40"/>
      <c r="AA84" s="40"/>
      <c r="AB84" s="401"/>
    </row>
    <row r="85" spans="1:34" s="401" customFormat="1" ht="15" customHeight="1">
      <c r="A85" s="472">
        <v>46</v>
      </c>
      <c r="B85" s="516">
        <v>44134</v>
      </c>
      <c r="C85" s="558"/>
      <c r="D85" s="452" t="s">
        <v>3848</v>
      </c>
      <c r="E85" s="453" t="s">
        <v>600</v>
      </c>
      <c r="F85" s="453" t="s">
        <v>3849</v>
      </c>
      <c r="G85" s="559">
        <v>2140</v>
      </c>
      <c r="H85" s="559"/>
      <c r="I85" s="453">
        <v>2300</v>
      </c>
      <c r="J85" s="508" t="s">
        <v>601</v>
      </c>
      <c r="K85" s="508"/>
      <c r="L85" s="509"/>
      <c r="M85" s="493"/>
      <c r="N85" s="414"/>
      <c r="O85" s="471"/>
      <c r="P85" s="7"/>
      <c r="Q85" s="7"/>
      <c r="R85" s="343"/>
      <c r="S85" s="40"/>
      <c r="T85" s="40"/>
      <c r="U85" s="40"/>
      <c r="V85" s="40"/>
      <c r="W85" s="40"/>
      <c r="X85" s="40"/>
      <c r="Y85" s="40"/>
      <c r="Z85" s="40"/>
      <c r="AA85" s="40"/>
    </row>
    <row r="86" spans="1:34" s="9" customFormat="1" ht="15" customHeight="1">
      <c r="A86" s="472">
        <v>47</v>
      </c>
      <c r="B86" s="516">
        <v>44134</v>
      </c>
      <c r="C86" s="447"/>
      <c r="D86" s="448" t="s">
        <v>3852</v>
      </c>
      <c r="E86" s="449" t="s">
        <v>600</v>
      </c>
      <c r="F86" s="449" t="s">
        <v>3853</v>
      </c>
      <c r="G86" s="450">
        <v>134.9</v>
      </c>
      <c r="H86" s="450"/>
      <c r="I86" s="449" t="s">
        <v>3854</v>
      </c>
      <c r="J86" s="449" t="s">
        <v>601</v>
      </c>
      <c r="K86" s="449"/>
      <c r="L86" s="449"/>
      <c r="M86" s="449"/>
      <c r="N86" s="449"/>
      <c r="O86" s="449"/>
      <c r="P86" s="7"/>
      <c r="Q86" s="7"/>
      <c r="R86" s="343"/>
      <c r="S86" s="40"/>
      <c r="T86" s="40"/>
      <c r="U86" s="40"/>
      <c r="V86" s="40"/>
      <c r="W86" s="40"/>
      <c r="X86" s="40"/>
      <c r="Y86" s="40"/>
      <c r="Z86" s="40"/>
      <c r="AA86" s="40"/>
      <c r="AB86" s="401"/>
    </row>
    <row r="87" spans="1:34" s="401" customFormat="1" ht="15" customHeight="1">
      <c r="A87" s="472">
        <v>48</v>
      </c>
      <c r="B87" s="516">
        <v>44134</v>
      </c>
      <c r="C87" s="558"/>
      <c r="D87" s="452" t="s">
        <v>3855</v>
      </c>
      <c r="E87" s="453" t="s">
        <v>600</v>
      </c>
      <c r="F87" s="453" t="s">
        <v>3856</v>
      </c>
      <c r="G87" s="559">
        <v>477</v>
      </c>
      <c r="H87" s="559"/>
      <c r="I87" s="453">
        <v>520</v>
      </c>
      <c r="J87" s="508" t="s">
        <v>601</v>
      </c>
      <c r="K87" s="508"/>
      <c r="L87" s="509"/>
      <c r="M87" s="493"/>
      <c r="N87" s="414"/>
      <c r="O87" s="471"/>
      <c r="P87" s="7"/>
      <c r="Q87" s="7"/>
      <c r="R87" s="343"/>
      <c r="S87" s="40"/>
      <c r="T87" s="40"/>
      <c r="U87" s="40"/>
      <c r="V87" s="40"/>
      <c r="W87" s="40"/>
      <c r="X87" s="40"/>
      <c r="Y87" s="40"/>
      <c r="Z87" s="40"/>
      <c r="AA87" s="40"/>
    </row>
    <row r="88" spans="1:34" s="401" customFormat="1" ht="15" customHeight="1">
      <c r="A88" s="479">
        <v>49</v>
      </c>
      <c r="B88" s="435">
        <v>44134</v>
      </c>
      <c r="C88" s="438"/>
      <c r="D88" s="480" t="s">
        <v>3857</v>
      </c>
      <c r="E88" s="439" t="s">
        <v>3627</v>
      </c>
      <c r="F88" s="494">
        <v>346</v>
      </c>
      <c r="G88" s="481">
        <v>358</v>
      </c>
      <c r="H88" s="439">
        <v>355</v>
      </c>
      <c r="I88" s="482" t="s">
        <v>3858</v>
      </c>
      <c r="J88" s="475" t="s">
        <v>3867</v>
      </c>
      <c r="K88" s="475">
        <f>F88-H88</f>
        <v>-9</v>
      </c>
      <c r="L88" s="456">
        <f t="shared" ref="L88" si="90">(F88*-0.7)/100</f>
        <v>-2.4219999999999997</v>
      </c>
      <c r="M88" s="422">
        <f t="shared" ref="M88" si="91">(K88+L88)/F88</f>
        <v>-3.3011560693641619E-2</v>
      </c>
      <c r="N88" s="436" t="s">
        <v>663</v>
      </c>
      <c r="O88" s="423">
        <v>44134</v>
      </c>
      <c r="P88" s="7"/>
      <c r="Q88" s="7"/>
      <c r="R88" s="343"/>
      <c r="S88" s="40"/>
      <c r="T88" s="40"/>
      <c r="U88" s="40"/>
      <c r="V88" s="40"/>
      <c r="W88" s="40"/>
      <c r="X88" s="40"/>
      <c r="Y88" s="40"/>
      <c r="Z88" s="40"/>
      <c r="AA88" s="40"/>
    </row>
    <row r="89" spans="1:34" s="401" customFormat="1" ht="15" customHeight="1">
      <c r="A89" s="472"/>
      <c r="B89" s="516"/>
      <c r="C89" s="558"/>
      <c r="D89" s="452"/>
      <c r="E89" s="453"/>
      <c r="F89" s="453"/>
      <c r="G89" s="559"/>
      <c r="H89" s="559"/>
      <c r="I89" s="453"/>
      <c r="J89" s="508"/>
      <c r="K89" s="508"/>
      <c r="L89" s="509"/>
      <c r="M89" s="493"/>
      <c r="N89" s="414"/>
      <c r="O89" s="471"/>
      <c r="P89" s="7"/>
      <c r="Q89" s="7"/>
      <c r="R89" s="343"/>
      <c r="S89" s="40"/>
      <c r="T89" s="40"/>
      <c r="U89" s="40"/>
      <c r="V89" s="40"/>
      <c r="W89" s="40"/>
      <c r="X89" s="40"/>
      <c r="Y89" s="40"/>
      <c r="Z89" s="40"/>
      <c r="AA89" s="40"/>
    </row>
    <row r="90" spans="1:34" s="9" customFormat="1" ht="15" customHeight="1">
      <c r="A90" s="472"/>
      <c r="B90" s="516"/>
      <c r="C90" s="447"/>
      <c r="D90" s="448"/>
      <c r="E90" s="449"/>
      <c r="F90" s="449"/>
      <c r="G90" s="450"/>
      <c r="H90" s="450"/>
      <c r="I90" s="449"/>
      <c r="J90" s="449"/>
      <c r="K90" s="449"/>
      <c r="L90" s="449"/>
      <c r="M90" s="449"/>
      <c r="N90" s="449"/>
      <c r="O90" s="449"/>
      <c r="P90" s="7"/>
      <c r="Q90" s="7"/>
      <c r="R90" s="343"/>
      <c r="S90" s="40"/>
      <c r="T90" s="40"/>
      <c r="U90" s="40"/>
      <c r="V90" s="40"/>
      <c r="W90" s="40"/>
      <c r="X90" s="40"/>
      <c r="Y90" s="40"/>
      <c r="Z90" s="40"/>
      <c r="AA90" s="40"/>
      <c r="AB90" s="401"/>
    </row>
    <row r="91" spans="1:34" s="401" customFormat="1" ht="15" customHeight="1">
      <c r="A91" s="472"/>
      <c r="B91" s="516"/>
      <c r="C91" s="558"/>
      <c r="D91" s="452"/>
      <c r="E91" s="453"/>
      <c r="F91" s="453"/>
      <c r="G91" s="559"/>
      <c r="H91" s="559"/>
      <c r="I91" s="453"/>
      <c r="J91" s="508"/>
      <c r="K91" s="508"/>
      <c r="L91" s="509"/>
      <c r="M91" s="493"/>
      <c r="N91" s="414"/>
      <c r="O91" s="471"/>
      <c r="P91" s="7"/>
      <c r="Q91" s="7"/>
      <c r="R91" s="343"/>
      <c r="S91" s="40"/>
      <c r="T91" s="40"/>
      <c r="U91" s="40"/>
      <c r="V91" s="40"/>
      <c r="W91" s="40"/>
      <c r="X91" s="40"/>
      <c r="Y91" s="40"/>
      <c r="Z91" s="40"/>
      <c r="AA91" s="40"/>
    </row>
    <row r="92" spans="1:34" s="9" customFormat="1" ht="15" customHeight="1">
      <c r="A92" s="561"/>
      <c r="B92" s="562"/>
      <c r="C92" s="563"/>
      <c r="D92" s="564"/>
      <c r="E92" s="565"/>
      <c r="F92" s="565"/>
      <c r="G92" s="566"/>
      <c r="H92" s="566"/>
      <c r="I92" s="565"/>
      <c r="J92" s="565"/>
      <c r="K92" s="565"/>
      <c r="L92" s="565"/>
      <c r="M92" s="565"/>
      <c r="N92" s="565"/>
      <c r="O92" s="565"/>
      <c r="P92" s="7"/>
      <c r="Q92" s="7"/>
      <c r="R92" s="343"/>
      <c r="S92" s="40"/>
      <c r="T92" s="40"/>
      <c r="U92" s="40"/>
      <c r="V92" s="40"/>
      <c r="W92" s="40"/>
      <c r="X92" s="40"/>
      <c r="Y92" s="40"/>
      <c r="Z92" s="40"/>
      <c r="AA92" s="40"/>
      <c r="AB92" s="401"/>
    </row>
    <row r="93" spans="1:34" ht="15" customHeight="1">
      <c r="A93" s="5"/>
      <c r="B93" s="473"/>
      <c r="C93" s="5"/>
      <c r="D93" s="5"/>
      <c r="E93" s="5"/>
      <c r="F93" s="82"/>
      <c r="G93" s="82"/>
      <c r="H93" s="82"/>
      <c r="I93" s="82"/>
      <c r="J93" s="42"/>
      <c r="K93" s="82"/>
      <c r="L93" s="82"/>
      <c r="M93" s="35"/>
      <c r="N93" s="474"/>
      <c r="O93" s="474"/>
      <c r="P93" s="7"/>
      <c r="Q93" s="510"/>
      <c r="R93" s="560"/>
      <c r="S93" s="502"/>
      <c r="T93" s="502"/>
      <c r="U93" s="502"/>
      <c r="V93" s="502"/>
      <c r="W93" s="502"/>
      <c r="X93" s="502"/>
      <c r="Y93" s="502"/>
      <c r="Z93" s="502"/>
      <c r="AA93" s="502"/>
      <c r="AB93" s="401"/>
    </row>
    <row r="94" spans="1:34" ht="44.25" customHeight="1">
      <c r="A94" s="23" t="s">
        <v>603</v>
      </c>
      <c r="B94" s="39"/>
      <c r="C94" s="39"/>
      <c r="D94" s="40"/>
      <c r="E94" s="36"/>
      <c r="F94" s="36"/>
      <c r="G94" s="35"/>
      <c r="H94" s="35" t="s">
        <v>3632</v>
      </c>
      <c r="I94" s="36"/>
      <c r="J94" s="17"/>
      <c r="K94" s="79"/>
      <c r="L94" s="80"/>
      <c r="M94" s="79"/>
      <c r="N94" s="81"/>
      <c r="O94" s="79"/>
      <c r="P94" s="7"/>
      <c r="Q94" s="502"/>
      <c r="R94" s="560"/>
      <c r="S94" s="502"/>
      <c r="T94" s="502"/>
      <c r="U94" s="502"/>
      <c r="V94" s="502"/>
      <c r="W94" s="502"/>
      <c r="X94" s="502"/>
      <c r="Y94" s="502"/>
      <c r="Z94" s="40"/>
      <c r="AA94" s="40"/>
      <c r="AB94" s="40"/>
    </row>
    <row r="95" spans="1:34" s="6" customFormat="1">
      <c r="A95" s="29" t="s">
        <v>604</v>
      </c>
      <c r="B95" s="23"/>
      <c r="C95" s="23"/>
      <c r="D95" s="23"/>
      <c r="E95" s="5"/>
      <c r="F95" s="30" t="s">
        <v>605</v>
      </c>
      <c r="G95" s="41"/>
      <c r="H95" s="42"/>
      <c r="I95" s="82"/>
      <c r="J95" s="17"/>
      <c r="K95" s="83"/>
      <c r="L95" s="84"/>
      <c r="M95" s="85"/>
      <c r="N95" s="86"/>
      <c r="O95" s="87"/>
      <c r="P95" s="5"/>
      <c r="Q95" s="4"/>
      <c r="R95" s="12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9" customFormat="1" ht="14.25" customHeight="1">
      <c r="A96" s="29"/>
      <c r="B96" s="23"/>
      <c r="C96" s="23"/>
      <c r="D96" s="23"/>
      <c r="E96" s="32"/>
      <c r="F96" s="30" t="s">
        <v>607</v>
      </c>
      <c r="G96" s="41"/>
      <c r="H96" s="42"/>
      <c r="I96" s="82"/>
      <c r="J96" s="17"/>
      <c r="K96" s="83"/>
      <c r="L96" s="84"/>
      <c r="M96" s="85"/>
      <c r="N96" s="86"/>
      <c r="O96" s="87"/>
      <c r="P96" s="5"/>
      <c r="Q96" s="4"/>
      <c r="R96" s="12"/>
      <c r="S96" s="6"/>
      <c r="Y96" s="6"/>
      <c r="Z96" s="6"/>
    </row>
    <row r="97" spans="1:26" s="9" customFormat="1" ht="14.25" customHeight="1">
      <c r="A97" s="23"/>
      <c r="B97" s="23"/>
      <c r="C97" s="23"/>
      <c r="D97" s="23"/>
      <c r="E97" s="32"/>
      <c r="F97" s="17"/>
      <c r="G97" s="17"/>
      <c r="H97" s="31"/>
      <c r="I97" s="36"/>
      <c r="J97" s="71"/>
      <c r="K97" s="68"/>
      <c r="L97" s="69"/>
      <c r="M97" s="17"/>
      <c r="N97" s="72"/>
      <c r="O97" s="57"/>
      <c r="P97" s="8"/>
      <c r="Q97" s="4"/>
      <c r="R97" s="12"/>
      <c r="S97" s="6"/>
      <c r="Y97" s="6"/>
      <c r="Z97" s="6"/>
    </row>
    <row r="98" spans="1:26" s="9" customFormat="1" ht="15">
      <c r="A98" s="43" t="s">
        <v>614</v>
      </c>
      <c r="B98" s="43"/>
      <c r="C98" s="43"/>
      <c r="D98" s="43"/>
      <c r="E98" s="32"/>
      <c r="F98" s="17"/>
      <c r="G98" s="12"/>
      <c r="H98" s="17"/>
      <c r="I98" s="12"/>
      <c r="J98" s="88"/>
      <c r="K98" s="12"/>
      <c r="L98" s="12"/>
      <c r="M98" s="12"/>
      <c r="N98" s="12"/>
      <c r="O98" s="89"/>
      <c r="P98"/>
      <c r="Q98" s="4"/>
      <c r="R98" s="12"/>
      <c r="S98" s="6"/>
      <c r="Y98" s="6"/>
      <c r="Z98" s="6"/>
    </row>
    <row r="99" spans="1:26" s="9" customFormat="1" ht="38.25">
      <c r="A99" s="21" t="s">
        <v>16</v>
      </c>
      <c r="B99" s="21" t="s">
        <v>575</v>
      </c>
      <c r="C99" s="21"/>
      <c r="D99" s="22" t="s">
        <v>588</v>
      </c>
      <c r="E99" s="21" t="s">
        <v>589</v>
      </c>
      <c r="F99" s="21" t="s">
        <v>590</v>
      </c>
      <c r="G99" s="21" t="s">
        <v>609</v>
      </c>
      <c r="H99" s="21" t="s">
        <v>592</v>
      </c>
      <c r="I99" s="21" t="s">
        <v>593</v>
      </c>
      <c r="J99" s="20" t="s">
        <v>594</v>
      </c>
      <c r="K99" s="77" t="s">
        <v>615</v>
      </c>
      <c r="L99" s="63" t="s">
        <v>3630</v>
      </c>
      <c r="M99" s="77" t="s">
        <v>611</v>
      </c>
      <c r="N99" s="21" t="s">
        <v>612</v>
      </c>
      <c r="O99" s="20" t="s">
        <v>597</v>
      </c>
      <c r="P99" s="90" t="s">
        <v>598</v>
      </c>
      <c r="Q99" s="4"/>
      <c r="R99" s="17"/>
      <c r="S99" s="6"/>
      <c r="Y99" s="6"/>
      <c r="Z99" s="6"/>
    </row>
    <row r="100" spans="1:26" s="401" customFormat="1" ht="14.25" customHeight="1">
      <c r="A100" s="463">
        <v>1</v>
      </c>
      <c r="B100" s="441">
        <v>44105</v>
      </c>
      <c r="C100" s="470"/>
      <c r="D100" s="486" t="s">
        <v>3659</v>
      </c>
      <c r="E100" s="469" t="s">
        <v>600</v>
      </c>
      <c r="F100" s="442">
        <v>1435.5</v>
      </c>
      <c r="G100" s="442">
        <v>1415</v>
      </c>
      <c r="H100" s="442">
        <v>1446</v>
      </c>
      <c r="I100" s="442" t="s">
        <v>3660</v>
      </c>
      <c r="J100" s="440" t="s">
        <v>707</v>
      </c>
      <c r="K100" s="440">
        <f t="shared" ref="K100:K105" si="92">H100-F100</f>
        <v>10.5</v>
      </c>
      <c r="L100" s="454">
        <f t="shared" ref="L100:L105" si="93">(H100*N100)*0.035%</f>
        <v>354.27000000000004</v>
      </c>
      <c r="M100" s="515">
        <f t="shared" ref="M100" si="94">(K100*N100)-L100</f>
        <v>6995.73</v>
      </c>
      <c r="N100" s="440">
        <v>700</v>
      </c>
      <c r="O100" s="444" t="s">
        <v>599</v>
      </c>
      <c r="P100" s="446">
        <v>44105</v>
      </c>
      <c r="Q100" s="388"/>
      <c r="R100" s="343" t="s">
        <v>3186</v>
      </c>
      <c r="S100" s="40"/>
      <c r="Y100" s="40"/>
      <c r="Z100" s="40"/>
    </row>
    <row r="101" spans="1:26" s="401" customFormat="1" ht="14.25" customHeight="1">
      <c r="A101" s="463">
        <v>2</v>
      </c>
      <c r="B101" s="441">
        <v>44109</v>
      </c>
      <c r="C101" s="470"/>
      <c r="D101" s="486" t="s">
        <v>3668</v>
      </c>
      <c r="E101" s="469" t="s">
        <v>600</v>
      </c>
      <c r="F101" s="442">
        <v>2021.5</v>
      </c>
      <c r="G101" s="442">
        <v>1975</v>
      </c>
      <c r="H101" s="442">
        <v>2052.5</v>
      </c>
      <c r="I101" s="442">
        <v>2100</v>
      </c>
      <c r="J101" s="440" t="s">
        <v>3675</v>
      </c>
      <c r="K101" s="440">
        <f t="shared" si="92"/>
        <v>31</v>
      </c>
      <c r="L101" s="454">
        <f t="shared" si="93"/>
        <v>215.51250000000002</v>
      </c>
      <c r="M101" s="515">
        <f t="shared" ref="M101:M102" si="95">(K101*N101)-L101</f>
        <v>9084.4874999999993</v>
      </c>
      <c r="N101" s="440">
        <v>300</v>
      </c>
      <c r="O101" s="444" t="s">
        <v>599</v>
      </c>
      <c r="P101" s="478">
        <v>44110</v>
      </c>
      <c r="Q101" s="388"/>
      <c r="R101" s="343" t="s">
        <v>3186</v>
      </c>
      <c r="S101" s="40"/>
      <c r="Y101" s="40"/>
      <c r="Z101" s="40"/>
    </row>
    <row r="102" spans="1:26" s="401" customFormat="1" ht="14.25" customHeight="1">
      <c r="A102" s="463">
        <v>3</v>
      </c>
      <c r="B102" s="441">
        <v>44111</v>
      </c>
      <c r="C102" s="470"/>
      <c r="D102" s="486" t="s">
        <v>3659</v>
      </c>
      <c r="E102" s="469" t="s">
        <v>600</v>
      </c>
      <c r="F102" s="442">
        <v>1433.5</v>
      </c>
      <c r="G102" s="442">
        <v>1415</v>
      </c>
      <c r="H102" s="442">
        <v>1444</v>
      </c>
      <c r="I102" s="442" t="s">
        <v>3660</v>
      </c>
      <c r="J102" s="440" t="s">
        <v>707</v>
      </c>
      <c r="K102" s="440">
        <f t="shared" si="92"/>
        <v>10.5</v>
      </c>
      <c r="L102" s="454">
        <f t="shared" si="93"/>
        <v>353.78000000000003</v>
      </c>
      <c r="M102" s="515">
        <f t="shared" si="95"/>
        <v>6996.22</v>
      </c>
      <c r="N102" s="440">
        <v>700</v>
      </c>
      <c r="O102" s="444" t="s">
        <v>599</v>
      </c>
      <c r="P102" s="446">
        <v>44111</v>
      </c>
      <c r="Q102" s="388"/>
      <c r="R102" s="343" t="s">
        <v>3186</v>
      </c>
      <c r="S102" s="40"/>
      <c r="Y102" s="40"/>
      <c r="Z102" s="40"/>
    </row>
    <row r="103" spans="1:26" s="401" customFormat="1" ht="14.25" customHeight="1">
      <c r="A103" s="463">
        <v>4</v>
      </c>
      <c r="B103" s="441">
        <v>44112</v>
      </c>
      <c r="C103" s="470"/>
      <c r="D103" s="486" t="s">
        <v>3668</v>
      </c>
      <c r="E103" s="469" t="s">
        <v>600</v>
      </c>
      <c r="F103" s="442">
        <v>2087.5</v>
      </c>
      <c r="G103" s="442">
        <v>2048</v>
      </c>
      <c r="H103" s="442">
        <v>2112.5</v>
      </c>
      <c r="I103" s="442" t="s">
        <v>3687</v>
      </c>
      <c r="J103" s="440" t="s">
        <v>743</v>
      </c>
      <c r="K103" s="440">
        <f t="shared" si="92"/>
        <v>25</v>
      </c>
      <c r="L103" s="454">
        <f t="shared" si="93"/>
        <v>221.81250000000003</v>
      </c>
      <c r="M103" s="515">
        <f t="shared" ref="M103" si="96">(K103*N103)-L103</f>
        <v>7278.1875</v>
      </c>
      <c r="N103" s="440">
        <v>300</v>
      </c>
      <c r="O103" s="444" t="s">
        <v>599</v>
      </c>
      <c r="P103" s="478">
        <v>44113</v>
      </c>
      <c r="Q103" s="388"/>
      <c r="R103" s="343" t="s">
        <v>3186</v>
      </c>
      <c r="S103" s="40"/>
      <c r="Y103" s="40"/>
      <c r="Z103" s="40"/>
    </row>
    <row r="104" spans="1:26" s="401" customFormat="1" ht="14.25" customHeight="1">
      <c r="A104" s="463">
        <v>5</v>
      </c>
      <c r="B104" s="441">
        <v>44112</v>
      </c>
      <c r="C104" s="470"/>
      <c r="D104" s="486" t="s">
        <v>3690</v>
      </c>
      <c r="E104" s="469" t="s">
        <v>600</v>
      </c>
      <c r="F104" s="442">
        <v>1028</v>
      </c>
      <c r="G104" s="442">
        <v>1013</v>
      </c>
      <c r="H104" s="442">
        <v>1040</v>
      </c>
      <c r="I104" s="442" t="s">
        <v>3691</v>
      </c>
      <c r="J104" s="440" t="s">
        <v>3692</v>
      </c>
      <c r="K104" s="440">
        <f t="shared" si="92"/>
        <v>12</v>
      </c>
      <c r="L104" s="454">
        <f t="shared" si="93"/>
        <v>309.40000000000003</v>
      </c>
      <c r="M104" s="515">
        <f t="shared" ref="M104" si="97">(K104*N104)-L104</f>
        <v>9890.6</v>
      </c>
      <c r="N104" s="440">
        <v>850</v>
      </c>
      <c r="O104" s="444" t="s">
        <v>599</v>
      </c>
      <c r="P104" s="446">
        <v>44112</v>
      </c>
      <c r="Q104" s="388"/>
      <c r="R104" s="343" t="s">
        <v>3186</v>
      </c>
      <c r="S104" s="40"/>
      <c r="Y104" s="40"/>
      <c r="Z104" s="40"/>
    </row>
    <row r="105" spans="1:26" s="401" customFormat="1" ht="14.25" customHeight="1">
      <c r="A105" s="463">
        <v>6</v>
      </c>
      <c r="B105" s="441">
        <v>44112</v>
      </c>
      <c r="C105" s="470"/>
      <c r="D105" s="486" t="s">
        <v>3693</v>
      </c>
      <c r="E105" s="469" t="s">
        <v>600</v>
      </c>
      <c r="F105" s="442">
        <v>1450</v>
      </c>
      <c r="G105" s="442">
        <v>1432</v>
      </c>
      <c r="H105" s="442">
        <v>1460</v>
      </c>
      <c r="I105" s="442">
        <v>1480</v>
      </c>
      <c r="J105" s="440" t="s">
        <v>3694</v>
      </c>
      <c r="K105" s="440">
        <f t="shared" si="92"/>
        <v>10</v>
      </c>
      <c r="L105" s="454">
        <f t="shared" si="93"/>
        <v>357.70000000000005</v>
      </c>
      <c r="M105" s="515">
        <f t="shared" ref="M105:M106" si="98">(K105*N105)-L105</f>
        <v>6642.3</v>
      </c>
      <c r="N105" s="440">
        <v>700</v>
      </c>
      <c r="O105" s="444" t="s">
        <v>599</v>
      </c>
      <c r="P105" s="446">
        <v>44112</v>
      </c>
      <c r="Q105" s="388"/>
      <c r="R105" s="343" t="s">
        <v>3186</v>
      </c>
      <c r="S105" s="40"/>
      <c r="Y105" s="40"/>
      <c r="Z105" s="40"/>
    </row>
    <row r="106" spans="1:26" s="401" customFormat="1" ht="14.25" customHeight="1">
      <c r="A106" s="463">
        <v>7</v>
      </c>
      <c r="B106" s="441">
        <v>44113</v>
      </c>
      <c r="C106" s="470"/>
      <c r="D106" s="486" t="s">
        <v>3668</v>
      </c>
      <c r="E106" s="469" t="s">
        <v>600</v>
      </c>
      <c r="F106" s="442">
        <v>2064.5</v>
      </c>
      <c r="G106" s="442">
        <v>2020</v>
      </c>
      <c r="H106" s="442">
        <v>2091.5</v>
      </c>
      <c r="I106" s="442" t="s">
        <v>3698</v>
      </c>
      <c r="J106" s="440" t="s">
        <v>3699</v>
      </c>
      <c r="K106" s="440">
        <f t="shared" ref="K106" si="99">H106-F106</f>
        <v>27</v>
      </c>
      <c r="L106" s="454">
        <f t="shared" ref="L106" si="100">(H106*N106)*0.035%</f>
        <v>219.60750000000004</v>
      </c>
      <c r="M106" s="515">
        <f t="shared" si="98"/>
        <v>7880.3924999999999</v>
      </c>
      <c r="N106" s="440">
        <v>300</v>
      </c>
      <c r="O106" s="444" t="s">
        <v>599</v>
      </c>
      <c r="P106" s="478">
        <v>44116</v>
      </c>
      <c r="Q106" s="388"/>
      <c r="R106" s="343" t="s">
        <v>3186</v>
      </c>
      <c r="S106" s="40"/>
      <c r="Y106" s="40"/>
      <c r="Z106" s="40"/>
    </row>
    <row r="107" spans="1:26" s="401" customFormat="1" ht="14.25" customHeight="1">
      <c r="A107" s="519">
        <v>8</v>
      </c>
      <c r="B107" s="520">
        <v>44116</v>
      </c>
      <c r="C107" s="521"/>
      <c r="D107" s="522" t="s">
        <v>3659</v>
      </c>
      <c r="E107" s="513" t="s">
        <v>600</v>
      </c>
      <c r="F107" s="485">
        <v>1457</v>
      </c>
      <c r="G107" s="485">
        <v>1440</v>
      </c>
      <c r="H107" s="485">
        <v>1440</v>
      </c>
      <c r="I107" s="485">
        <v>1490</v>
      </c>
      <c r="J107" s="475" t="s">
        <v>3700</v>
      </c>
      <c r="K107" s="475">
        <f t="shared" ref="K107:K109" si="101">H107-F107</f>
        <v>-17</v>
      </c>
      <c r="L107" s="456">
        <f t="shared" ref="L107:L109" si="102">(H107*N107)*0.035%</f>
        <v>352.80000000000007</v>
      </c>
      <c r="M107" s="523">
        <f t="shared" ref="M107:M109" si="103">(K107*N107)-L107</f>
        <v>-12252.8</v>
      </c>
      <c r="N107" s="475">
        <v>700</v>
      </c>
      <c r="O107" s="436" t="s">
        <v>663</v>
      </c>
      <c r="P107" s="514">
        <v>44116</v>
      </c>
      <c r="Q107" s="388"/>
      <c r="R107" s="343" t="s">
        <v>3186</v>
      </c>
      <c r="S107" s="40"/>
      <c r="Y107" s="40"/>
      <c r="Z107" s="40"/>
    </row>
    <row r="108" spans="1:26" s="401" customFormat="1" ht="14.25" customHeight="1">
      <c r="A108" s="463">
        <v>9</v>
      </c>
      <c r="B108" s="441">
        <v>44116</v>
      </c>
      <c r="C108" s="470"/>
      <c r="D108" s="486" t="s">
        <v>3702</v>
      </c>
      <c r="E108" s="469" t="s">
        <v>600</v>
      </c>
      <c r="F108" s="442">
        <v>161.75</v>
      </c>
      <c r="G108" s="442">
        <v>157.5</v>
      </c>
      <c r="H108" s="442">
        <v>164.25</v>
      </c>
      <c r="I108" s="442">
        <v>168</v>
      </c>
      <c r="J108" s="440" t="s">
        <v>3708</v>
      </c>
      <c r="K108" s="440">
        <f t="shared" si="101"/>
        <v>2.5</v>
      </c>
      <c r="L108" s="454">
        <f t="shared" si="102"/>
        <v>206.95500000000004</v>
      </c>
      <c r="M108" s="515">
        <f t="shared" si="103"/>
        <v>8793.0450000000001</v>
      </c>
      <c r="N108" s="440">
        <v>3600</v>
      </c>
      <c r="O108" s="444" t="s">
        <v>599</v>
      </c>
      <c r="P108" s="478">
        <v>44117</v>
      </c>
      <c r="Q108" s="388"/>
      <c r="R108" s="343" t="s">
        <v>3186</v>
      </c>
      <c r="S108" s="40"/>
      <c r="Y108" s="40"/>
      <c r="Z108" s="40"/>
    </row>
    <row r="109" spans="1:26" s="401" customFormat="1" ht="14.25" customHeight="1">
      <c r="A109" s="463">
        <v>10</v>
      </c>
      <c r="B109" s="441">
        <v>44117</v>
      </c>
      <c r="C109" s="470"/>
      <c r="D109" s="486" t="s">
        <v>3668</v>
      </c>
      <c r="E109" s="469" t="s">
        <v>600</v>
      </c>
      <c r="F109" s="442">
        <v>2067</v>
      </c>
      <c r="G109" s="442">
        <v>2020</v>
      </c>
      <c r="H109" s="442">
        <v>2089</v>
      </c>
      <c r="I109" s="442" t="s">
        <v>3698</v>
      </c>
      <c r="J109" s="440" t="s">
        <v>3714</v>
      </c>
      <c r="K109" s="440">
        <f t="shared" si="101"/>
        <v>22</v>
      </c>
      <c r="L109" s="454">
        <f t="shared" si="102"/>
        <v>219.34500000000003</v>
      </c>
      <c r="M109" s="515">
        <f t="shared" si="103"/>
        <v>6380.6549999999997</v>
      </c>
      <c r="N109" s="440">
        <v>300</v>
      </c>
      <c r="O109" s="444" t="s">
        <v>599</v>
      </c>
      <c r="P109" s="478">
        <v>44119</v>
      </c>
      <c r="Q109" s="388"/>
      <c r="R109" s="343" t="s">
        <v>3186</v>
      </c>
      <c r="S109" s="40"/>
      <c r="Y109" s="40"/>
      <c r="Z109" s="40"/>
    </row>
    <row r="110" spans="1:26" s="401" customFormat="1" ht="13.9" customHeight="1">
      <c r="A110" s="463">
        <v>11</v>
      </c>
      <c r="B110" s="441">
        <v>44118</v>
      </c>
      <c r="C110" s="470"/>
      <c r="D110" s="486" t="s">
        <v>3702</v>
      </c>
      <c r="E110" s="469" t="s">
        <v>600</v>
      </c>
      <c r="F110" s="442">
        <v>160.25</v>
      </c>
      <c r="G110" s="442">
        <v>156</v>
      </c>
      <c r="H110" s="442">
        <v>162.19999999999999</v>
      </c>
      <c r="I110" s="442">
        <v>168</v>
      </c>
      <c r="J110" s="440" t="s">
        <v>3735</v>
      </c>
      <c r="K110" s="440">
        <f t="shared" ref="K110" si="104">H110-F110</f>
        <v>1.9499999999999886</v>
      </c>
      <c r="L110" s="454">
        <f t="shared" ref="L110" si="105">(H110*N110)*0.035%</f>
        <v>204.37200000000004</v>
      </c>
      <c r="M110" s="515">
        <f t="shared" ref="M110" si="106">(K110*N110)-L110</f>
        <v>6815.6279999999588</v>
      </c>
      <c r="N110" s="440">
        <v>3600</v>
      </c>
      <c r="O110" s="444" t="s">
        <v>599</v>
      </c>
      <c r="P110" s="478">
        <v>44119</v>
      </c>
      <c r="Q110" s="388"/>
      <c r="R110" s="343" t="s">
        <v>3186</v>
      </c>
      <c r="S110" s="40"/>
      <c r="Y110" s="40"/>
      <c r="Z110" s="40"/>
    </row>
    <row r="111" spans="1:26" s="401" customFormat="1" ht="13.9" customHeight="1">
      <c r="A111" s="463">
        <v>12</v>
      </c>
      <c r="B111" s="441">
        <v>44119</v>
      </c>
      <c r="C111" s="470"/>
      <c r="D111" s="486" t="s">
        <v>3715</v>
      </c>
      <c r="E111" s="469" t="s">
        <v>3627</v>
      </c>
      <c r="F111" s="442">
        <v>11990</v>
      </c>
      <c r="G111" s="442">
        <v>12120</v>
      </c>
      <c r="H111" s="442">
        <v>11905</v>
      </c>
      <c r="I111" s="442">
        <v>11850</v>
      </c>
      <c r="J111" s="440" t="s">
        <v>3716</v>
      </c>
      <c r="K111" s="440">
        <f>F111-H111</f>
        <v>85</v>
      </c>
      <c r="L111" s="454">
        <f t="shared" ref="L111" si="107">(H111*N111)*0.035%</f>
        <v>312.50625000000002</v>
      </c>
      <c r="M111" s="515">
        <f t="shared" ref="M111" si="108">(K111*N111)-L111</f>
        <v>6062.4937499999996</v>
      </c>
      <c r="N111" s="440">
        <v>75</v>
      </c>
      <c r="O111" s="444" t="s">
        <v>599</v>
      </c>
      <c r="P111" s="446">
        <v>44119</v>
      </c>
      <c r="Q111" s="388"/>
      <c r="R111" s="343" t="s">
        <v>602</v>
      </c>
      <c r="S111" s="40"/>
      <c r="Y111" s="40"/>
      <c r="Z111" s="40"/>
    </row>
    <row r="112" spans="1:26" s="401" customFormat="1" ht="13.9" customHeight="1">
      <c r="A112" s="463">
        <v>13</v>
      </c>
      <c r="B112" s="441">
        <v>44119</v>
      </c>
      <c r="C112" s="470"/>
      <c r="D112" s="486" t="s">
        <v>3719</v>
      </c>
      <c r="E112" s="469" t="s">
        <v>3627</v>
      </c>
      <c r="F112" s="442">
        <v>2002</v>
      </c>
      <c r="G112" s="442">
        <v>2045</v>
      </c>
      <c r="H112" s="442">
        <v>1978</v>
      </c>
      <c r="I112" s="442">
        <v>1940</v>
      </c>
      <c r="J112" s="440" t="s">
        <v>3720</v>
      </c>
      <c r="K112" s="440">
        <f>F112-H112</f>
        <v>24</v>
      </c>
      <c r="L112" s="454">
        <f t="shared" ref="L112:L113" si="109">(H112*N112)*0.035%</f>
        <v>207.69000000000003</v>
      </c>
      <c r="M112" s="515">
        <f t="shared" ref="M112:M113" si="110">(K112*N112)-L112</f>
        <v>6992.31</v>
      </c>
      <c r="N112" s="440">
        <v>300</v>
      </c>
      <c r="O112" s="444" t="s">
        <v>599</v>
      </c>
      <c r="P112" s="446">
        <v>44119</v>
      </c>
      <c r="Q112" s="388"/>
      <c r="R112" s="343" t="s">
        <v>602</v>
      </c>
      <c r="S112" s="40"/>
      <c r="Y112" s="40"/>
      <c r="Z112" s="40"/>
    </row>
    <row r="113" spans="1:26" s="401" customFormat="1" ht="13.9" customHeight="1">
      <c r="A113" s="463">
        <v>14</v>
      </c>
      <c r="B113" s="441">
        <v>44119</v>
      </c>
      <c r="C113" s="470"/>
      <c r="D113" s="486" t="s">
        <v>3717</v>
      </c>
      <c r="E113" s="469" t="s">
        <v>600</v>
      </c>
      <c r="F113" s="442">
        <v>1240.5</v>
      </c>
      <c r="G113" s="442">
        <v>1216</v>
      </c>
      <c r="H113" s="442">
        <v>1255</v>
      </c>
      <c r="I113" s="442" t="s">
        <v>3718</v>
      </c>
      <c r="J113" s="440" t="s">
        <v>3725</v>
      </c>
      <c r="K113" s="440">
        <f t="shared" ref="K113" si="111">H113-F113</f>
        <v>14.5</v>
      </c>
      <c r="L113" s="454">
        <f t="shared" si="109"/>
        <v>241.58750000000003</v>
      </c>
      <c r="M113" s="515">
        <f t="shared" si="110"/>
        <v>7733.4125000000004</v>
      </c>
      <c r="N113" s="440">
        <v>550</v>
      </c>
      <c r="O113" s="444" t="s">
        <v>599</v>
      </c>
      <c r="P113" s="478">
        <v>44120</v>
      </c>
      <c r="Q113" s="388"/>
      <c r="R113" s="343" t="s">
        <v>3186</v>
      </c>
      <c r="S113" s="40"/>
      <c r="Y113" s="40"/>
      <c r="Z113" s="40"/>
    </row>
    <row r="114" spans="1:26" s="401" customFormat="1" ht="13.9" customHeight="1">
      <c r="A114" s="463">
        <v>15</v>
      </c>
      <c r="B114" s="441">
        <v>44119</v>
      </c>
      <c r="C114" s="470"/>
      <c r="D114" s="486" t="s">
        <v>3659</v>
      </c>
      <c r="E114" s="469" t="s">
        <v>600</v>
      </c>
      <c r="F114" s="442">
        <v>1423.5</v>
      </c>
      <c r="G114" s="442">
        <v>1405</v>
      </c>
      <c r="H114" s="442">
        <v>1432.5</v>
      </c>
      <c r="I114" s="442" t="s">
        <v>3721</v>
      </c>
      <c r="J114" s="440" t="s">
        <v>3405</v>
      </c>
      <c r="K114" s="440">
        <f t="shared" ref="K114:K115" si="112">H114-F114</f>
        <v>9</v>
      </c>
      <c r="L114" s="454">
        <f t="shared" ref="L114:L115" si="113">(H114*N114)*0.035%</f>
        <v>350.96250000000003</v>
      </c>
      <c r="M114" s="515">
        <f t="shared" ref="M114:M115" si="114">(K114*N114)-L114</f>
        <v>5949.0375000000004</v>
      </c>
      <c r="N114" s="440">
        <v>700</v>
      </c>
      <c r="O114" s="444" t="s">
        <v>599</v>
      </c>
      <c r="P114" s="478">
        <v>44120</v>
      </c>
      <c r="Q114" s="388"/>
      <c r="R114" s="343" t="s">
        <v>3186</v>
      </c>
      <c r="S114" s="40"/>
      <c r="Y114" s="40"/>
      <c r="Z114" s="40"/>
    </row>
    <row r="115" spans="1:26" s="401" customFormat="1" ht="13.9" customHeight="1">
      <c r="A115" s="463">
        <v>16</v>
      </c>
      <c r="B115" s="441">
        <v>44119</v>
      </c>
      <c r="C115" s="470"/>
      <c r="D115" s="486" t="s">
        <v>3668</v>
      </c>
      <c r="E115" s="469" t="s">
        <v>600</v>
      </c>
      <c r="F115" s="442">
        <v>2080</v>
      </c>
      <c r="G115" s="442">
        <v>2035</v>
      </c>
      <c r="H115" s="442">
        <v>2101.5</v>
      </c>
      <c r="I115" s="442" t="s">
        <v>3724</v>
      </c>
      <c r="J115" s="440" t="s">
        <v>3753</v>
      </c>
      <c r="K115" s="440">
        <f t="shared" si="112"/>
        <v>21.5</v>
      </c>
      <c r="L115" s="454">
        <f t="shared" si="113"/>
        <v>220.65750000000003</v>
      </c>
      <c r="M115" s="515">
        <f t="shared" si="114"/>
        <v>6229.3424999999997</v>
      </c>
      <c r="N115" s="440">
        <v>300</v>
      </c>
      <c r="O115" s="444" t="s">
        <v>599</v>
      </c>
      <c r="P115" s="478">
        <v>44124</v>
      </c>
      <c r="Q115" s="388"/>
      <c r="R115" s="343" t="s">
        <v>3186</v>
      </c>
      <c r="S115" s="40"/>
      <c r="Y115" s="40"/>
      <c r="Z115" s="40"/>
    </row>
    <row r="116" spans="1:26" s="401" customFormat="1" ht="13.9" customHeight="1">
      <c r="A116" s="463">
        <v>17</v>
      </c>
      <c r="B116" s="441">
        <v>44120</v>
      </c>
      <c r="C116" s="470"/>
      <c r="D116" s="486" t="s">
        <v>3715</v>
      </c>
      <c r="E116" s="469" t="s">
        <v>3627</v>
      </c>
      <c r="F116" s="442">
        <v>11745</v>
      </c>
      <c r="G116" s="442">
        <v>11880</v>
      </c>
      <c r="H116" s="442">
        <v>11675</v>
      </c>
      <c r="I116" s="442">
        <v>11600</v>
      </c>
      <c r="J116" s="440" t="s">
        <v>774</v>
      </c>
      <c r="K116" s="440">
        <f>F116-H116</f>
        <v>70</v>
      </c>
      <c r="L116" s="454">
        <f t="shared" ref="L116:L120" si="115">(H116*N116)*0.035%</f>
        <v>306.46875000000006</v>
      </c>
      <c r="M116" s="515">
        <f t="shared" ref="M116:M120" si="116">(K116*N116)-L116</f>
        <v>4943.53125</v>
      </c>
      <c r="N116" s="440">
        <v>75</v>
      </c>
      <c r="O116" s="444" t="s">
        <v>599</v>
      </c>
      <c r="P116" s="446">
        <v>44120</v>
      </c>
      <c r="Q116" s="388"/>
      <c r="R116" s="343" t="s">
        <v>602</v>
      </c>
      <c r="S116" s="40"/>
      <c r="Y116" s="40"/>
      <c r="Z116" s="40"/>
    </row>
    <row r="117" spans="1:26" s="401" customFormat="1" ht="13.9" customHeight="1">
      <c r="A117" s="463">
        <v>18</v>
      </c>
      <c r="B117" s="441">
        <v>44120</v>
      </c>
      <c r="C117" s="470"/>
      <c r="D117" s="486" t="s">
        <v>3726</v>
      </c>
      <c r="E117" s="469" t="s">
        <v>600</v>
      </c>
      <c r="F117" s="442">
        <v>684.5</v>
      </c>
      <c r="G117" s="442">
        <v>672</v>
      </c>
      <c r="H117" s="442">
        <v>692.5</v>
      </c>
      <c r="I117" s="442">
        <v>710</v>
      </c>
      <c r="J117" s="440" t="s">
        <v>3674</v>
      </c>
      <c r="K117" s="440">
        <f t="shared" ref="K117:K118" si="117">H117-F117</f>
        <v>8</v>
      </c>
      <c r="L117" s="454">
        <f t="shared" si="115"/>
        <v>242.37500000000003</v>
      </c>
      <c r="M117" s="515">
        <f t="shared" si="116"/>
        <v>7757.625</v>
      </c>
      <c r="N117" s="440">
        <v>1000</v>
      </c>
      <c r="O117" s="444" t="s">
        <v>599</v>
      </c>
      <c r="P117" s="446">
        <v>44120</v>
      </c>
      <c r="Q117" s="388"/>
      <c r="R117" s="343" t="s">
        <v>3186</v>
      </c>
      <c r="S117" s="40"/>
      <c r="Y117" s="40"/>
      <c r="Z117" s="40"/>
    </row>
    <row r="118" spans="1:26" s="401" customFormat="1" ht="13.9" customHeight="1">
      <c r="A118" s="463">
        <v>19</v>
      </c>
      <c r="B118" s="441">
        <v>44120</v>
      </c>
      <c r="C118" s="470"/>
      <c r="D118" s="486" t="s">
        <v>3727</v>
      </c>
      <c r="E118" s="469" t="s">
        <v>600</v>
      </c>
      <c r="F118" s="442">
        <v>563</v>
      </c>
      <c r="G118" s="442">
        <v>550</v>
      </c>
      <c r="H118" s="442">
        <v>567.5</v>
      </c>
      <c r="I118" s="442">
        <v>580</v>
      </c>
      <c r="J118" s="440" t="s">
        <v>3737</v>
      </c>
      <c r="K118" s="440">
        <f t="shared" si="117"/>
        <v>4.5</v>
      </c>
      <c r="L118" s="454">
        <f t="shared" si="115"/>
        <v>218.48750000000004</v>
      </c>
      <c r="M118" s="515">
        <f t="shared" si="116"/>
        <v>4731.5124999999998</v>
      </c>
      <c r="N118" s="440">
        <v>1100</v>
      </c>
      <c r="O118" s="444" t="s">
        <v>599</v>
      </c>
      <c r="P118" s="478">
        <v>44123</v>
      </c>
      <c r="Q118" s="388"/>
      <c r="R118" s="343" t="s">
        <v>602</v>
      </c>
      <c r="S118" s="40"/>
      <c r="Y118" s="40"/>
      <c r="Z118" s="40"/>
    </row>
    <row r="119" spans="1:26" s="401" customFormat="1" ht="13.9" customHeight="1">
      <c r="A119" s="524">
        <v>20</v>
      </c>
      <c r="B119" s="525">
        <v>44120</v>
      </c>
      <c r="C119" s="526"/>
      <c r="D119" s="527" t="s">
        <v>3729</v>
      </c>
      <c r="E119" s="528" t="s">
        <v>3627</v>
      </c>
      <c r="F119" s="529">
        <v>3230</v>
      </c>
      <c r="G119" s="529">
        <v>3275</v>
      </c>
      <c r="H119" s="529">
        <v>3227.5</v>
      </c>
      <c r="I119" s="529">
        <v>3150</v>
      </c>
      <c r="J119" s="530" t="s">
        <v>3643</v>
      </c>
      <c r="K119" s="530">
        <f>F119-H119</f>
        <v>2.5</v>
      </c>
      <c r="L119" s="531">
        <f t="shared" si="115"/>
        <v>282.40625000000006</v>
      </c>
      <c r="M119" s="532">
        <f t="shared" si="116"/>
        <v>342.59374999999994</v>
      </c>
      <c r="N119" s="530">
        <v>250</v>
      </c>
      <c r="O119" s="533" t="s">
        <v>708</v>
      </c>
      <c r="P119" s="534">
        <v>44123</v>
      </c>
      <c r="Q119" s="388"/>
      <c r="R119" s="343" t="s">
        <v>602</v>
      </c>
      <c r="S119" s="40"/>
      <c r="Y119" s="40"/>
      <c r="Z119" s="40"/>
    </row>
    <row r="120" spans="1:26" s="401" customFormat="1" ht="13.9" customHeight="1">
      <c r="A120" s="519">
        <v>21</v>
      </c>
      <c r="B120" s="520">
        <v>44120</v>
      </c>
      <c r="C120" s="521"/>
      <c r="D120" s="522" t="s">
        <v>3715</v>
      </c>
      <c r="E120" s="513" t="s">
        <v>3627</v>
      </c>
      <c r="F120" s="485">
        <v>11785</v>
      </c>
      <c r="G120" s="485">
        <v>11910</v>
      </c>
      <c r="H120" s="485">
        <v>11910</v>
      </c>
      <c r="I120" s="485">
        <v>11600</v>
      </c>
      <c r="J120" s="475" t="s">
        <v>3752</v>
      </c>
      <c r="K120" s="475">
        <f>F120-H120</f>
        <v>-125</v>
      </c>
      <c r="L120" s="456">
        <f t="shared" si="115"/>
        <v>312.63750000000005</v>
      </c>
      <c r="M120" s="523">
        <f t="shared" si="116"/>
        <v>-9687.6375000000007</v>
      </c>
      <c r="N120" s="475">
        <v>75</v>
      </c>
      <c r="O120" s="436" t="s">
        <v>663</v>
      </c>
      <c r="P120" s="423">
        <v>44124</v>
      </c>
      <c r="Q120" s="388"/>
      <c r="R120" s="343" t="s">
        <v>602</v>
      </c>
      <c r="S120" s="40"/>
      <c r="Y120" s="40"/>
      <c r="Z120" s="40"/>
    </row>
    <row r="121" spans="1:26" s="401" customFormat="1" ht="13.9" customHeight="1">
      <c r="A121" s="519">
        <v>22</v>
      </c>
      <c r="B121" s="520">
        <v>44123</v>
      </c>
      <c r="C121" s="521"/>
      <c r="D121" s="522" t="s">
        <v>3719</v>
      </c>
      <c r="E121" s="513" t="s">
        <v>3627</v>
      </c>
      <c r="F121" s="485">
        <v>2007.5</v>
      </c>
      <c r="G121" s="485">
        <v>2052</v>
      </c>
      <c r="H121" s="485">
        <v>2052</v>
      </c>
      <c r="I121" s="485">
        <v>1940</v>
      </c>
      <c r="J121" s="475" t="s">
        <v>3761</v>
      </c>
      <c r="K121" s="475">
        <f>F121-H121</f>
        <v>-44.5</v>
      </c>
      <c r="L121" s="456">
        <f t="shared" ref="L121" si="118">(H121*N121)*0.035%</f>
        <v>215.46000000000004</v>
      </c>
      <c r="M121" s="523">
        <f t="shared" ref="M121" si="119">(K121*N121)-L121</f>
        <v>-13565.46</v>
      </c>
      <c r="N121" s="475">
        <v>300</v>
      </c>
      <c r="O121" s="436" t="s">
        <v>663</v>
      </c>
      <c r="P121" s="423">
        <v>44125</v>
      </c>
      <c r="Q121" s="388"/>
      <c r="R121" s="343" t="s">
        <v>602</v>
      </c>
      <c r="S121" s="40"/>
      <c r="Y121" s="40"/>
      <c r="Z121" s="40"/>
    </row>
    <row r="122" spans="1:26" s="401" customFormat="1" ht="13.9" customHeight="1">
      <c r="A122" s="543">
        <v>23</v>
      </c>
      <c r="B122" s="544">
        <v>44123</v>
      </c>
      <c r="C122" s="545"/>
      <c r="D122" s="486" t="s">
        <v>3747</v>
      </c>
      <c r="E122" s="469" t="s">
        <v>600</v>
      </c>
      <c r="F122" s="442">
        <v>691</v>
      </c>
      <c r="G122" s="442">
        <v>679</v>
      </c>
      <c r="H122" s="442">
        <v>698.5</v>
      </c>
      <c r="I122" s="440">
        <v>715</v>
      </c>
      <c r="J122" s="440" t="s">
        <v>3760</v>
      </c>
      <c r="K122" s="440">
        <f t="shared" ref="K122" si="120">H122-F122</f>
        <v>7.5</v>
      </c>
      <c r="L122" s="454">
        <f t="shared" ref="L122" si="121">(H122*N122)*0.035%</f>
        <v>244.47500000000002</v>
      </c>
      <c r="M122" s="515">
        <f t="shared" ref="M122" si="122">(K122*N122)-L122</f>
        <v>7255.5249999999996</v>
      </c>
      <c r="N122" s="440">
        <v>1000</v>
      </c>
      <c r="O122" s="444" t="s">
        <v>599</v>
      </c>
      <c r="P122" s="478">
        <v>44124</v>
      </c>
      <c r="Q122" s="388"/>
      <c r="R122" s="343" t="s">
        <v>3186</v>
      </c>
      <c r="S122" s="40"/>
      <c r="Y122" s="40"/>
      <c r="Z122" s="40"/>
    </row>
    <row r="123" spans="1:26" s="401" customFormat="1" ht="13.9" customHeight="1">
      <c r="A123" s="543">
        <v>24</v>
      </c>
      <c r="B123" s="544">
        <v>44123</v>
      </c>
      <c r="C123" s="545"/>
      <c r="D123" s="486" t="s">
        <v>3702</v>
      </c>
      <c r="E123" s="469" t="s">
        <v>600</v>
      </c>
      <c r="F123" s="442">
        <v>159.25</v>
      </c>
      <c r="G123" s="442">
        <v>155</v>
      </c>
      <c r="H123" s="442">
        <v>161.30000000000001</v>
      </c>
      <c r="I123" s="440">
        <v>170</v>
      </c>
      <c r="J123" s="440" t="s">
        <v>3759</v>
      </c>
      <c r="K123" s="440">
        <f t="shared" ref="K123:K124" si="123">H123-F123</f>
        <v>2.0500000000000114</v>
      </c>
      <c r="L123" s="454">
        <f t="shared" ref="L123:L124" si="124">(H123*N123)*0.035%</f>
        <v>203.23800000000003</v>
      </c>
      <c r="M123" s="515">
        <f t="shared" ref="M123:M124" si="125">(K123*N123)-L123</f>
        <v>7176.7620000000406</v>
      </c>
      <c r="N123" s="440">
        <v>3600</v>
      </c>
      <c r="O123" s="444" t="s">
        <v>599</v>
      </c>
      <c r="P123" s="478">
        <v>44124</v>
      </c>
      <c r="Q123" s="388"/>
      <c r="R123" s="343" t="s">
        <v>3186</v>
      </c>
      <c r="S123" s="40"/>
      <c r="Y123" s="40"/>
      <c r="Z123" s="40"/>
    </row>
    <row r="124" spans="1:26" s="401" customFormat="1" ht="13.9" customHeight="1">
      <c r="A124" s="543">
        <v>25</v>
      </c>
      <c r="B124" s="544">
        <v>44123</v>
      </c>
      <c r="C124" s="545"/>
      <c r="D124" s="486" t="s">
        <v>3748</v>
      </c>
      <c r="E124" s="469" t="s">
        <v>3749</v>
      </c>
      <c r="F124" s="442">
        <v>1017</v>
      </c>
      <c r="G124" s="442">
        <v>1000</v>
      </c>
      <c r="H124" s="442">
        <v>1026.5</v>
      </c>
      <c r="I124" s="440">
        <v>1050</v>
      </c>
      <c r="J124" s="440" t="s">
        <v>3754</v>
      </c>
      <c r="K124" s="440">
        <f t="shared" si="123"/>
        <v>9.5</v>
      </c>
      <c r="L124" s="454">
        <f t="shared" si="124"/>
        <v>305.38375000000002</v>
      </c>
      <c r="M124" s="515">
        <f t="shared" si="125"/>
        <v>7769.61625</v>
      </c>
      <c r="N124" s="440">
        <v>850</v>
      </c>
      <c r="O124" s="444" t="s">
        <v>599</v>
      </c>
      <c r="P124" s="478">
        <v>44124</v>
      </c>
      <c r="Q124" s="388"/>
      <c r="R124" s="343" t="s">
        <v>3186</v>
      </c>
      <c r="S124" s="40"/>
      <c r="Y124" s="40"/>
      <c r="Z124" s="40"/>
    </row>
    <row r="125" spans="1:26" s="401" customFormat="1" ht="13.9" customHeight="1">
      <c r="A125" s="543">
        <v>26</v>
      </c>
      <c r="B125" s="544">
        <v>44124</v>
      </c>
      <c r="C125" s="545"/>
      <c r="D125" s="486" t="s">
        <v>3758</v>
      </c>
      <c r="E125" s="469" t="s">
        <v>600</v>
      </c>
      <c r="F125" s="442">
        <v>158.55000000000001</v>
      </c>
      <c r="G125" s="442">
        <v>154</v>
      </c>
      <c r="H125" s="442">
        <v>160.80000000000001</v>
      </c>
      <c r="I125" s="440">
        <v>168</v>
      </c>
      <c r="J125" s="440" t="s">
        <v>3775</v>
      </c>
      <c r="K125" s="440">
        <f t="shared" ref="K125" si="126">H125-F125</f>
        <v>2.25</v>
      </c>
      <c r="L125" s="454">
        <f t="shared" ref="L125" si="127">(H125*N125)*0.035%</f>
        <v>202.60800000000003</v>
      </c>
      <c r="M125" s="515">
        <f t="shared" ref="M125" si="128">(K125*N125)-L125</f>
        <v>7897.3919999999998</v>
      </c>
      <c r="N125" s="440">
        <v>3600</v>
      </c>
      <c r="O125" s="444" t="s">
        <v>599</v>
      </c>
      <c r="P125" s="478">
        <v>44126</v>
      </c>
      <c r="Q125" s="388"/>
      <c r="R125" s="343" t="s">
        <v>3186</v>
      </c>
      <c r="S125" s="40"/>
      <c r="Y125" s="40"/>
      <c r="Z125" s="40"/>
    </row>
    <row r="126" spans="1:26" s="401" customFormat="1" ht="13.9" customHeight="1">
      <c r="A126" s="543">
        <v>27</v>
      </c>
      <c r="B126" s="544">
        <v>44125</v>
      </c>
      <c r="C126" s="545"/>
      <c r="D126" s="486" t="s">
        <v>3715</v>
      </c>
      <c r="E126" s="469" t="s">
        <v>3627</v>
      </c>
      <c r="F126" s="442">
        <v>11990</v>
      </c>
      <c r="G126" s="442">
        <v>12100</v>
      </c>
      <c r="H126" s="442">
        <v>11925</v>
      </c>
      <c r="I126" s="440">
        <v>11800</v>
      </c>
      <c r="J126" s="440" t="s">
        <v>3764</v>
      </c>
      <c r="K126" s="440">
        <f>F126-H126</f>
        <v>65</v>
      </c>
      <c r="L126" s="454">
        <f t="shared" ref="L126:L129" si="129">(H126*N126)*0.035%</f>
        <v>313.03125000000006</v>
      </c>
      <c r="M126" s="515">
        <f t="shared" ref="M126:M129" si="130">(K126*N126)-L126</f>
        <v>4561.96875</v>
      </c>
      <c r="N126" s="440">
        <v>75</v>
      </c>
      <c r="O126" s="444" t="s">
        <v>599</v>
      </c>
      <c r="P126" s="446">
        <v>44125</v>
      </c>
      <c r="Q126" s="388"/>
      <c r="R126" s="343" t="s">
        <v>602</v>
      </c>
      <c r="S126" s="40"/>
      <c r="Y126" s="40"/>
      <c r="Z126" s="40"/>
    </row>
    <row r="127" spans="1:26" s="401" customFormat="1" ht="13.9" customHeight="1">
      <c r="A127" s="519">
        <v>28</v>
      </c>
      <c r="B127" s="520">
        <v>44125</v>
      </c>
      <c r="C127" s="521"/>
      <c r="D127" s="522" t="s">
        <v>3748</v>
      </c>
      <c r="E127" s="513" t="s">
        <v>600</v>
      </c>
      <c r="F127" s="485">
        <v>1011</v>
      </c>
      <c r="G127" s="485">
        <v>994</v>
      </c>
      <c r="H127" s="485">
        <v>994</v>
      </c>
      <c r="I127" s="485">
        <v>1040</v>
      </c>
      <c r="J127" s="475" t="s">
        <v>3700</v>
      </c>
      <c r="K127" s="475">
        <f t="shared" ref="K127:K128" si="131">H127-F127</f>
        <v>-17</v>
      </c>
      <c r="L127" s="456">
        <f t="shared" si="129"/>
        <v>295.71500000000003</v>
      </c>
      <c r="M127" s="523">
        <f t="shared" si="130"/>
        <v>-14745.715</v>
      </c>
      <c r="N127" s="475">
        <v>850</v>
      </c>
      <c r="O127" s="436" t="s">
        <v>663</v>
      </c>
      <c r="P127" s="514">
        <v>44125</v>
      </c>
      <c r="Q127" s="388"/>
      <c r="R127" s="343" t="s">
        <v>3186</v>
      </c>
      <c r="S127" s="40"/>
      <c r="Y127" s="40"/>
      <c r="Z127" s="40"/>
    </row>
    <row r="128" spans="1:26" s="401" customFormat="1" ht="13.9" customHeight="1">
      <c r="A128" s="543">
        <v>29</v>
      </c>
      <c r="B128" s="544">
        <v>44125</v>
      </c>
      <c r="C128" s="545"/>
      <c r="D128" s="486" t="s">
        <v>3770</v>
      </c>
      <c r="E128" s="469" t="s">
        <v>600</v>
      </c>
      <c r="F128" s="442">
        <v>559.5</v>
      </c>
      <c r="G128" s="442">
        <v>548</v>
      </c>
      <c r="H128" s="442">
        <v>566</v>
      </c>
      <c r="I128" s="440">
        <v>580</v>
      </c>
      <c r="J128" s="440" t="s">
        <v>3769</v>
      </c>
      <c r="K128" s="440">
        <f t="shared" si="131"/>
        <v>6.5</v>
      </c>
      <c r="L128" s="454">
        <f t="shared" si="129"/>
        <v>217.91000000000003</v>
      </c>
      <c r="M128" s="515">
        <f t="shared" si="130"/>
        <v>6932.09</v>
      </c>
      <c r="N128" s="440">
        <v>1100</v>
      </c>
      <c r="O128" s="444" t="s">
        <v>599</v>
      </c>
      <c r="P128" s="478">
        <v>44126</v>
      </c>
      <c r="Q128" s="388"/>
      <c r="R128" s="343" t="s">
        <v>602</v>
      </c>
      <c r="S128" s="40"/>
      <c r="Y128" s="40"/>
      <c r="Z128" s="40"/>
    </row>
    <row r="129" spans="1:26" s="401" customFormat="1" ht="13.9" customHeight="1">
      <c r="A129" s="543">
        <v>30</v>
      </c>
      <c r="B129" s="544">
        <v>44125</v>
      </c>
      <c r="C129" s="545"/>
      <c r="D129" s="486" t="s">
        <v>3771</v>
      </c>
      <c r="E129" s="469" t="s">
        <v>3627</v>
      </c>
      <c r="F129" s="442">
        <v>419</v>
      </c>
      <c r="G129" s="442">
        <v>429</v>
      </c>
      <c r="H129" s="442">
        <v>413.5</v>
      </c>
      <c r="I129" s="440">
        <v>400</v>
      </c>
      <c r="J129" s="440" t="s">
        <v>3642</v>
      </c>
      <c r="K129" s="440">
        <f>F129-H129</f>
        <v>5.5</v>
      </c>
      <c r="L129" s="454">
        <f t="shared" si="129"/>
        <v>198.99687500000002</v>
      </c>
      <c r="M129" s="515">
        <f t="shared" si="130"/>
        <v>7363.5031250000002</v>
      </c>
      <c r="N129" s="440">
        <v>1375</v>
      </c>
      <c r="O129" s="444" t="s">
        <v>599</v>
      </c>
      <c r="P129" s="478">
        <v>44126</v>
      </c>
      <c r="Q129" s="388"/>
      <c r="R129" s="343" t="s">
        <v>602</v>
      </c>
      <c r="S129" s="40"/>
      <c r="Y129" s="40"/>
      <c r="Z129" s="40"/>
    </row>
    <row r="130" spans="1:26" s="401" customFormat="1" ht="13.9" customHeight="1">
      <c r="A130" s="519">
        <v>31</v>
      </c>
      <c r="B130" s="520">
        <v>44126</v>
      </c>
      <c r="C130" s="521"/>
      <c r="D130" s="522" t="s">
        <v>3773</v>
      </c>
      <c r="E130" s="513" t="s">
        <v>600</v>
      </c>
      <c r="F130" s="485">
        <v>15975</v>
      </c>
      <c r="G130" s="485">
        <v>15740</v>
      </c>
      <c r="H130" s="485">
        <v>15835</v>
      </c>
      <c r="I130" s="485" t="s">
        <v>3774</v>
      </c>
      <c r="J130" s="475" t="s">
        <v>3783</v>
      </c>
      <c r="K130" s="475">
        <f t="shared" ref="K130:K131" si="132">H130-F130</f>
        <v>-140</v>
      </c>
      <c r="L130" s="456">
        <f t="shared" ref="L130:L135" si="133">(H130*N130)*0.035%</f>
        <v>277.11250000000007</v>
      </c>
      <c r="M130" s="523">
        <f t="shared" ref="M130:M135" si="134">(K130*N130)-L130</f>
        <v>-7277.1125000000002</v>
      </c>
      <c r="N130" s="475">
        <v>50</v>
      </c>
      <c r="O130" s="436" t="s">
        <v>663</v>
      </c>
      <c r="P130" s="514">
        <v>44127</v>
      </c>
      <c r="Q130" s="388"/>
      <c r="R130" s="343" t="s">
        <v>602</v>
      </c>
      <c r="S130" s="40"/>
      <c r="Y130" s="40"/>
      <c r="Z130" s="40"/>
    </row>
    <row r="131" spans="1:26" s="401" customFormat="1" ht="13.9" customHeight="1">
      <c r="A131" s="543">
        <v>32</v>
      </c>
      <c r="B131" s="544">
        <v>44126</v>
      </c>
      <c r="C131" s="545"/>
      <c r="D131" s="486" t="s">
        <v>3747</v>
      </c>
      <c r="E131" s="469" t="s">
        <v>600</v>
      </c>
      <c r="F131" s="442">
        <v>706</v>
      </c>
      <c r="G131" s="442">
        <v>694</v>
      </c>
      <c r="H131" s="442">
        <v>715.5</v>
      </c>
      <c r="I131" s="440">
        <v>725</v>
      </c>
      <c r="J131" s="440" t="s">
        <v>3784</v>
      </c>
      <c r="K131" s="440">
        <f t="shared" si="132"/>
        <v>9.5</v>
      </c>
      <c r="L131" s="454">
        <f t="shared" si="133"/>
        <v>250.42500000000004</v>
      </c>
      <c r="M131" s="515">
        <f t="shared" si="134"/>
        <v>9249.5750000000007</v>
      </c>
      <c r="N131" s="440">
        <v>1000</v>
      </c>
      <c r="O131" s="444" t="s">
        <v>599</v>
      </c>
      <c r="P131" s="478">
        <v>44127</v>
      </c>
      <c r="Q131" s="388"/>
      <c r="R131" s="343" t="s">
        <v>3186</v>
      </c>
      <c r="S131" s="40"/>
      <c r="Y131" s="40"/>
      <c r="Z131" s="40"/>
    </row>
    <row r="132" spans="1:26" s="401" customFormat="1" ht="13.9" customHeight="1">
      <c r="A132" s="543">
        <v>33</v>
      </c>
      <c r="B132" s="544">
        <v>44126</v>
      </c>
      <c r="C132" s="545"/>
      <c r="D132" s="486" t="s">
        <v>3726</v>
      </c>
      <c r="E132" s="469" t="s">
        <v>3627</v>
      </c>
      <c r="F132" s="442">
        <v>727.5</v>
      </c>
      <c r="G132" s="442">
        <v>739</v>
      </c>
      <c r="H132" s="442">
        <v>720.5</v>
      </c>
      <c r="I132" s="440">
        <v>704</v>
      </c>
      <c r="J132" s="440" t="s">
        <v>3789</v>
      </c>
      <c r="K132" s="440">
        <f>F132-H132</f>
        <v>7</v>
      </c>
      <c r="L132" s="454">
        <f t="shared" si="133"/>
        <v>252.17500000000004</v>
      </c>
      <c r="M132" s="515">
        <f t="shared" si="134"/>
        <v>6747.8249999999998</v>
      </c>
      <c r="N132" s="440">
        <v>1000</v>
      </c>
      <c r="O132" s="444" t="s">
        <v>599</v>
      </c>
      <c r="P132" s="478">
        <v>44130</v>
      </c>
      <c r="Q132" s="388"/>
      <c r="R132" s="343" t="s">
        <v>602</v>
      </c>
      <c r="S132" s="40"/>
      <c r="Y132" s="40"/>
      <c r="Z132" s="40"/>
    </row>
    <row r="133" spans="1:26" s="401" customFormat="1" ht="13.9" customHeight="1">
      <c r="A133" s="543">
        <v>34</v>
      </c>
      <c r="B133" s="544">
        <v>44127</v>
      </c>
      <c r="C133" s="545"/>
      <c r="D133" s="486" t="s">
        <v>3782</v>
      </c>
      <c r="E133" s="469" t="s">
        <v>3627</v>
      </c>
      <c r="F133" s="442">
        <v>1243</v>
      </c>
      <c r="G133" s="442">
        <v>1258</v>
      </c>
      <c r="H133" s="442">
        <v>1233.5</v>
      </c>
      <c r="I133" s="440">
        <v>1210</v>
      </c>
      <c r="J133" s="440" t="s">
        <v>3784</v>
      </c>
      <c r="K133" s="440">
        <f>F133-H133</f>
        <v>9.5</v>
      </c>
      <c r="L133" s="454">
        <f t="shared" si="133"/>
        <v>323.79375000000005</v>
      </c>
      <c r="M133" s="515">
        <f t="shared" si="134"/>
        <v>6801.2062500000002</v>
      </c>
      <c r="N133" s="440">
        <v>750</v>
      </c>
      <c r="O133" s="444" t="s">
        <v>599</v>
      </c>
      <c r="P133" s="478">
        <v>44130</v>
      </c>
      <c r="Q133" s="388"/>
      <c r="R133" s="343" t="s">
        <v>602</v>
      </c>
      <c r="S133" s="40"/>
      <c r="Y133" s="40"/>
      <c r="Z133" s="40"/>
    </row>
    <row r="134" spans="1:26" s="401" customFormat="1" ht="13.9" customHeight="1">
      <c r="A134" s="543">
        <v>35</v>
      </c>
      <c r="B134" s="544">
        <v>44127</v>
      </c>
      <c r="C134" s="545"/>
      <c r="D134" s="486" t="s">
        <v>3727</v>
      </c>
      <c r="E134" s="469" t="s">
        <v>600</v>
      </c>
      <c r="F134" s="442">
        <v>564.5</v>
      </c>
      <c r="G134" s="442">
        <v>554</v>
      </c>
      <c r="H134" s="442">
        <v>570.5</v>
      </c>
      <c r="I134" s="440">
        <v>585</v>
      </c>
      <c r="J134" s="440" t="s">
        <v>3790</v>
      </c>
      <c r="K134" s="440">
        <f t="shared" ref="K134:K135" si="135">H134-F134</f>
        <v>6</v>
      </c>
      <c r="L134" s="454">
        <f t="shared" si="133"/>
        <v>219.64250000000004</v>
      </c>
      <c r="M134" s="515">
        <f t="shared" si="134"/>
        <v>6380.3575000000001</v>
      </c>
      <c r="N134" s="440">
        <v>1100</v>
      </c>
      <c r="O134" s="444" t="s">
        <v>599</v>
      </c>
      <c r="P134" s="478">
        <v>44130</v>
      </c>
      <c r="Q134" s="388"/>
      <c r="R134" s="343" t="s">
        <v>602</v>
      </c>
      <c r="S134" s="40"/>
      <c r="Y134" s="40"/>
      <c r="Z134" s="40"/>
    </row>
    <row r="135" spans="1:26" s="401" customFormat="1" ht="13.9" customHeight="1">
      <c r="A135" s="543">
        <v>36</v>
      </c>
      <c r="B135" s="544">
        <v>44130</v>
      </c>
      <c r="C135" s="545"/>
      <c r="D135" s="486" t="s">
        <v>3787</v>
      </c>
      <c r="E135" s="469" t="s">
        <v>600</v>
      </c>
      <c r="F135" s="442">
        <v>2102.5</v>
      </c>
      <c r="G135" s="442">
        <v>2060</v>
      </c>
      <c r="H135" s="442">
        <v>2128</v>
      </c>
      <c r="I135" s="440" t="s">
        <v>3788</v>
      </c>
      <c r="J135" s="440" t="s">
        <v>3805</v>
      </c>
      <c r="K135" s="440">
        <f t="shared" si="135"/>
        <v>25.5</v>
      </c>
      <c r="L135" s="454">
        <f t="shared" si="133"/>
        <v>223.44000000000003</v>
      </c>
      <c r="M135" s="515">
        <f t="shared" si="134"/>
        <v>7426.56</v>
      </c>
      <c r="N135" s="440">
        <v>300</v>
      </c>
      <c r="O135" s="444" t="s">
        <v>599</v>
      </c>
      <c r="P135" s="478">
        <v>44131</v>
      </c>
      <c r="Q135" s="388"/>
      <c r="R135" s="343" t="s">
        <v>3186</v>
      </c>
      <c r="S135" s="40"/>
      <c r="Y135" s="40"/>
      <c r="Z135" s="40"/>
    </row>
    <row r="136" spans="1:26" s="401" customFormat="1" ht="13.9" customHeight="1">
      <c r="A136" s="543">
        <v>37</v>
      </c>
      <c r="B136" s="544">
        <v>44130</v>
      </c>
      <c r="C136" s="545"/>
      <c r="D136" s="486" t="s">
        <v>3794</v>
      </c>
      <c r="E136" s="469" t="s">
        <v>600</v>
      </c>
      <c r="F136" s="442">
        <v>782</v>
      </c>
      <c r="G136" s="442">
        <v>764</v>
      </c>
      <c r="H136" s="442">
        <v>792</v>
      </c>
      <c r="I136" s="440" t="s">
        <v>3795</v>
      </c>
      <c r="J136" s="440" t="s">
        <v>3694</v>
      </c>
      <c r="K136" s="440">
        <f t="shared" ref="K136:K137" si="136">H136-F136</f>
        <v>10</v>
      </c>
      <c r="L136" s="454">
        <f t="shared" ref="L136:L137" si="137">(H136*N136)*0.035%</f>
        <v>207.90000000000003</v>
      </c>
      <c r="M136" s="515">
        <f t="shared" ref="M136:M137" si="138">(K136*N136)-L136</f>
        <v>7292.1</v>
      </c>
      <c r="N136" s="440">
        <v>750</v>
      </c>
      <c r="O136" s="444" t="s">
        <v>599</v>
      </c>
      <c r="P136" s="478">
        <v>44131</v>
      </c>
      <c r="Q136" s="388"/>
      <c r="R136" s="343" t="s">
        <v>602</v>
      </c>
      <c r="S136" s="40"/>
      <c r="Y136" s="40"/>
      <c r="Z136" s="40"/>
    </row>
    <row r="137" spans="1:26" s="401" customFormat="1" ht="13.9" customHeight="1">
      <c r="A137" s="543">
        <v>38</v>
      </c>
      <c r="B137" s="544">
        <v>44130</v>
      </c>
      <c r="C137" s="545"/>
      <c r="D137" s="486" t="s">
        <v>3796</v>
      </c>
      <c r="E137" s="469" t="s">
        <v>600</v>
      </c>
      <c r="F137" s="442">
        <v>159.75</v>
      </c>
      <c r="G137" s="442">
        <v>155</v>
      </c>
      <c r="H137" s="442">
        <v>162</v>
      </c>
      <c r="I137" s="440">
        <v>170</v>
      </c>
      <c r="J137" s="440" t="s">
        <v>3775</v>
      </c>
      <c r="K137" s="440">
        <f t="shared" si="136"/>
        <v>2.25</v>
      </c>
      <c r="L137" s="454">
        <f t="shared" si="137"/>
        <v>204.12000000000003</v>
      </c>
      <c r="M137" s="515">
        <f t="shared" si="138"/>
        <v>7895.88</v>
      </c>
      <c r="N137" s="440">
        <v>3600</v>
      </c>
      <c r="O137" s="444" t="s">
        <v>599</v>
      </c>
      <c r="P137" s="478">
        <v>44131</v>
      </c>
      <c r="Q137" s="388"/>
      <c r="R137" s="343" t="s">
        <v>3186</v>
      </c>
      <c r="S137" s="40"/>
      <c r="Y137" s="40"/>
      <c r="Z137" s="40"/>
    </row>
    <row r="138" spans="1:26" s="401" customFormat="1" ht="13.9" customHeight="1">
      <c r="A138" s="543">
        <v>39</v>
      </c>
      <c r="B138" s="544">
        <v>44131</v>
      </c>
      <c r="C138" s="545"/>
      <c r="D138" s="486" t="s">
        <v>3806</v>
      </c>
      <c r="E138" s="469" t="s">
        <v>600</v>
      </c>
      <c r="F138" s="442">
        <v>692.5</v>
      </c>
      <c r="G138" s="442">
        <v>680</v>
      </c>
      <c r="H138" s="442">
        <v>700</v>
      </c>
      <c r="I138" s="440">
        <v>720</v>
      </c>
      <c r="J138" s="440" t="s">
        <v>3815</v>
      </c>
      <c r="K138" s="440">
        <f t="shared" ref="K138:K140" si="139">H138-F138</f>
        <v>7.5</v>
      </c>
      <c r="L138" s="454">
        <f t="shared" ref="L138:L140" si="140">(H138*N138)*0.035%</f>
        <v>245.00000000000003</v>
      </c>
      <c r="M138" s="515">
        <f t="shared" ref="M138:M140" si="141">(K138*N138)-L138</f>
        <v>7255</v>
      </c>
      <c r="N138" s="440">
        <v>1000</v>
      </c>
      <c r="O138" s="444" t="s">
        <v>599</v>
      </c>
      <c r="P138" s="446">
        <v>44131</v>
      </c>
      <c r="Q138" s="388"/>
      <c r="R138" s="343" t="s">
        <v>3186</v>
      </c>
      <c r="S138" s="40"/>
      <c r="Y138" s="40"/>
      <c r="Z138" s="40"/>
    </row>
    <row r="139" spans="1:26" s="401" customFormat="1" ht="13.9" customHeight="1">
      <c r="A139" s="543">
        <v>40</v>
      </c>
      <c r="B139" s="544">
        <v>44131</v>
      </c>
      <c r="C139" s="545"/>
      <c r="D139" s="486" t="s">
        <v>3807</v>
      </c>
      <c r="E139" s="469" t="s">
        <v>600</v>
      </c>
      <c r="F139" s="442">
        <v>381.5</v>
      </c>
      <c r="G139" s="442">
        <v>373</v>
      </c>
      <c r="H139" s="442">
        <v>388</v>
      </c>
      <c r="I139" s="440" t="s">
        <v>3808</v>
      </c>
      <c r="J139" s="440" t="s">
        <v>3769</v>
      </c>
      <c r="K139" s="440">
        <f t="shared" si="139"/>
        <v>6.5</v>
      </c>
      <c r="L139" s="454">
        <f t="shared" si="140"/>
        <v>216.32940000000002</v>
      </c>
      <c r="M139" s="515">
        <f t="shared" si="141"/>
        <v>10138.170599999999</v>
      </c>
      <c r="N139" s="440">
        <v>1593</v>
      </c>
      <c r="O139" s="444" t="s">
        <v>599</v>
      </c>
      <c r="P139" s="446">
        <v>44131</v>
      </c>
      <c r="Q139" s="388"/>
      <c r="R139" s="343" t="s">
        <v>3186</v>
      </c>
      <c r="S139" s="40"/>
      <c r="Y139" s="40"/>
      <c r="Z139" s="40"/>
    </row>
    <row r="140" spans="1:26" s="401" customFormat="1" ht="13.9" customHeight="1">
      <c r="A140" s="543">
        <v>41</v>
      </c>
      <c r="B140" s="544">
        <v>44131</v>
      </c>
      <c r="C140" s="545"/>
      <c r="D140" s="486" t="s">
        <v>3810</v>
      </c>
      <c r="E140" s="469" t="s">
        <v>600</v>
      </c>
      <c r="F140" s="442">
        <v>1258</v>
      </c>
      <c r="G140" s="442">
        <v>1232</v>
      </c>
      <c r="H140" s="442">
        <v>1271</v>
      </c>
      <c r="I140" s="440">
        <v>1300</v>
      </c>
      <c r="J140" s="440" t="s">
        <v>3682</v>
      </c>
      <c r="K140" s="440">
        <f t="shared" si="139"/>
        <v>13</v>
      </c>
      <c r="L140" s="454">
        <f t="shared" si="140"/>
        <v>244.66750000000005</v>
      </c>
      <c r="M140" s="515">
        <f t="shared" si="141"/>
        <v>6905.3324999999995</v>
      </c>
      <c r="N140" s="440">
        <v>550</v>
      </c>
      <c r="O140" s="444" t="s">
        <v>599</v>
      </c>
      <c r="P140" s="478">
        <v>44132</v>
      </c>
      <c r="Q140" s="388"/>
      <c r="R140" s="343" t="s">
        <v>3186</v>
      </c>
      <c r="S140" s="40"/>
      <c r="Y140" s="40"/>
      <c r="Z140" s="40"/>
    </row>
    <row r="141" spans="1:26" s="401" customFormat="1" ht="13.9" customHeight="1">
      <c r="A141" s="519">
        <v>42</v>
      </c>
      <c r="B141" s="520">
        <v>44131</v>
      </c>
      <c r="C141" s="521"/>
      <c r="D141" s="522" t="s">
        <v>3715</v>
      </c>
      <c r="E141" s="513" t="s">
        <v>3627</v>
      </c>
      <c r="F141" s="485">
        <v>11835</v>
      </c>
      <c r="G141" s="485">
        <v>11910</v>
      </c>
      <c r="H141" s="485">
        <v>11910</v>
      </c>
      <c r="I141" s="485">
        <v>11700</v>
      </c>
      <c r="J141" s="475" t="s">
        <v>3826</v>
      </c>
      <c r="K141" s="475">
        <f>F141-H141</f>
        <v>-75</v>
      </c>
      <c r="L141" s="456">
        <f t="shared" ref="L141:L142" si="142">(H141*N141)*0.035%</f>
        <v>312.63750000000005</v>
      </c>
      <c r="M141" s="523">
        <f t="shared" ref="M141:M142" si="143">(K141*N141)-L141</f>
        <v>-5937.6374999999998</v>
      </c>
      <c r="N141" s="475">
        <v>75</v>
      </c>
      <c r="O141" s="436" t="s">
        <v>663</v>
      </c>
      <c r="P141" s="514">
        <v>44132</v>
      </c>
      <c r="Q141" s="388"/>
      <c r="R141" s="343" t="s">
        <v>602</v>
      </c>
      <c r="S141" s="40"/>
      <c r="Y141" s="40"/>
      <c r="Z141" s="40"/>
    </row>
    <row r="142" spans="1:26" s="401" customFormat="1" ht="13.9" customHeight="1">
      <c r="A142" s="519">
        <v>43</v>
      </c>
      <c r="B142" s="520">
        <v>44131</v>
      </c>
      <c r="C142" s="521"/>
      <c r="D142" s="522" t="s">
        <v>3794</v>
      </c>
      <c r="E142" s="513" t="s">
        <v>600</v>
      </c>
      <c r="F142" s="485">
        <v>774</v>
      </c>
      <c r="G142" s="485">
        <v>758</v>
      </c>
      <c r="H142" s="485">
        <v>758</v>
      </c>
      <c r="I142" s="475" t="s">
        <v>3811</v>
      </c>
      <c r="J142" s="475" t="s">
        <v>3837</v>
      </c>
      <c r="K142" s="475">
        <f t="shared" ref="K142" si="144">H142-F142</f>
        <v>-16</v>
      </c>
      <c r="L142" s="456">
        <f t="shared" si="142"/>
        <v>198.97500000000002</v>
      </c>
      <c r="M142" s="523">
        <f t="shared" si="143"/>
        <v>-12198.975</v>
      </c>
      <c r="N142" s="475">
        <v>750</v>
      </c>
      <c r="O142" s="436" t="s">
        <v>663</v>
      </c>
      <c r="P142" s="423">
        <v>44133</v>
      </c>
      <c r="Q142" s="388"/>
      <c r="R142" s="343" t="s">
        <v>3186</v>
      </c>
      <c r="S142" s="40"/>
      <c r="Y142" s="40"/>
      <c r="Z142" s="40"/>
    </row>
    <row r="143" spans="1:26" s="401" customFormat="1" ht="13.9" customHeight="1">
      <c r="A143" s="519">
        <v>44</v>
      </c>
      <c r="B143" s="520">
        <v>44132</v>
      </c>
      <c r="C143" s="521"/>
      <c r="D143" s="522" t="s">
        <v>3796</v>
      </c>
      <c r="E143" s="513" t="s">
        <v>600</v>
      </c>
      <c r="F143" s="485">
        <v>161.75</v>
      </c>
      <c r="G143" s="485">
        <v>157.5</v>
      </c>
      <c r="H143" s="485">
        <v>157.5</v>
      </c>
      <c r="I143" s="475">
        <v>170</v>
      </c>
      <c r="J143" s="475" t="s">
        <v>3836</v>
      </c>
      <c r="K143" s="475">
        <f t="shared" ref="K143:K144" si="145">H143-F143</f>
        <v>-4.25</v>
      </c>
      <c r="L143" s="456">
        <f t="shared" ref="L143:L144" si="146">(H143*N143)*0.035%</f>
        <v>198.45000000000002</v>
      </c>
      <c r="M143" s="523">
        <f t="shared" ref="M143:M144" si="147">(K143*N143)-L143</f>
        <v>-15498.45</v>
      </c>
      <c r="N143" s="475">
        <v>3600</v>
      </c>
      <c r="O143" s="436" t="s">
        <v>663</v>
      </c>
      <c r="P143" s="423">
        <v>44133</v>
      </c>
      <c r="Q143" s="388"/>
      <c r="R143" s="343" t="s">
        <v>3186</v>
      </c>
      <c r="S143" s="40"/>
      <c r="Y143" s="40"/>
      <c r="Z143" s="40"/>
    </row>
    <row r="144" spans="1:26" s="401" customFormat="1" ht="13.9" customHeight="1">
      <c r="A144" s="543">
        <v>45</v>
      </c>
      <c r="B144" s="544">
        <v>44133</v>
      </c>
      <c r="C144" s="545"/>
      <c r="D144" s="486" t="s">
        <v>3807</v>
      </c>
      <c r="E144" s="469" t="s">
        <v>600</v>
      </c>
      <c r="F144" s="442">
        <v>383.5</v>
      </c>
      <c r="G144" s="442">
        <v>375</v>
      </c>
      <c r="H144" s="442">
        <v>390</v>
      </c>
      <c r="I144" s="440">
        <v>400</v>
      </c>
      <c r="J144" s="440" t="s">
        <v>3769</v>
      </c>
      <c r="K144" s="440">
        <f t="shared" si="145"/>
        <v>6.5</v>
      </c>
      <c r="L144" s="454">
        <f t="shared" si="146"/>
        <v>217.44450000000003</v>
      </c>
      <c r="M144" s="515">
        <f t="shared" si="147"/>
        <v>10137.0555</v>
      </c>
      <c r="N144" s="440">
        <v>1593</v>
      </c>
      <c r="O144" s="444" t="s">
        <v>599</v>
      </c>
      <c r="P144" s="478">
        <v>44134</v>
      </c>
      <c r="Q144" s="388"/>
      <c r="R144" s="343" t="s">
        <v>3186</v>
      </c>
      <c r="S144" s="40"/>
      <c r="Y144" s="40"/>
      <c r="Z144" s="40"/>
    </row>
    <row r="145" spans="1:34" s="401" customFormat="1" ht="13.9" customHeight="1">
      <c r="A145" s="543">
        <v>46</v>
      </c>
      <c r="B145" s="544">
        <v>44134</v>
      </c>
      <c r="C145" s="545"/>
      <c r="D145" s="486" t="s">
        <v>3843</v>
      </c>
      <c r="E145" s="469" t="s">
        <v>3627</v>
      </c>
      <c r="F145" s="442">
        <v>4635</v>
      </c>
      <c r="G145" s="442">
        <v>4710</v>
      </c>
      <c r="H145" s="442">
        <v>4610</v>
      </c>
      <c r="I145" s="440">
        <v>4500</v>
      </c>
      <c r="J145" s="440" t="s">
        <v>3864</v>
      </c>
      <c r="K145" s="440">
        <f>F145-H145</f>
        <v>25</v>
      </c>
      <c r="L145" s="454">
        <f t="shared" ref="L145" si="148">(H145*N145)*0.035%</f>
        <v>322.70000000000005</v>
      </c>
      <c r="M145" s="515">
        <f t="shared" ref="M145" si="149">(K145*N145)-L145</f>
        <v>4677.3</v>
      </c>
      <c r="N145" s="440">
        <v>200</v>
      </c>
      <c r="O145" s="444" t="s">
        <v>599</v>
      </c>
      <c r="P145" s="478">
        <v>44134</v>
      </c>
      <c r="Q145" s="388"/>
      <c r="R145" s="343"/>
      <c r="S145" s="40"/>
      <c r="Y145" s="40"/>
      <c r="Z145" s="40"/>
    </row>
    <row r="146" spans="1:34" s="401" customFormat="1" ht="13.9" customHeight="1">
      <c r="A146" s="518">
        <v>47</v>
      </c>
      <c r="B146" s="516">
        <v>44134</v>
      </c>
      <c r="C146" s="517"/>
      <c r="D146" s="506" t="s">
        <v>3846</v>
      </c>
      <c r="E146" s="507" t="s">
        <v>600</v>
      </c>
      <c r="F146" s="453" t="s">
        <v>3847</v>
      </c>
      <c r="G146" s="453">
        <v>1052</v>
      </c>
      <c r="H146" s="453"/>
      <c r="I146" s="508">
        <v>1120</v>
      </c>
      <c r="J146" s="508" t="s">
        <v>601</v>
      </c>
      <c r="K146" s="508"/>
      <c r="L146" s="508"/>
      <c r="M146" s="508"/>
      <c r="N146" s="508"/>
      <c r="O146" s="508"/>
      <c r="P146" s="508"/>
      <c r="Q146" s="388"/>
      <c r="R146" s="343"/>
      <c r="S146" s="40"/>
      <c r="Y146" s="40"/>
      <c r="Z146" s="40"/>
    </row>
    <row r="147" spans="1:34" s="401" customFormat="1" ht="13.9" customHeight="1">
      <c r="A147" s="518">
        <v>48</v>
      </c>
      <c r="B147" s="516">
        <v>44134</v>
      </c>
      <c r="C147" s="517"/>
      <c r="D147" s="506" t="s">
        <v>3850</v>
      </c>
      <c r="E147" s="507" t="s">
        <v>600</v>
      </c>
      <c r="F147" s="453" t="s">
        <v>3851</v>
      </c>
      <c r="G147" s="453">
        <v>425</v>
      </c>
      <c r="H147" s="453"/>
      <c r="I147" s="376">
        <v>460</v>
      </c>
      <c r="J147" s="376" t="s">
        <v>601</v>
      </c>
      <c r="K147" s="376"/>
      <c r="L147" s="376"/>
      <c r="M147" s="376"/>
      <c r="N147" s="376"/>
      <c r="O147" s="376"/>
      <c r="P147" s="376"/>
      <c r="Q147" s="388"/>
      <c r="R147" s="343"/>
      <c r="S147" s="40"/>
      <c r="Y147" s="40"/>
      <c r="Z147" s="40"/>
    </row>
    <row r="148" spans="1:34" s="401" customFormat="1" ht="13.9" customHeight="1">
      <c r="A148" s="518">
        <v>49</v>
      </c>
      <c r="B148" s="516">
        <v>44134</v>
      </c>
      <c r="C148" s="517"/>
      <c r="D148" s="506" t="s">
        <v>3787</v>
      </c>
      <c r="E148" s="507" t="s">
        <v>600</v>
      </c>
      <c r="F148" s="453" t="s">
        <v>3862</v>
      </c>
      <c r="G148" s="453">
        <v>2160</v>
      </c>
      <c r="H148" s="453"/>
      <c r="I148" s="376" t="s">
        <v>3863</v>
      </c>
      <c r="J148" s="376" t="s">
        <v>601</v>
      </c>
      <c r="K148" s="376"/>
      <c r="L148" s="376"/>
      <c r="M148" s="376"/>
      <c r="N148" s="376"/>
      <c r="O148" s="376"/>
      <c r="P148" s="376"/>
      <c r="Q148" s="388"/>
      <c r="R148" s="343"/>
      <c r="S148" s="40"/>
      <c r="Y148" s="40"/>
      <c r="Z148" s="40"/>
    </row>
    <row r="149" spans="1:34" s="6" customFormat="1">
      <c r="A149" s="44"/>
      <c r="B149" s="45"/>
      <c r="C149" s="46"/>
      <c r="D149" s="47"/>
      <c r="E149" s="48"/>
      <c r="F149" s="49"/>
      <c r="G149" s="49"/>
      <c r="H149" s="49"/>
      <c r="I149" s="49"/>
      <c r="J149" s="17"/>
      <c r="K149" s="91"/>
      <c r="L149" s="91"/>
      <c r="M149" s="17"/>
      <c r="N149" s="16"/>
      <c r="O149" s="92"/>
      <c r="P149" s="5"/>
      <c r="Q149" s="4"/>
      <c r="R149" s="17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s="6" customFormat="1" ht="15">
      <c r="A150" s="50" t="s">
        <v>616</v>
      </c>
      <c r="B150" s="50"/>
      <c r="C150" s="50"/>
      <c r="D150" s="50"/>
      <c r="E150" s="51"/>
      <c r="F150" s="49"/>
      <c r="G150" s="49"/>
      <c r="H150" s="49"/>
      <c r="I150" s="49"/>
      <c r="J150" s="53"/>
      <c r="K150" s="12"/>
      <c r="L150" s="12"/>
      <c r="M150" s="12"/>
      <c r="N150" s="11"/>
      <c r="O150" s="53"/>
      <c r="P150" s="5"/>
      <c r="Q150" s="4"/>
      <c r="R150" s="17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s="6" customFormat="1" ht="38.25">
      <c r="A151" s="21" t="s">
        <v>16</v>
      </c>
      <c r="B151" s="21" t="s">
        <v>575</v>
      </c>
      <c r="C151" s="21"/>
      <c r="D151" s="22" t="s">
        <v>588</v>
      </c>
      <c r="E151" s="21" t="s">
        <v>589</v>
      </c>
      <c r="F151" s="21" t="s">
        <v>590</v>
      </c>
      <c r="G151" s="52" t="s">
        <v>609</v>
      </c>
      <c r="H151" s="21" t="s">
        <v>592</v>
      </c>
      <c r="I151" s="21" t="s">
        <v>593</v>
      </c>
      <c r="J151" s="20" t="s">
        <v>594</v>
      </c>
      <c r="K151" s="20" t="s">
        <v>617</v>
      </c>
      <c r="L151" s="63" t="s">
        <v>3630</v>
      </c>
      <c r="M151" s="77" t="s">
        <v>611</v>
      </c>
      <c r="N151" s="21" t="s">
        <v>612</v>
      </c>
      <c r="O151" s="21" t="s">
        <v>597</v>
      </c>
      <c r="P151" s="22" t="s">
        <v>598</v>
      </c>
      <c r="Q151" s="4"/>
      <c r="R151" s="17"/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s="40" customFormat="1" ht="14.25">
      <c r="A152" s="467">
        <v>1</v>
      </c>
      <c r="B152" s="483">
        <v>44103</v>
      </c>
      <c r="C152" s="483"/>
      <c r="D152" s="484" t="s">
        <v>3650</v>
      </c>
      <c r="E152" s="485" t="s">
        <v>600</v>
      </c>
      <c r="F152" s="485">
        <v>57</v>
      </c>
      <c r="G152" s="481"/>
      <c r="H152" s="481">
        <v>0</v>
      </c>
      <c r="I152" s="485">
        <v>120</v>
      </c>
      <c r="J152" s="475" t="s">
        <v>3664</v>
      </c>
      <c r="K152" s="475">
        <f t="shared" ref="K152" si="150">H152-F152</f>
        <v>-57</v>
      </c>
      <c r="L152" s="475">
        <v>100</v>
      </c>
      <c r="M152" s="475">
        <f t="shared" ref="M152" si="151">(K152*N152)-100</f>
        <v>-4375</v>
      </c>
      <c r="N152" s="475">
        <v>75</v>
      </c>
      <c r="O152" s="436" t="s">
        <v>663</v>
      </c>
      <c r="P152" s="423">
        <v>44105</v>
      </c>
      <c r="Q152" s="388"/>
      <c r="R152" s="343" t="s">
        <v>3186</v>
      </c>
      <c r="Z152" s="401"/>
      <c r="AA152" s="401"/>
      <c r="AB152" s="401"/>
      <c r="AC152" s="401"/>
      <c r="AD152" s="401"/>
      <c r="AE152" s="401"/>
      <c r="AF152" s="401"/>
      <c r="AG152" s="401"/>
      <c r="AH152" s="401"/>
    </row>
    <row r="153" spans="1:34" s="401" customFormat="1" ht="14.25" customHeight="1">
      <c r="A153" s="463">
        <v>2</v>
      </c>
      <c r="B153" s="441">
        <v>44109</v>
      </c>
      <c r="C153" s="470"/>
      <c r="D153" s="486" t="s">
        <v>3669</v>
      </c>
      <c r="E153" s="469" t="s">
        <v>600</v>
      </c>
      <c r="F153" s="442">
        <v>76.5</v>
      </c>
      <c r="G153" s="442">
        <v>35</v>
      </c>
      <c r="H153" s="442">
        <v>91</v>
      </c>
      <c r="I153" s="442">
        <v>150</v>
      </c>
      <c r="J153" s="440" t="s">
        <v>3681</v>
      </c>
      <c r="K153" s="440">
        <f t="shared" ref="K153" si="152">H153-F153</f>
        <v>14.5</v>
      </c>
      <c r="L153" s="454">
        <v>100</v>
      </c>
      <c r="M153" s="440">
        <f t="shared" ref="M153" si="153">(K153*N153)-100</f>
        <v>987.5</v>
      </c>
      <c r="N153" s="440">
        <v>75</v>
      </c>
      <c r="O153" s="444" t="s">
        <v>599</v>
      </c>
      <c r="P153" s="446">
        <v>44109</v>
      </c>
      <c r="Q153" s="388"/>
      <c r="R153" s="343" t="s">
        <v>3186</v>
      </c>
      <c r="S153" s="40"/>
      <c r="Y153" s="40"/>
      <c r="Z153" s="40"/>
    </row>
    <row r="154" spans="1:34" s="401" customFormat="1" ht="14.25" customHeight="1">
      <c r="A154" s="463">
        <v>3</v>
      </c>
      <c r="B154" s="441">
        <v>44111</v>
      </c>
      <c r="C154" s="470"/>
      <c r="D154" s="486" t="s">
        <v>3680</v>
      </c>
      <c r="E154" s="469" t="s">
        <v>600</v>
      </c>
      <c r="F154" s="442">
        <v>49</v>
      </c>
      <c r="G154" s="442"/>
      <c r="H154" s="442">
        <v>62</v>
      </c>
      <c r="I154" s="442">
        <v>100</v>
      </c>
      <c r="J154" s="440" t="s">
        <v>3682</v>
      </c>
      <c r="K154" s="440">
        <f t="shared" ref="K154:K155" si="154">H154-F154</f>
        <v>13</v>
      </c>
      <c r="L154" s="454">
        <v>100</v>
      </c>
      <c r="M154" s="440">
        <f t="shared" ref="M154:M155" si="155">(K154*N154)-100</f>
        <v>875</v>
      </c>
      <c r="N154" s="440">
        <v>75</v>
      </c>
      <c r="O154" s="444" t="s">
        <v>599</v>
      </c>
      <c r="P154" s="446">
        <v>44111</v>
      </c>
      <c r="Q154" s="388"/>
      <c r="R154" s="343" t="s">
        <v>3186</v>
      </c>
      <c r="S154" s="40"/>
      <c r="Y154" s="40"/>
      <c r="Z154" s="40"/>
    </row>
    <row r="155" spans="1:34" s="40" customFormat="1" ht="14.25">
      <c r="A155" s="467">
        <v>4</v>
      </c>
      <c r="B155" s="483">
        <v>44111</v>
      </c>
      <c r="C155" s="483"/>
      <c r="D155" s="484" t="s">
        <v>3680</v>
      </c>
      <c r="E155" s="485" t="s">
        <v>600</v>
      </c>
      <c r="F155" s="485">
        <v>40</v>
      </c>
      <c r="G155" s="481"/>
      <c r="H155" s="481">
        <v>0</v>
      </c>
      <c r="I155" s="485">
        <v>80</v>
      </c>
      <c r="J155" s="475" t="s">
        <v>3685</v>
      </c>
      <c r="K155" s="475">
        <f t="shared" si="154"/>
        <v>-40</v>
      </c>
      <c r="L155" s="475">
        <v>100</v>
      </c>
      <c r="M155" s="475">
        <f t="shared" si="155"/>
        <v>-3100</v>
      </c>
      <c r="N155" s="475">
        <v>75</v>
      </c>
      <c r="O155" s="436" t="s">
        <v>663</v>
      </c>
      <c r="P155" s="423">
        <v>44112</v>
      </c>
      <c r="Q155" s="388"/>
      <c r="R155" s="343" t="s">
        <v>3186</v>
      </c>
      <c r="Z155" s="401"/>
      <c r="AA155" s="401"/>
      <c r="AB155" s="401"/>
      <c r="AC155" s="401"/>
      <c r="AD155" s="401"/>
      <c r="AE155" s="401"/>
      <c r="AF155" s="401"/>
      <c r="AG155" s="401"/>
      <c r="AH155" s="401"/>
    </row>
    <row r="156" spans="1:34" s="40" customFormat="1" ht="14.25">
      <c r="A156" s="463">
        <v>5</v>
      </c>
      <c r="B156" s="441">
        <v>44118</v>
      </c>
      <c r="C156" s="470"/>
      <c r="D156" s="486" t="s">
        <v>3711</v>
      </c>
      <c r="E156" s="469" t="s">
        <v>600</v>
      </c>
      <c r="F156" s="442">
        <v>46</v>
      </c>
      <c r="G156" s="442"/>
      <c r="H156" s="442">
        <v>55</v>
      </c>
      <c r="I156" s="442">
        <v>90</v>
      </c>
      <c r="J156" s="440" t="s">
        <v>3405</v>
      </c>
      <c r="K156" s="440">
        <f t="shared" ref="K156:K157" si="156">H156-F156</f>
        <v>9</v>
      </c>
      <c r="L156" s="454">
        <v>100</v>
      </c>
      <c r="M156" s="440">
        <f t="shared" ref="M156:M157" si="157">(K156*N156)-100</f>
        <v>575</v>
      </c>
      <c r="N156" s="440">
        <v>75</v>
      </c>
      <c r="O156" s="444" t="s">
        <v>599</v>
      </c>
      <c r="P156" s="478">
        <v>44119</v>
      </c>
      <c r="Q156" s="388"/>
      <c r="R156" s="343" t="s">
        <v>3186</v>
      </c>
      <c r="Z156" s="401"/>
      <c r="AA156" s="401"/>
      <c r="AB156" s="401"/>
      <c r="AC156" s="401"/>
      <c r="AD156" s="401"/>
      <c r="AE156" s="401"/>
      <c r="AF156" s="401"/>
      <c r="AG156" s="401"/>
      <c r="AH156" s="401"/>
    </row>
    <row r="157" spans="1:34" s="40" customFormat="1" ht="14.25">
      <c r="A157" s="467">
        <v>6</v>
      </c>
      <c r="B157" s="483">
        <v>44120</v>
      </c>
      <c r="C157" s="483"/>
      <c r="D157" s="484" t="s">
        <v>3730</v>
      </c>
      <c r="E157" s="485" t="s">
        <v>600</v>
      </c>
      <c r="F157" s="485">
        <v>230</v>
      </c>
      <c r="G157" s="481"/>
      <c r="H157" s="481">
        <v>0</v>
      </c>
      <c r="I157" s="485" t="s">
        <v>3731</v>
      </c>
      <c r="J157" s="475" t="s">
        <v>3780</v>
      </c>
      <c r="K157" s="475">
        <f t="shared" si="156"/>
        <v>-230</v>
      </c>
      <c r="L157" s="475">
        <v>100</v>
      </c>
      <c r="M157" s="475">
        <f t="shared" si="157"/>
        <v>-5850</v>
      </c>
      <c r="N157" s="475">
        <v>25</v>
      </c>
      <c r="O157" s="436" t="s">
        <v>663</v>
      </c>
      <c r="P157" s="423">
        <v>44126</v>
      </c>
      <c r="Q157" s="388"/>
      <c r="R157" s="343" t="s">
        <v>602</v>
      </c>
      <c r="Z157" s="401"/>
      <c r="AA157" s="401"/>
      <c r="AB157" s="401"/>
      <c r="AC157" s="401"/>
      <c r="AD157" s="401"/>
      <c r="AE157" s="401"/>
      <c r="AF157" s="401"/>
      <c r="AG157" s="401"/>
      <c r="AH157" s="401"/>
    </row>
    <row r="158" spans="1:34" s="40" customFormat="1" ht="14.25">
      <c r="A158" s="467">
        <v>7</v>
      </c>
      <c r="B158" s="483">
        <v>44120</v>
      </c>
      <c r="C158" s="483"/>
      <c r="D158" s="484" t="s">
        <v>3732</v>
      </c>
      <c r="E158" s="485" t="s">
        <v>600</v>
      </c>
      <c r="F158" s="485">
        <v>92</v>
      </c>
      <c r="G158" s="481">
        <v>48</v>
      </c>
      <c r="H158" s="481">
        <v>48</v>
      </c>
      <c r="I158" s="485">
        <v>180</v>
      </c>
      <c r="J158" s="475" t="s">
        <v>3738</v>
      </c>
      <c r="K158" s="475">
        <f t="shared" ref="K158" si="158">H158-F158</f>
        <v>-44</v>
      </c>
      <c r="L158" s="475">
        <v>100</v>
      </c>
      <c r="M158" s="475">
        <f t="shared" ref="M158" si="159">(K158*N158)-100</f>
        <v>-3400</v>
      </c>
      <c r="N158" s="475">
        <v>75</v>
      </c>
      <c r="O158" s="436" t="s">
        <v>663</v>
      </c>
      <c r="P158" s="423">
        <v>44123</v>
      </c>
      <c r="Q158" s="388"/>
      <c r="R158" s="343" t="s">
        <v>3186</v>
      </c>
      <c r="Z158" s="401"/>
      <c r="AA158" s="401"/>
      <c r="AB158" s="401"/>
      <c r="AC158" s="401"/>
      <c r="AD158" s="401"/>
      <c r="AE158" s="401"/>
      <c r="AF158" s="401"/>
      <c r="AG158" s="401"/>
      <c r="AH158" s="401"/>
    </row>
    <row r="159" spans="1:34" s="40" customFormat="1" ht="14.25">
      <c r="A159" s="467">
        <v>8</v>
      </c>
      <c r="B159" s="483">
        <v>44123</v>
      </c>
      <c r="C159" s="483"/>
      <c r="D159" s="484" t="s">
        <v>3741</v>
      </c>
      <c r="E159" s="485" t="s">
        <v>600</v>
      </c>
      <c r="F159" s="485">
        <v>2.6</v>
      </c>
      <c r="G159" s="481">
        <v>1.3</v>
      </c>
      <c r="H159" s="481">
        <v>1.3</v>
      </c>
      <c r="I159" s="485">
        <v>5</v>
      </c>
      <c r="J159" s="475" t="s">
        <v>3750</v>
      </c>
      <c r="K159" s="475">
        <f t="shared" ref="K159" si="160">H159-F159</f>
        <v>-1.3</v>
      </c>
      <c r="L159" s="475">
        <v>100</v>
      </c>
      <c r="M159" s="475">
        <f t="shared" ref="M159" si="161">(K159*N159)-100</f>
        <v>-4577.2</v>
      </c>
      <c r="N159" s="475">
        <v>3444</v>
      </c>
      <c r="O159" s="436" t="s">
        <v>663</v>
      </c>
      <c r="P159" s="423">
        <v>44123</v>
      </c>
      <c r="Q159" s="388"/>
      <c r="R159" s="343" t="s">
        <v>602</v>
      </c>
      <c r="Z159" s="401"/>
      <c r="AA159" s="401"/>
      <c r="AB159" s="401"/>
      <c r="AC159" s="401"/>
      <c r="AD159" s="401"/>
      <c r="AE159" s="401"/>
      <c r="AF159" s="401"/>
      <c r="AG159" s="401"/>
      <c r="AH159" s="401"/>
    </row>
    <row r="160" spans="1:34" s="40" customFormat="1" ht="14.25">
      <c r="A160" s="467">
        <v>9</v>
      </c>
      <c r="B160" s="483">
        <v>44123</v>
      </c>
      <c r="C160" s="483"/>
      <c r="D160" s="484" t="s">
        <v>3742</v>
      </c>
      <c r="E160" s="485" t="s">
        <v>600</v>
      </c>
      <c r="F160" s="485">
        <v>1.25</v>
      </c>
      <c r="G160" s="481">
        <v>0.5</v>
      </c>
      <c r="H160" s="481">
        <v>0.5</v>
      </c>
      <c r="I160" s="485" t="s">
        <v>3743</v>
      </c>
      <c r="J160" s="475" t="s">
        <v>3763</v>
      </c>
      <c r="K160" s="475">
        <f t="shared" ref="K160:K161" si="162">H160-F160</f>
        <v>-0.75</v>
      </c>
      <c r="L160" s="475">
        <v>100</v>
      </c>
      <c r="M160" s="475">
        <f t="shared" ref="M160:M161" si="163">(K160*N160)-100</f>
        <v>-4600</v>
      </c>
      <c r="N160" s="475">
        <v>6000</v>
      </c>
      <c r="O160" s="436" t="s">
        <v>663</v>
      </c>
      <c r="P160" s="423">
        <v>44125</v>
      </c>
      <c r="Q160" s="388"/>
      <c r="R160" s="343" t="s">
        <v>3186</v>
      </c>
      <c r="Z160" s="401"/>
      <c r="AA160" s="401"/>
      <c r="AB160" s="401"/>
      <c r="AC160" s="401"/>
      <c r="AD160" s="401"/>
      <c r="AE160" s="401"/>
      <c r="AF160" s="401"/>
      <c r="AG160" s="401"/>
      <c r="AH160" s="401"/>
    </row>
    <row r="161" spans="1:34" s="40" customFormat="1" ht="14.25">
      <c r="A161" s="467">
        <v>10</v>
      </c>
      <c r="B161" s="483">
        <v>44124</v>
      </c>
      <c r="C161" s="483"/>
      <c r="D161" s="484" t="s">
        <v>3755</v>
      </c>
      <c r="E161" s="485" t="s">
        <v>600</v>
      </c>
      <c r="F161" s="485">
        <v>49</v>
      </c>
      <c r="G161" s="481">
        <v>14</v>
      </c>
      <c r="H161" s="481">
        <v>14</v>
      </c>
      <c r="I161" s="485" t="s">
        <v>3756</v>
      </c>
      <c r="J161" s="475" t="s">
        <v>3762</v>
      </c>
      <c r="K161" s="475">
        <f t="shared" si="162"/>
        <v>-35</v>
      </c>
      <c r="L161" s="475">
        <v>100</v>
      </c>
      <c r="M161" s="475">
        <f t="shared" si="163"/>
        <v>-2725</v>
      </c>
      <c r="N161" s="475">
        <v>75</v>
      </c>
      <c r="O161" s="436" t="s">
        <v>663</v>
      </c>
      <c r="P161" s="423">
        <v>44125</v>
      </c>
      <c r="Q161" s="388"/>
      <c r="R161" s="343" t="s">
        <v>602</v>
      </c>
      <c r="Z161" s="401"/>
      <c r="AA161" s="401"/>
      <c r="AB161" s="401"/>
      <c r="AC161" s="401"/>
      <c r="AD161" s="401"/>
      <c r="AE161" s="401"/>
      <c r="AF161" s="401"/>
      <c r="AG161" s="401"/>
      <c r="AH161" s="401"/>
    </row>
    <row r="162" spans="1:34" s="40" customFormat="1" ht="14.25">
      <c r="A162" s="467">
        <v>11</v>
      </c>
      <c r="B162" s="483">
        <v>44125</v>
      </c>
      <c r="C162" s="483"/>
      <c r="D162" s="484" t="s">
        <v>3772</v>
      </c>
      <c r="E162" s="485" t="s">
        <v>600</v>
      </c>
      <c r="F162" s="485">
        <v>17</v>
      </c>
      <c r="G162" s="481">
        <v>9</v>
      </c>
      <c r="H162" s="481">
        <v>9</v>
      </c>
      <c r="I162" s="485">
        <v>30</v>
      </c>
      <c r="J162" s="475" t="s">
        <v>3791</v>
      </c>
      <c r="K162" s="475">
        <f t="shared" ref="K162:K163" si="164">H162-F162</f>
        <v>-8</v>
      </c>
      <c r="L162" s="475">
        <v>100</v>
      </c>
      <c r="M162" s="475">
        <f t="shared" ref="M162:M163" si="165">(K162*N162)-100</f>
        <v>-5700</v>
      </c>
      <c r="N162" s="475">
        <v>700</v>
      </c>
      <c r="O162" s="436" t="s">
        <v>663</v>
      </c>
      <c r="P162" s="423">
        <v>44130</v>
      </c>
      <c r="Q162" s="388"/>
      <c r="R162" s="343" t="s">
        <v>602</v>
      </c>
      <c r="Z162" s="401"/>
      <c r="AA162" s="401"/>
      <c r="AB162" s="401"/>
      <c r="AC162" s="401"/>
      <c r="AD162" s="401"/>
      <c r="AE162" s="401"/>
      <c r="AF162" s="401"/>
      <c r="AG162" s="401"/>
      <c r="AH162" s="401"/>
    </row>
    <row r="163" spans="1:34" s="40" customFormat="1" ht="14.25">
      <c r="A163" s="463">
        <v>12</v>
      </c>
      <c r="B163" s="441">
        <v>44130</v>
      </c>
      <c r="C163" s="470"/>
      <c r="D163" s="486" t="s">
        <v>3792</v>
      </c>
      <c r="E163" s="469" t="s">
        <v>600</v>
      </c>
      <c r="F163" s="442">
        <v>3.25</v>
      </c>
      <c r="G163" s="442"/>
      <c r="H163" s="442">
        <v>4.25</v>
      </c>
      <c r="I163" s="442" t="s">
        <v>3793</v>
      </c>
      <c r="J163" s="440" t="s">
        <v>3813</v>
      </c>
      <c r="K163" s="440">
        <f t="shared" si="164"/>
        <v>1</v>
      </c>
      <c r="L163" s="454">
        <v>100</v>
      </c>
      <c r="M163" s="440">
        <f t="shared" si="165"/>
        <v>1751</v>
      </c>
      <c r="N163" s="440">
        <v>1851</v>
      </c>
      <c r="O163" s="444" t="s">
        <v>599</v>
      </c>
      <c r="P163" s="550">
        <v>44131</v>
      </c>
      <c r="Q163" s="388"/>
      <c r="R163" s="343" t="s">
        <v>602</v>
      </c>
      <c r="Z163" s="401"/>
      <c r="AA163" s="401"/>
      <c r="AB163" s="401"/>
      <c r="AC163" s="401"/>
      <c r="AD163" s="401"/>
      <c r="AE163" s="401"/>
      <c r="AF163" s="401"/>
      <c r="AG163" s="401"/>
      <c r="AH163" s="401"/>
    </row>
    <row r="164" spans="1:34" s="40" customFormat="1" ht="14.25">
      <c r="A164" s="551">
        <v>13</v>
      </c>
      <c r="B164" s="552">
        <v>44131</v>
      </c>
      <c r="C164" s="552"/>
      <c r="D164" s="553" t="s">
        <v>3812</v>
      </c>
      <c r="E164" s="529" t="s">
        <v>600</v>
      </c>
      <c r="F164" s="529">
        <v>69</v>
      </c>
      <c r="G164" s="540">
        <v>35</v>
      </c>
      <c r="H164" s="540">
        <v>65</v>
      </c>
      <c r="I164" s="540">
        <v>120</v>
      </c>
      <c r="J164" s="554" t="s">
        <v>3814</v>
      </c>
      <c r="K164" s="554">
        <f t="shared" ref="K164" si="166">H164-F164</f>
        <v>-4</v>
      </c>
      <c r="L164" s="555">
        <v>100</v>
      </c>
      <c r="M164" s="554">
        <f t="shared" ref="M164" si="167">(K164*N164)-100</f>
        <v>-400</v>
      </c>
      <c r="N164" s="554">
        <v>75</v>
      </c>
      <c r="O164" s="556" t="s">
        <v>708</v>
      </c>
      <c r="P164" s="534">
        <v>44131</v>
      </c>
      <c r="Q164" s="388"/>
      <c r="R164" s="343" t="s">
        <v>3186</v>
      </c>
      <c r="Z164" s="401"/>
      <c r="AA164" s="401"/>
      <c r="AB164" s="401"/>
      <c r="AC164" s="401"/>
      <c r="AD164" s="401"/>
      <c r="AE164" s="401"/>
      <c r="AF164" s="401"/>
      <c r="AG164" s="401"/>
      <c r="AH164" s="401"/>
    </row>
    <row r="165" spans="1:34" s="40" customFormat="1" ht="14.25">
      <c r="A165" s="476">
        <v>14</v>
      </c>
      <c r="B165" s="451">
        <v>44134</v>
      </c>
      <c r="C165" s="451"/>
      <c r="D165" s="452" t="s">
        <v>3844</v>
      </c>
      <c r="E165" s="453" t="s">
        <v>600</v>
      </c>
      <c r="F165" s="453" t="s">
        <v>3845</v>
      </c>
      <c r="G165" s="421">
        <v>8</v>
      </c>
      <c r="H165" s="421"/>
      <c r="I165" s="421">
        <v>22</v>
      </c>
      <c r="J165" s="376" t="s">
        <v>601</v>
      </c>
      <c r="K165" s="376"/>
      <c r="L165" s="496"/>
      <c r="M165" s="376"/>
      <c r="N165" s="376"/>
      <c r="O165" s="415"/>
      <c r="P165" s="501"/>
      <c r="Q165" s="388"/>
      <c r="R165" s="343"/>
      <c r="Z165" s="401"/>
      <c r="AA165" s="401"/>
      <c r="AB165" s="401"/>
      <c r="AC165" s="401"/>
      <c r="AD165" s="401"/>
      <c r="AE165" s="401"/>
      <c r="AF165" s="401"/>
      <c r="AG165" s="401"/>
      <c r="AH165" s="401"/>
    </row>
    <row r="166" spans="1:34" s="40" customFormat="1" ht="14.25">
      <c r="A166" s="476"/>
      <c r="B166" s="451"/>
      <c r="C166" s="451"/>
      <c r="D166" s="452"/>
      <c r="E166" s="453"/>
      <c r="F166" s="453"/>
      <c r="G166" s="421"/>
      <c r="H166" s="421"/>
      <c r="I166" s="421"/>
      <c r="J166" s="376"/>
      <c r="K166" s="376"/>
      <c r="L166" s="496"/>
      <c r="M166" s="376"/>
      <c r="N166" s="376"/>
      <c r="O166" s="415"/>
      <c r="P166" s="501"/>
      <c r="Q166" s="388"/>
      <c r="R166" s="343"/>
      <c r="Z166" s="401"/>
      <c r="AA166" s="401"/>
      <c r="AB166" s="401"/>
      <c r="AC166" s="401"/>
      <c r="AD166" s="401"/>
      <c r="AE166" s="401"/>
      <c r="AF166" s="401"/>
      <c r="AG166" s="401"/>
      <c r="AH166" s="401"/>
    </row>
    <row r="167" spans="1:34" s="40" customFormat="1" ht="14.25">
      <c r="A167" s="476"/>
      <c r="B167" s="451"/>
      <c r="C167" s="451"/>
      <c r="D167" s="452"/>
      <c r="E167" s="453"/>
      <c r="F167" s="453"/>
      <c r="G167" s="421"/>
      <c r="H167" s="421"/>
      <c r="I167" s="421"/>
      <c r="J167" s="376"/>
      <c r="K167" s="376"/>
      <c r="L167" s="496"/>
      <c r="M167" s="376"/>
      <c r="N167" s="376"/>
      <c r="O167" s="415"/>
      <c r="P167" s="501"/>
      <c r="Q167" s="388"/>
      <c r="R167" s="343"/>
      <c r="Z167" s="401"/>
      <c r="AA167" s="401"/>
      <c r="AB167" s="401"/>
      <c r="AC167" s="401"/>
      <c r="AD167" s="401"/>
      <c r="AE167" s="401"/>
      <c r="AF167" s="401"/>
      <c r="AG167" s="401"/>
      <c r="AH167" s="401"/>
    </row>
    <row r="168" spans="1:34" s="40" customFormat="1" ht="14.25">
      <c r="A168" s="476"/>
      <c r="B168" s="451"/>
      <c r="C168" s="451"/>
      <c r="D168" s="452"/>
      <c r="E168" s="453"/>
      <c r="F168" s="453"/>
      <c r="G168" s="421"/>
      <c r="H168" s="421"/>
      <c r="I168" s="421"/>
      <c r="J168" s="376"/>
      <c r="K168" s="376"/>
      <c r="L168" s="496"/>
      <c r="M168" s="376"/>
      <c r="N168" s="376"/>
      <c r="O168" s="415"/>
      <c r="P168" s="501"/>
      <c r="Q168" s="388"/>
      <c r="R168" s="343"/>
      <c r="Z168" s="401"/>
      <c r="AA168" s="401"/>
      <c r="AB168" s="401"/>
      <c r="AC168" s="401"/>
      <c r="AD168" s="401"/>
      <c r="AE168" s="401"/>
      <c r="AF168" s="401"/>
      <c r="AG168" s="401"/>
      <c r="AH168" s="401"/>
    </row>
    <row r="169" spans="1:34" s="40" customFormat="1" ht="14.25">
      <c r="A169" s="476"/>
      <c r="B169" s="451"/>
      <c r="C169" s="451"/>
      <c r="D169" s="452"/>
      <c r="E169" s="453"/>
      <c r="F169" s="453"/>
      <c r="G169" s="421"/>
      <c r="H169" s="421"/>
      <c r="I169" s="421"/>
      <c r="J169" s="376"/>
      <c r="K169" s="376"/>
      <c r="L169" s="496"/>
      <c r="M169" s="376"/>
      <c r="N169" s="376"/>
      <c r="O169" s="415"/>
      <c r="P169" s="501"/>
      <c r="Q169" s="388"/>
      <c r="R169" s="343"/>
      <c r="Z169" s="401"/>
      <c r="AA169" s="401"/>
      <c r="AB169" s="401"/>
      <c r="AC169" s="401"/>
      <c r="AD169" s="401"/>
      <c r="AE169" s="401"/>
      <c r="AF169" s="401"/>
      <c r="AG169" s="401"/>
      <c r="AH169" s="401"/>
    </row>
    <row r="170" spans="1:34" s="40" customFormat="1" ht="14.25">
      <c r="A170" s="476"/>
      <c r="B170" s="451"/>
      <c r="C170" s="451"/>
      <c r="D170" s="452"/>
      <c r="E170" s="453"/>
      <c r="F170" s="453"/>
      <c r="G170" s="421"/>
      <c r="H170" s="421"/>
      <c r="I170" s="421"/>
      <c r="J170" s="376"/>
      <c r="K170" s="376"/>
      <c r="L170" s="496"/>
      <c r="M170" s="376"/>
      <c r="N170" s="376"/>
      <c r="O170" s="415"/>
      <c r="P170" s="501"/>
      <c r="Q170" s="388"/>
      <c r="R170" s="343"/>
      <c r="Z170" s="401"/>
      <c r="AA170" s="401"/>
      <c r="AB170" s="401"/>
      <c r="AC170" s="401"/>
      <c r="AD170" s="401"/>
      <c r="AE170" s="401"/>
      <c r="AF170" s="401"/>
      <c r="AG170" s="401"/>
      <c r="AH170" s="401"/>
    </row>
    <row r="171" spans="1:34" s="40" customFormat="1" ht="14.25">
      <c r="A171" s="476"/>
      <c r="B171" s="451"/>
      <c r="C171" s="451"/>
      <c r="D171" s="452"/>
      <c r="E171" s="453"/>
      <c r="F171" s="453"/>
      <c r="G171" s="421"/>
      <c r="H171" s="421"/>
      <c r="I171" s="421"/>
      <c r="J171" s="376"/>
      <c r="K171" s="376"/>
      <c r="L171" s="496"/>
      <c r="M171" s="376"/>
      <c r="N171" s="376"/>
      <c r="O171" s="415"/>
      <c r="P171" s="501"/>
      <c r="Q171" s="388"/>
      <c r="R171" s="343"/>
      <c r="Z171" s="401"/>
      <c r="AA171" s="401"/>
      <c r="AB171" s="401"/>
      <c r="AC171" s="401"/>
      <c r="AD171" s="401"/>
      <c r="AE171" s="401"/>
      <c r="AF171" s="401"/>
      <c r="AG171" s="401"/>
      <c r="AH171" s="401"/>
    </row>
    <row r="172" spans="1:34" s="40" customFormat="1" ht="14.25">
      <c r="A172" s="476"/>
      <c r="B172" s="451"/>
      <c r="C172" s="451"/>
      <c r="D172" s="452"/>
      <c r="E172" s="453"/>
      <c r="F172" s="453"/>
      <c r="G172" s="421"/>
      <c r="H172" s="421"/>
      <c r="I172" s="421"/>
      <c r="J172" s="376"/>
      <c r="K172" s="376"/>
      <c r="L172" s="496"/>
      <c r="M172" s="376"/>
      <c r="N172" s="376"/>
      <c r="O172" s="415"/>
      <c r="P172" s="501"/>
      <c r="Q172" s="388"/>
      <c r="R172" s="343"/>
      <c r="Z172" s="401"/>
      <c r="AA172" s="401"/>
      <c r="AB172" s="401"/>
      <c r="AC172" s="401"/>
      <c r="AD172" s="401"/>
      <c r="AE172" s="401"/>
      <c r="AF172" s="401"/>
      <c r="AG172" s="401"/>
      <c r="AH172" s="401"/>
    </row>
    <row r="173" spans="1:34" s="40" customFormat="1" ht="14.25">
      <c r="A173" s="476"/>
      <c r="B173" s="451"/>
      <c r="C173" s="451"/>
      <c r="D173" s="452"/>
      <c r="E173" s="453"/>
      <c r="F173" s="453"/>
      <c r="G173" s="421"/>
      <c r="H173" s="421"/>
      <c r="I173" s="421"/>
      <c r="J173" s="376"/>
      <c r="K173" s="376"/>
      <c r="L173" s="496"/>
      <c r="M173" s="376"/>
      <c r="N173" s="376"/>
      <c r="O173" s="415"/>
      <c r="P173" s="501"/>
      <c r="Q173" s="388"/>
      <c r="R173" s="343"/>
      <c r="Z173" s="401"/>
      <c r="AA173" s="401"/>
      <c r="AB173" s="401"/>
      <c r="AC173" s="401"/>
      <c r="AD173" s="401"/>
      <c r="AE173" s="401"/>
      <c r="AF173" s="401"/>
      <c r="AG173" s="401"/>
      <c r="AH173" s="401"/>
    </row>
    <row r="174" spans="1:34" s="40" customFormat="1" ht="14.25">
      <c r="A174" s="36"/>
      <c r="B174" s="488"/>
      <c r="C174" s="488"/>
      <c r="D174" s="489"/>
      <c r="E174" s="490"/>
      <c r="F174" s="490"/>
      <c r="G174" s="491"/>
      <c r="H174" s="491"/>
      <c r="I174" s="490"/>
      <c r="J174" s="474"/>
      <c r="K174" s="474"/>
      <c r="L174" s="474"/>
      <c r="M174" s="474"/>
      <c r="N174" s="474"/>
      <c r="O174" s="474"/>
      <c r="P174" s="474"/>
      <c r="Q174" s="388"/>
      <c r="R174" s="343"/>
      <c r="Z174" s="401"/>
      <c r="AA174" s="401"/>
      <c r="AB174" s="401"/>
      <c r="AC174" s="401"/>
      <c r="AD174" s="401"/>
      <c r="AE174" s="401"/>
      <c r="AF174" s="401"/>
      <c r="AG174" s="401"/>
      <c r="AH174" s="401"/>
    </row>
    <row r="175" spans="1:34" s="40" customFormat="1" ht="14.25">
      <c r="A175" s="36"/>
      <c r="B175" s="488"/>
      <c r="C175" s="488"/>
      <c r="D175" s="489"/>
      <c r="E175" s="490"/>
      <c r="F175" s="490"/>
      <c r="G175" s="491"/>
      <c r="H175" s="491"/>
      <c r="I175" s="490"/>
      <c r="J175" s="474"/>
      <c r="K175" s="474"/>
      <c r="L175" s="474"/>
      <c r="M175" s="474"/>
      <c r="N175" s="474"/>
      <c r="O175" s="474"/>
      <c r="P175" s="474"/>
      <c r="Q175" s="388"/>
      <c r="R175" s="343"/>
      <c r="Z175" s="401"/>
      <c r="AA175" s="401"/>
      <c r="AB175" s="401"/>
      <c r="AC175" s="401"/>
      <c r="AD175" s="401"/>
      <c r="AE175" s="401"/>
      <c r="AF175" s="401"/>
      <c r="AG175" s="401"/>
      <c r="AH175" s="401"/>
    </row>
    <row r="176" spans="1:34" s="40" customFormat="1" ht="14.25">
      <c r="A176" s="36"/>
      <c r="B176" s="488"/>
      <c r="C176" s="488"/>
      <c r="D176" s="489"/>
      <c r="E176" s="490"/>
      <c r="F176" s="490"/>
      <c r="G176" s="491"/>
      <c r="H176" s="491"/>
      <c r="I176" s="490"/>
      <c r="J176" s="474"/>
      <c r="K176" s="474"/>
      <c r="L176" s="474"/>
      <c r="M176" s="474"/>
      <c r="N176" s="474"/>
      <c r="O176" s="492"/>
      <c r="P176" s="474"/>
      <c r="Q176" s="388"/>
      <c r="R176" s="343"/>
      <c r="Z176" s="401"/>
      <c r="AA176" s="401"/>
      <c r="AB176" s="401"/>
      <c r="AC176" s="401"/>
      <c r="AD176" s="401"/>
      <c r="AE176" s="401"/>
      <c r="AF176" s="401"/>
      <c r="AG176" s="401"/>
      <c r="AH176" s="401"/>
    </row>
    <row r="177" spans="1:34" s="40" customFormat="1" ht="14.25">
      <c r="A177" s="377"/>
      <c r="B177" s="378"/>
      <c r="C177" s="378"/>
      <c r="D177" s="379"/>
      <c r="E177" s="377"/>
      <c r="F177" s="402"/>
      <c r="G177" s="377"/>
      <c r="H177" s="377"/>
      <c r="I177" s="377"/>
      <c r="J177" s="378"/>
      <c r="K177" s="403"/>
      <c r="L177" s="377"/>
      <c r="M177" s="377"/>
      <c r="N177" s="377"/>
      <c r="O177" s="404"/>
      <c r="P177" s="388"/>
      <c r="Q177" s="388"/>
      <c r="R177" s="343"/>
      <c r="Z177" s="401"/>
      <c r="AA177" s="401"/>
      <c r="AB177" s="401"/>
      <c r="AC177" s="401"/>
      <c r="AD177" s="401"/>
      <c r="AE177" s="401"/>
      <c r="AF177" s="401"/>
      <c r="AG177" s="401"/>
      <c r="AH177" s="401"/>
    </row>
    <row r="178" spans="1:34" ht="15">
      <c r="A178" s="99" t="s">
        <v>618</v>
      </c>
      <c r="B178" s="100"/>
      <c r="C178" s="100"/>
      <c r="D178" s="101"/>
      <c r="E178" s="34"/>
      <c r="F178" s="32"/>
      <c r="G178" s="32"/>
      <c r="H178" s="73"/>
      <c r="I178" s="119"/>
      <c r="J178" s="120"/>
      <c r="K178" s="17"/>
      <c r="L178" s="17"/>
      <c r="M178" s="17"/>
      <c r="N178" s="11"/>
      <c r="O178" s="53"/>
      <c r="Q178" s="95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34" ht="38.25">
      <c r="A179" s="20" t="s">
        <v>16</v>
      </c>
      <c r="B179" s="21" t="s">
        <v>575</v>
      </c>
      <c r="C179" s="21"/>
      <c r="D179" s="22" t="s">
        <v>588</v>
      </c>
      <c r="E179" s="21" t="s">
        <v>589</v>
      </c>
      <c r="F179" s="21" t="s">
        <v>590</v>
      </c>
      <c r="G179" s="21" t="s">
        <v>591</v>
      </c>
      <c r="H179" s="21" t="s">
        <v>592</v>
      </c>
      <c r="I179" s="21" t="s">
        <v>593</v>
      </c>
      <c r="J179" s="20" t="s">
        <v>594</v>
      </c>
      <c r="K179" s="62" t="s">
        <v>610</v>
      </c>
      <c r="L179" s="462" t="s">
        <v>3630</v>
      </c>
      <c r="M179" s="63" t="s">
        <v>3629</v>
      </c>
      <c r="N179" s="21" t="s">
        <v>597</v>
      </c>
      <c r="O179" s="78" t="s">
        <v>598</v>
      </c>
      <c r="P179" s="97"/>
      <c r="Q179" s="11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34" s="401" customFormat="1" ht="14.25">
      <c r="A180" s="476"/>
      <c r="B180" s="451"/>
      <c r="C180" s="451"/>
      <c r="D180" s="452"/>
      <c r="E180" s="453"/>
      <c r="F180" s="453"/>
      <c r="G180" s="421"/>
      <c r="H180" s="421"/>
      <c r="I180" s="453"/>
      <c r="J180" s="508"/>
      <c r="K180" s="508"/>
      <c r="L180" s="509"/>
      <c r="M180" s="493"/>
      <c r="N180" s="414"/>
      <c r="O180" s="501"/>
      <c r="P180" s="98"/>
      <c r="Q180" s="510"/>
      <c r="R180" s="31"/>
      <c r="S180" s="502"/>
      <c r="T180" s="502"/>
      <c r="U180" s="502"/>
      <c r="V180" s="502"/>
      <c r="W180" s="502"/>
      <c r="X180" s="502"/>
      <c r="Y180" s="502"/>
      <c r="Z180" s="502"/>
    </row>
    <row r="181" spans="1:34" s="8" customFormat="1">
      <c r="A181" s="389"/>
      <c r="B181" s="390"/>
      <c r="C181" s="391"/>
      <c r="D181" s="392"/>
      <c r="E181" s="393"/>
      <c r="F181" s="393"/>
      <c r="G181" s="394"/>
      <c r="H181" s="394"/>
      <c r="I181" s="393"/>
      <c r="J181" s="395"/>
      <c r="K181" s="396"/>
      <c r="L181" s="397"/>
      <c r="M181" s="398"/>
      <c r="N181" s="399"/>
      <c r="O181" s="400"/>
      <c r="P181" s="123"/>
      <c r="Q181"/>
      <c r="R181" s="94"/>
      <c r="T181" s="57"/>
      <c r="U181" s="57"/>
      <c r="V181" s="57"/>
      <c r="W181" s="57"/>
      <c r="X181" s="57"/>
      <c r="Y181" s="57"/>
      <c r="Z181" s="57"/>
    </row>
    <row r="182" spans="1:34">
      <c r="A182" s="23" t="s">
        <v>603</v>
      </c>
      <c r="B182" s="23"/>
      <c r="C182" s="23"/>
      <c r="D182" s="23"/>
      <c r="E182" s="5"/>
      <c r="F182" s="30" t="s">
        <v>605</v>
      </c>
      <c r="G182" s="82"/>
      <c r="H182" s="82"/>
      <c r="I182" s="38"/>
      <c r="J182" s="85"/>
      <c r="K182" s="83"/>
      <c r="L182" s="84"/>
      <c r="M182" s="85"/>
      <c r="N182" s="86"/>
      <c r="O182" s="124"/>
      <c r="P182" s="11"/>
      <c r="Q182" s="16"/>
      <c r="R182" s="96"/>
      <c r="S182" s="16"/>
      <c r="T182" s="16"/>
      <c r="U182" s="16"/>
      <c r="V182" s="16"/>
      <c r="W182" s="16"/>
      <c r="X182" s="16"/>
      <c r="Y182" s="16"/>
    </row>
    <row r="183" spans="1:34">
      <c r="A183" s="29" t="s">
        <v>604</v>
      </c>
      <c r="B183" s="23"/>
      <c r="C183" s="23"/>
      <c r="D183" s="23"/>
      <c r="E183" s="32"/>
      <c r="F183" s="30" t="s">
        <v>607</v>
      </c>
      <c r="G183" s="12"/>
      <c r="H183" s="12"/>
      <c r="I183" s="12"/>
      <c r="J183" s="53"/>
      <c r="K183" s="12"/>
      <c r="L183" s="12"/>
      <c r="M183" s="12"/>
      <c r="N183" s="11"/>
      <c r="O183" s="53"/>
      <c r="Q183" s="7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34">
      <c r="A184" s="29"/>
      <c r="B184" s="23"/>
      <c r="C184" s="23"/>
      <c r="D184" s="23"/>
      <c r="E184" s="32"/>
      <c r="F184" s="30"/>
      <c r="G184" s="12"/>
      <c r="H184" s="12"/>
      <c r="I184" s="12"/>
      <c r="J184" s="53"/>
      <c r="K184" s="12"/>
      <c r="L184" s="12"/>
      <c r="M184" s="12"/>
      <c r="N184" s="11"/>
      <c r="O184" s="53"/>
      <c r="Q184" s="7"/>
      <c r="R184" s="82"/>
      <c r="S184" s="16"/>
      <c r="T184" s="16"/>
      <c r="U184" s="16"/>
      <c r="V184" s="16"/>
      <c r="W184" s="16"/>
      <c r="X184" s="16"/>
      <c r="Y184" s="16"/>
      <c r="Z184" s="16"/>
    </row>
    <row r="185" spans="1:34" ht="15">
      <c r="A185" s="11"/>
      <c r="B185" s="33" t="s">
        <v>3640</v>
      </c>
      <c r="C185" s="33"/>
      <c r="D185" s="33"/>
      <c r="E185" s="33"/>
      <c r="F185" s="34"/>
      <c r="G185" s="32"/>
      <c r="H185" s="32"/>
      <c r="I185" s="73"/>
      <c r="J185" s="74"/>
      <c r="K185" s="75"/>
      <c r="L185" s="461"/>
      <c r="M185" s="12"/>
      <c r="N185" s="11"/>
      <c r="O185" s="53"/>
      <c r="Q185" s="7"/>
      <c r="R185" s="82"/>
      <c r="S185" s="16"/>
      <c r="T185" s="16"/>
      <c r="U185" s="16"/>
      <c r="V185" s="16"/>
      <c r="W185" s="16"/>
      <c r="X185" s="16"/>
      <c r="Y185" s="16"/>
      <c r="Z185" s="16"/>
    </row>
    <row r="186" spans="1:34" ht="38.25">
      <c r="A186" s="20" t="s">
        <v>16</v>
      </c>
      <c r="B186" s="21" t="s">
        <v>575</v>
      </c>
      <c r="C186" s="21"/>
      <c r="D186" s="22" t="s">
        <v>588</v>
      </c>
      <c r="E186" s="21" t="s">
        <v>589</v>
      </c>
      <c r="F186" s="21" t="s">
        <v>590</v>
      </c>
      <c r="G186" s="21" t="s">
        <v>609</v>
      </c>
      <c r="H186" s="21" t="s">
        <v>592</v>
      </c>
      <c r="I186" s="21" t="s">
        <v>593</v>
      </c>
      <c r="J186" s="76" t="s">
        <v>594</v>
      </c>
      <c r="K186" s="62" t="s">
        <v>610</v>
      </c>
      <c r="L186" s="77" t="s">
        <v>611</v>
      </c>
      <c r="M186" s="21" t="s">
        <v>612</v>
      </c>
      <c r="N186" s="462" t="s">
        <v>3630</v>
      </c>
      <c r="O186" s="63" t="s">
        <v>3629</v>
      </c>
      <c r="P186" s="21" t="s">
        <v>597</v>
      </c>
      <c r="Q186" s="78" t="s">
        <v>598</v>
      </c>
      <c r="R186" s="82"/>
      <c r="S186" s="16"/>
      <c r="T186" s="16"/>
      <c r="U186" s="16"/>
      <c r="V186" s="16"/>
      <c r="W186" s="16"/>
      <c r="X186" s="16"/>
      <c r="Y186" s="16"/>
      <c r="Z186" s="16"/>
    </row>
    <row r="187" spans="1:34" ht="14.25">
      <c r="A187" s="463">
        <v>1</v>
      </c>
      <c r="B187" s="441">
        <v>44105</v>
      </c>
      <c r="C187" s="464"/>
      <c r="D187" s="477" t="s">
        <v>93</v>
      </c>
      <c r="E187" s="465" t="s">
        <v>3627</v>
      </c>
      <c r="F187" s="504">
        <v>158</v>
      </c>
      <c r="G187" s="468">
        <v>163</v>
      </c>
      <c r="H187" s="465">
        <v>155.5</v>
      </c>
      <c r="I187" s="466">
        <v>148</v>
      </c>
      <c r="J187" s="440" t="s">
        <v>3643</v>
      </c>
      <c r="K187" s="440">
        <f>F187-H187</f>
        <v>2.5</v>
      </c>
      <c r="L187" s="454"/>
      <c r="M187" s="469"/>
      <c r="N187" s="454">
        <f t="shared" ref="N187:N188" si="168">(H187*-0.07)/100</f>
        <v>-0.10885000000000002</v>
      </c>
      <c r="O187" s="443">
        <f t="shared" ref="O187:O188" si="169">(K187+N187)/F187</f>
        <v>1.5133860759493672E-2</v>
      </c>
      <c r="P187" s="444" t="s">
        <v>599</v>
      </c>
      <c r="Q187" s="446">
        <v>44105</v>
      </c>
      <c r="R187" s="503" t="s">
        <v>3186</v>
      </c>
      <c r="S187" s="492"/>
      <c r="T187" s="16"/>
      <c r="U187" s="502"/>
      <c r="V187" s="502"/>
      <c r="W187" s="502"/>
      <c r="X187" s="502"/>
      <c r="Y187" s="502"/>
      <c r="Z187" s="502"/>
      <c r="AA187" s="401"/>
      <c r="AB187" s="401"/>
      <c r="AC187" s="401"/>
    </row>
    <row r="188" spans="1:34" ht="14.25">
      <c r="A188" s="463">
        <v>2</v>
      </c>
      <c r="B188" s="441">
        <v>44105</v>
      </c>
      <c r="C188" s="464"/>
      <c r="D188" s="477" t="s">
        <v>122</v>
      </c>
      <c r="E188" s="465" t="s">
        <v>600</v>
      </c>
      <c r="F188" s="504">
        <v>394</v>
      </c>
      <c r="G188" s="468">
        <v>385</v>
      </c>
      <c r="H188" s="465">
        <v>398.5</v>
      </c>
      <c r="I188" s="466" t="s">
        <v>3657</v>
      </c>
      <c r="J188" s="440" t="s">
        <v>3665</v>
      </c>
      <c r="K188" s="440">
        <f>H188-F188</f>
        <v>4.5</v>
      </c>
      <c r="L188" s="454"/>
      <c r="M188" s="469"/>
      <c r="N188" s="454">
        <f t="shared" si="168"/>
        <v>-0.27895000000000003</v>
      </c>
      <c r="O188" s="443">
        <f t="shared" si="169"/>
        <v>1.0713324873096447E-2</v>
      </c>
      <c r="P188" s="444" t="s">
        <v>599</v>
      </c>
      <c r="Q188" s="446">
        <v>44105</v>
      </c>
      <c r="R188" s="503" t="s">
        <v>3186</v>
      </c>
      <c r="S188" s="492"/>
      <c r="T188" s="16"/>
      <c r="U188" s="502"/>
      <c r="V188" s="502"/>
      <c r="W188" s="502"/>
      <c r="X188" s="502"/>
      <c r="Y188" s="502"/>
      <c r="Z188" s="502"/>
      <c r="AA188" s="401"/>
      <c r="AB188" s="401"/>
      <c r="AC188" s="401"/>
    </row>
    <row r="189" spans="1:34" s="401" customFormat="1" ht="14.25">
      <c r="A189" s="479">
        <v>3</v>
      </c>
      <c r="B189" s="435">
        <v>44109</v>
      </c>
      <c r="C189" s="438"/>
      <c r="D189" s="480" t="s">
        <v>93</v>
      </c>
      <c r="E189" s="439" t="s">
        <v>3627</v>
      </c>
      <c r="F189" s="512">
        <v>158</v>
      </c>
      <c r="G189" s="481">
        <v>163</v>
      </c>
      <c r="H189" s="439">
        <v>159.75</v>
      </c>
      <c r="I189" s="482">
        <v>148</v>
      </c>
      <c r="J189" s="475" t="s">
        <v>3671</v>
      </c>
      <c r="K189" s="475">
        <f>F189-H189</f>
        <v>-1.75</v>
      </c>
      <c r="L189" s="456"/>
      <c r="M189" s="513"/>
      <c r="N189" s="456">
        <f t="shared" ref="N189" si="170">(H189*-0.07)/100</f>
        <v>-0.11182500000000001</v>
      </c>
      <c r="O189" s="422">
        <f t="shared" ref="O189" si="171">(K189+N189)/F189</f>
        <v>-1.178370253164557E-2</v>
      </c>
      <c r="P189" s="436" t="s">
        <v>663</v>
      </c>
      <c r="Q189" s="514">
        <v>44109</v>
      </c>
      <c r="R189" s="500" t="s">
        <v>3186</v>
      </c>
      <c r="S189" s="502"/>
      <c r="T189" s="502"/>
      <c r="U189" s="502"/>
      <c r="V189" s="502"/>
      <c r="W189" s="502"/>
      <c r="X189" s="502"/>
      <c r="Y189" s="502"/>
      <c r="Z189" s="502"/>
    </row>
    <row r="190" spans="1:34" s="401" customFormat="1" ht="14.25">
      <c r="A190" s="382"/>
      <c r="B190" s="405"/>
      <c r="C190" s="412"/>
      <c r="D190" s="445"/>
      <c r="E190" s="413"/>
      <c r="F190" s="508"/>
      <c r="G190" s="453"/>
      <c r="H190" s="413"/>
      <c r="I190" s="408"/>
      <c r="J190" s="508"/>
      <c r="K190" s="508"/>
      <c r="L190" s="509"/>
      <c r="M190" s="507"/>
      <c r="N190" s="509"/>
      <c r="O190" s="493"/>
      <c r="P190" s="414"/>
      <c r="Q190" s="471"/>
      <c r="R190" s="500"/>
      <c r="S190" s="502"/>
      <c r="T190" s="502"/>
      <c r="U190" s="502"/>
      <c r="V190" s="502"/>
      <c r="W190" s="502"/>
      <c r="X190" s="502"/>
      <c r="Y190" s="502"/>
      <c r="Z190" s="502"/>
    </row>
    <row r="191" spans="1:34" s="401" customFormat="1" ht="14.25">
      <c r="A191" s="382"/>
      <c r="B191" s="405"/>
      <c r="C191" s="412"/>
      <c r="D191" s="445"/>
      <c r="E191" s="413"/>
      <c r="F191" s="508"/>
      <c r="G191" s="453"/>
      <c r="H191" s="413"/>
      <c r="I191" s="408"/>
      <c r="J191" s="508"/>
      <c r="K191" s="508"/>
      <c r="L191" s="509"/>
      <c r="M191" s="507"/>
      <c r="N191" s="509"/>
      <c r="O191" s="493"/>
      <c r="P191" s="414"/>
      <c r="Q191" s="471"/>
      <c r="R191" s="500"/>
      <c r="S191" s="502"/>
      <c r="T191" s="502"/>
      <c r="U191" s="502"/>
      <c r="V191" s="502"/>
      <c r="W191" s="502"/>
      <c r="X191" s="502"/>
      <c r="Y191" s="502"/>
      <c r="Z191" s="502"/>
    </row>
    <row r="192" spans="1:34" s="401" customFormat="1" ht="14.25">
      <c r="A192" s="382"/>
      <c r="B192" s="405"/>
      <c r="C192" s="412"/>
      <c r="D192" s="445"/>
      <c r="E192" s="413"/>
      <c r="F192" s="495"/>
      <c r="G192" s="421"/>
      <c r="H192" s="413"/>
      <c r="I192" s="408"/>
      <c r="J192" s="508"/>
      <c r="K192" s="497"/>
      <c r="L192" s="509"/>
      <c r="M192" s="507"/>
      <c r="N192" s="509"/>
      <c r="O192" s="493"/>
      <c r="P192" s="499"/>
      <c r="Q192" s="471"/>
      <c r="R192" s="500"/>
      <c r="S192" s="502"/>
      <c r="T192" s="502"/>
      <c r="U192" s="502"/>
      <c r="V192" s="502"/>
      <c r="W192" s="502"/>
      <c r="X192" s="502"/>
      <c r="Y192" s="502"/>
      <c r="Z192" s="502"/>
    </row>
    <row r="193" spans="1:26" s="401" customFormat="1" ht="14.25">
      <c r="A193" s="382"/>
      <c r="B193" s="405"/>
      <c r="C193" s="412"/>
      <c r="D193" s="445"/>
      <c r="E193" s="413"/>
      <c r="F193" s="495"/>
      <c r="G193" s="421"/>
      <c r="H193" s="413"/>
      <c r="I193" s="408"/>
      <c r="J193" s="497"/>
      <c r="K193" s="497"/>
      <c r="L193" s="497"/>
      <c r="M193" s="497"/>
      <c r="N193" s="498"/>
      <c r="O193" s="511"/>
      <c r="P193" s="499"/>
      <c r="Q193" s="471"/>
      <c r="R193" s="500"/>
      <c r="S193" s="502"/>
      <c r="T193" s="502"/>
      <c r="U193" s="502"/>
      <c r="V193" s="502"/>
      <c r="W193" s="502"/>
      <c r="X193" s="502"/>
      <c r="Y193" s="502"/>
      <c r="Z193" s="502"/>
    </row>
    <row r="194" spans="1:26" s="401" customFormat="1" ht="14.25">
      <c r="A194" s="382"/>
      <c r="B194" s="405"/>
      <c r="C194" s="412"/>
      <c r="D194" s="445"/>
      <c r="E194" s="413"/>
      <c r="F194" s="508"/>
      <c r="G194" s="453"/>
      <c r="H194" s="413"/>
      <c r="I194" s="408"/>
      <c r="J194" s="508"/>
      <c r="K194" s="508"/>
      <c r="L194" s="509"/>
      <c r="M194" s="507"/>
      <c r="N194" s="509"/>
      <c r="O194" s="493"/>
      <c r="P194" s="414"/>
      <c r="Q194" s="471"/>
      <c r="R194" s="503"/>
      <c r="S194" s="492"/>
      <c r="T194" s="502"/>
      <c r="U194" s="502"/>
      <c r="V194" s="502"/>
      <c r="W194" s="502"/>
      <c r="X194" s="502"/>
      <c r="Y194" s="502"/>
      <c r="Z194" s="502"/>
    </row>
    <row r="195" spans="1:26" s="401" customFormat="1" ht="14.25">
      <c r="A195" s="382"/>
      <c r="B195" s="405"/>
      <c r="C195" s="412"/>
      <c r="D195" s="445"/>
      <c r="E195" s="413"/>
      <c r="F195" s="495"/>
      <c r="G195" s="421"/>
      <c r="H195" s="413"/>
      <c r="I195" s="408"/>
      <c r="J195" s="497"/>
      <c r="K195" s="497"/>
      <c r="L195" s="497"/>
      <c r="M195" s="497"/>
      <c r="N195" s="498"/>
      <c r="O195" s="511"/>
      <c r="P195" s="499"/>
      <c r="Q195" s="471"/>
      <c r="R195" s="503"/>
      <c r="S195" s="492"/>
      <c r="T195" s="502"/>
      <c r="U195" s="502"/>
      <c r="V195" s="502"/>
      <c r="W195" s="502"/>
      <c r="X195" s="502"/>
      <c r="Y195" s="502"/>
      <c r="Z195" s="502"/>
    </row>
    <row r="196" spans="1:26" s="401" customFormat="1" ht="14.25">
      <c r="A196" s="382"/>
      <c r="B196" s="405"/>
      <c r="C196" s="412"/>
      <c r="D196" s="445"/>
      <c r="E196" s="413"/>
      <c r="F196" s="495"/>
      <c r="G196" s="421"/>
      <c r="H196" s="413"/>
      <c r="I196" s="408"/>
      <c r="J196" s="497"/>
      <c r="K196" s="497"/>
      <c r="L196" s="497"/>
      <c r="M196" s="497"/>
      <c r="N196" s="498"/>
      <c r="O196" s="511"/>
      <c r="P196" s="499"/>
      <c r="Q196" s="471"/>
      <c r="R196" s="503"/>
      <c r="S196" s="492"/>
      <c r="T196" s="502"/>
      <c r="U196" s="502"/>
      <c r="V196" s="502"/>
      <c r="W196" s="502"/>
      <c r="X196" s="502"/>
      <c r="Y196" s="502"/>
      <c r="Z196" s="502"/>
    </row>
    <row r="197" spans="1:26" s="401" customFormat="1" ht="14.25">
      <c r="A197" s="382"/>
      <c r="B197" s="405"/>
      <c r="C197" s="412"/>
      <c r="D197" s="445"/>
      <c r="E197" s="413"/>
      <c r="F197" s="495"/>
      <c r="G197" s="421"/>
      <c r="H197" s="413"/>
      <c r="I197" s="408"/>
      <c r="J197" s="508"/>
      <c r="K197" s="497"/>
      <c r="L197" s="509"/>
      <c r="M197" s="507"/>
      <c r="N197" s="509"/>
      <c r="O197" s="493"/>
      <c r="P197" s="414"/>
      <c r="Q197" s="471"/>
      <c r="R197" s="503"/>
      <c r="S197" s="492"/>
      <c r="T197" s="502"/>
      <c r="U197" s="502"/>
      <c r="V197" s="502"/>
      <c r="W197" s="502"/>
      <c r="X197" s="502"/>
      <c r="Y197" s="502"/>
      <c r="Z197" s="502"/>
    </row>
    <row r="198" spans="1:26" s="401" customFormat="1" ht="14.25">
      <c r="A198" s="382"/>
      <c r="B198" s="405"/>
      <c r="C198" s="412"/>
      <c r="D198" s="445"/>
      <c r="E198" s="413"/>
      <c r="F198" s="508"/>
      <c r="G198" s="453"/>
      <c r="H198" s="413"/>
      <c r="I198" s="408"/>
      <c r="J198" s="508"/>
      <c r="K198" s="508"/>
      <c r="L198" s="509"/>
      <c r="M198" s="507"/>
      <c r="N198" s="509"/>
      <c r="O198" s="493"/>
      <c r="P198" s="414"/>
      <c r="Q198" s="471"/>
      <c r="R198" s="503"/>
      <c r="S198" s="492"/>
      <c r="T198" s="502"/>
      <c r="U198" s="502"/>
      <c r="V198" s="502"/>
      <c r="W198" s="502"/>
      <c r="X198" s="502"/>
      <c r="Y198" s="502"/>
      <c r="Z198" s="502"/>
    </row>
    <row r="199" spans="1:26" s="401" customFormat="1" ht="14.25">
      <c r="A199" s="382"/>
      <c r="B199" s="405"/>
      <c r="C199" s="412"/>
      <c r="D199" s="445"/>
      <c r="E199" s="413"/>
      <c r="F199" s="495"/>
      <c r="G199" s="421"/>
      <c r="H199" s="413"/>
      <c r="I199" s="408"/>
      <c r="J199" s="497"/>
      <c r="K199" s="497"/>
      <c r="L199" s="497"/>
      <c r="M199" s="497"/>
      <c r="N199" s="498"/>
      <c r="O199" s="511"/>
      <c r="P199" s="499"/>
      <c r="Q199" s="471"/>
      <c r="R199" s="503"/>
      <c r="S199" s="492"/>
      <c r="T199" s="502"/>
      <c r="U199" s="502"/>
      <c r="V199" s="502"/>
      <c r="W199" s="502"/>
      <c r="X199" s="502"/>
      <c r="Y199" s="502"/>
      <c r="Z199" s="502"/>
    </row>
    <row r="200" spans="1:26" s="401" customFormat="1" ht="14.25">
      <c r="A200" s="382"/>
      <c r="B200" s="405"/>
      <c r="C200" s="412"/>
      <c r="D200" s="445"/>
      <c r="E200" s="413"/>
      <c r="F200" s="495"/>
      <c r="G200" s="421"/>
      <c r="H200" s="413"/>
      <c r="I200" s="408"/>
      <c r="J200" s="497"/>
      <c r="K200" s="497"/>
      <c r="L200" s="497"/>
      <c r="M200" s="497"/>
      <c r="N200" s="498"/>
      <c r="O200" s="511"/>
      <c r="P200" s="499"/>
      <c r="Q200" s="471"/>
      <c r="R200" s="503"/>
      <c r="S200" s="492"/>
      <c r="T200" s="502"/>
      <c r="U200" s="502"/>
      <c r="V200" s="502"/>
      <c r="W200" s="502"/>
      <c r="X200" s="502"/>
      <c r="Y200" s="502"/>
      <c r="Z200" s="502"/>
    </row>
    <row r="201" spans="1:26" s="401" customFormat="1" ht="14.25">
      <c r="A201" s="382"/>
      <c r="B201" s="405"/>
      <c r="C201" s="412"/>
      <c r="D201" s="445"/>
      <c r="E201" s="413"/>
      <c r="F201" s="495"/>
      <c r="G201" s="421"/>
      <c r="H201" s="413"/>
      <c r="I201" s="408"/>
      <c r="J201" s="497"/>
      <c r="K201" s="497"/>
      <c r="L201" s="497"/>
      <c r="M201" s="497"/>
      <c r="N201" s="498"/>
      <c r="O201" s="511"/>
      <c r="P201" s="499"/>
      <c r="Q201" s="471"/>
      <c r="R201" s="503"/>
      <c r="S201" s="492"/>
      <c r="T201" s="502"/>
      <c r="U201" s="502"/>
      <c r="V201" s="502"/>
      <c r="W201" s="502"/>
      <c r="X201" s="502"/>
      <c r="Y201" s="502"/>
      <c r="Z201" s="502"/>
    </row>
    <row r="202" spans="1:26" s="401" customFormat="1" ht="14.25">
      <c r="A202" s="382"/>
      <c r="B202" s="405"/>
      <c r="C202" s="412"/>
      <c r="D202" s="445"/>
      <c r="E202" s="413"/>
      <c r="F202" s="495"/>
      <c r="G202" s="421"/>
      <c r="H202" s="413"/>
      <c r="I202" s="408"/>
      <c r="J202" s="508"/>
      <c r="K202" s="508"/>
      <c r="L202" s="509"/>
      <c r="M202" s="507"/>
      <c r="N202" s="509"/>
      <c r="O202" s="493"/>
      <c r="P202" s="414"/>
      <c r="Q202" s="471"/>
      <c r="R202" s="503"/>
      <c r="S202" s="492"/>
      <c r="T202" s="502"/>
      <c r="U202" s="502"/>
      <c r="V202" s="502"/>
      <c r="W202" s="502"/>
      <c r="X202" s="502"/>
      <c r="Y202" s="502"/>
      <c r="Z202" s="502"/>
    </row>
    <row r="203" spans="1:26" s="401" customFormat="1" ht="14.25">
      <c r="A203" s="382"/>
      <c r="B203" s="405"/>
      <c r="C203" s="412"/>
      <c r="D203" s="445"/>
      <c r="E203" s="413"/>
      <c r="F203" s="495"/>
      <c r="G203" s="421"/>
      <c r="H203" s="413"/>
      <c r="I203" s="408"/>
      <c r="J203" s="508"/>
      <c r="K203" s="508"/>
      <c r="L203" s="509"/>
      <c r="M203" s="507"/>
      <c r="N203" s="509"/>
      <c r="O203" s="493"/>
      <c r="P203" s="414"/>
      <c r="Q203" s="471"/>
      <c r="R203" s="503"/>
      <c r="S203" s="492"/>
      <c r="T203" s="502"/>
      <c r="U203" s="502"/>
      <c r="V203" s="502"/>
      <c r="W203" s="502"/>
      <c r="X203" s="502"/>
      <c r="Y203" s="502"/>
      <c r="Z203" s="502"/>
    </row>
    <row r="204" spans="1:26" s="401" customFormat="1" ht="14.25">
      <c r="A204" s="382"/>
      <c r="B204" s="405"/>
      <c r="C204" s="412"/>
      <c r="D204" s="445"/>
      <c r="E204" s="413"/>
      <c r="F204" s="495"/>
      <c r="G204" s="421"/>
      <c r="H204" s="413"/>
      <c r="I204" s="408"/>
      <c r="J204" s="497"/>
      <c r="K204" s="497"/>
      <c r="L204" s="497"/>
      <c r="M204" s="497"/>
      <c r="N204" s="498"/>
      <c r="O204" s="511"/>
      <c r="P204" s="499"/>
      <c r="Q204" s="471"/>
      <c r="R204" s="503"/>
      <c r="S204" s="492"/>
      <c r="T204" s="502"/>
      <c r="U204" s="502"/>
      <c r="V204" s="502"/>
      <c r="W204" s="502"/>
      <c r="X204" s="502"/>
      <c r="Y204" s="502"/>
      <c r="Z204" s="502"/>
    </row>
    <row r="205" spans="1:26" s="401" customFormat="1" ht="14.25">
      <c r="A205" s="382"/>
      <c r="B205" s="405"/>
      <c r="C205" s="412"/>
      <c r="D205" s="445"/>
      <c r="E205" s="413"/>
      <c r="F205" s="495"/>
      <c r="G205" s="421"/>
      <c r="H205" s="413"/>
      <c r="I205" s="408"/>
      <c r="J205" s="497"/>
      <c r="K205" s="497"/>
      <c r="L205" s="497"/>
      <c r="M205" s="497"/>
      <c r="N205" s="498"/>
      <c r="O205" s="511"/>
      <c r="P205" s="499"/>
      <c r="Q205" s="471"/>
      <c r="R205" s="503"/>
      <c r="S205" s="492"/>
      <c r="T205" s="502"/>
      <c r="U205" s="502"/>
      <c r="V205" s="502"/>
      <c r="W205" s="502"/>
      <c r="X205" s="502"/>
      <c r="Y205" s="502"/>
      <c r="Z205" s="502"/>
    </row>
    <row r="206" spans="1:26" ht="14.25">
      <c r="A206" s="382"/>
      <c r="B206" s="405"/>
      <c r="C206" s="412"/>
      <c r="D206" s="445"/>
      <c r="E206" s="413"/>
      <c r="F206" s="495"/>
      <c r="G206" s="421"/>
      <c r="H206" s="413"/>
      <c r="I206" s="408"/>
      <c r="J206" s="376"/>
      <c r="K206" s="376"/>
      <c r="L206" s="376"/>
      <c r="M206" s="376"/>
      <c r="N206" s="496"/>
      <c r="O206" s="493"/>
      <c r="P206" s="415"/>
      <c r="Q206" s="501"/>
      <c r="R206" s="141"/>
      <c r="S206" s="16"/>
      <c r="T206" s="16"/>
      <c r="U206" s="16"/>
      <c r="V206" s="16"/>
      <c r="W206" s="16"/>
      <c r="X206" s="16"/>
      <c r="Y206" s="16"/>
      <c r="Z206" s="16"/>
    </row>
    <row r="207" spans="1:26" ht="14.25">
      <c r="A207" s="382"/>
      <c r="B207" s="405"/>
      <c r="C207" s="412"/>
      <c r="D207" s="445"/>
      <c r="E207" s="413"/>
      <c r="F207" s="495"/>
      <c r="G207" s="421"/>
      <c r="H207" s="413"/>
      <c r="I207" s="408"/>
      <c r="J207" s="376"/>
      <c r="K207" s="376"/>
      <c r="L207" s="376"/>
      <c r="M207" s="376"/>
      <c r="N207" s="496"/>
      <c r="O207" s="493"/>
      <c r="P207" s="415"/>
      <c r="Q207" s="501"/>
      <c r="R207" s="141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9"/>
      <c r="B208" s="23"/>
      <c r="C208" s="23"/>
      <c r="D208" s="23"/>
      <c r="E208" s="32"/>
      <c r="F208" s="30"/>
      <c r="G208" s="12"/>
      <c r="H208" s="12"/>
      <c r="I208" s="12"/>
      <c r="J208" s="53"/>
      <c r="K208" s="12"/>
      <c r="L208" s="12"/>
      <c r="M208" s="12"/>
      <c r="N208" s="11"/>
      <c r="O208" s="53"/>
      <c r="P208" s="7"/>
      <c r="Q208" s="11"/>
      <c r="R208" s="141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9"/>
      <c r="B209" s="23"/>
      <c r="C209" s="23"/>
      <c r="D209" s="23"/>
      <c r="E209" s="32"/>
      <c r="F209" s="30"/>
      <c r="G209" s="41"/>
      <c r="H209" s="42"/>
      <c r="I209" s="82"/>
      <c r="J209" s="17"/>
      <c r="K209" s="83"/>
      <c r="L209" s="84"/>
      <c r="M209" s="85"/>
      <c r="N209" s="86"/>
      <c r="O209" s="87"/>
      <c r="P209" s="11"/>
      <c r="Q209" s="16"/>
      <c r="R209" s="141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"/>
      <c r="B210" s="45"/>
      <c r="C210" s="102"/>
      <c r="D210" s="6"/>
      <c r="E210" s="38"/>
      <c r="F210" s="82"/>
      <c r="G210" s="41"/>
      <c r="H210" s="42"/>
      <c r="I210" s="82"/>
      <c r="J210" s="17"/>
      <c r="K210" s="83"/>
      <c r="L210" s="84"/>
      <c r="M210" s="85"/>
      <c r="N210" s="86"/>
      <c r="O210" s="87"/>
      <c r="P210" s="11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 ht="15">
      <c r="A211" s="5"/>
      <c r="B211" s="103" t="s">
        <v>619</v>
      </c>
      <c r="C211" s="103"/>
      <c r="D211" s="103"/>
      <c r="E211" s="103"/>
      <c r="F211" s="17"/>
      <c r="G211" s="17"/>
      <c r="H211" s="104"/>
      <c r="I211" s="17"/>
      <c r="J211" s="74"/>
      <c r="K211" s="75"/>
      <c r="L211" s="17"/>
      <c r="M211" s="17"/>
      <c r="N211" s="16"/>
      <c r="O211" s="98"/>
      <c r="P211" s="11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 ht="38.25">
      <c r="A212" s="20" t="s">
        <v>16</v>
      </c>
      <c r="B212" s="21" t="s">
        <v>575</v>
      </c>
      <c r="C212" s="21"/>
      <c r="D212" s="22" t="s">
        <v>588</v>
      </c>
      <c r="E212" s="21" t="s">
        <v>589</v>
      </c>
      <c r="F212" s="21" t="s">
        <v>590</v>
      </c>
      <c r="G212" s="21" t="s">
        <v>620</v>
      </c>
      <c r="H212" s="21" t="s">
        <v>621</v>
      </c>
      <c r="I212" s="21" t="s">
        <v>593</v>
      </c>
      <c r="J212" s="61" t="s">
        <v>594</v>
      </c>
      <c r="K212" s="21" t="s">
        <v>595</v>
      </c>
      <c r="L212" s="21" t="s">
        <v>596</v>
      </c>
      <c r="M212" s="21" t="s">
        <v>597</v>
      </c>
      <c r="N212" s="22" t="s">
        <v>598</v>
      </c>
      <c r="O212" s="98"/>
      <c r="P212" s="11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1</v>
      </c>
      <c r="B213" s="105">
        <v>41579</v>
      </c>
      <c r="C213" s="105"/>
      <c r="D213" s="106" t="s">
        <v>622</v>
      </c>
      <c r="E213" s="107" t="s">
        <v>623</v>
      </c>
      <c r="F213" s="108">
        <v>82</v>
      </c>
      <c r="G213" s="107" t="s">
        <v>624</v>
      </c>
      <c r="H213" s="107">
        <v>100</v>
      </c>
      <c r="I213" s="125">
        <v>100</v>
      </c>
      <c r="J213" s="126" t="s">
        <v>625</v>
      </c>
      <c r="K213" s="127">
        <f t="shared" ref="K213:K244" si="172">H213-F213</f>
        <v>18</v>
      </c>
      <c r="L213" s="128">
        <f t="shared" ref="L213:L244" si="173">K213/F213</f>
        <v>0.21951219512195122</v>
      </c>
      <c r="M213" s="129" t="s">
        <v>599</v>
      </c>
      <c r="N213" s="130">
        <v>42657</v>
      </c>
      <c r="O213" s="53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2</v>
      </c>
      <c r="B214" s="105">
        <v>41794</v>
      </c>
      <c r="C214" s="105"/>
      <c r="D214" s="106" t="s">
        <v>626</v>
      </c>
      <c r="E214" s="107" t="s">
        <v>600</v>
      </c>
      <c r="F214" s="108">
        <v>257</v>
      </c>
      <c r="G214" s="107" t="s">
        <v>624</v>
      </c>
      <c r="H214" s="107">
        <v>300</v>
      </c>
      <c r="I214" s="125">
        <v>300</v>
      </c>
      <c r="J214" s="126" t="s">
        <v>625</v>
      </c>
      <c r="K214" s="127">
        <f t="shared" si="172"/>
        <v>43</v>
      </c>
      <c r="L214" s="128">
        <f t="shared" si="173"/>
        <v>0.16731517509727625</v>
      </c>
      <c r="M214" s="129" t="s">
        <v>599</v>
      </c>
      <c r="N214" s="130">
        <v>41822</v>
      </c>
      <c r="O214" s="53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3</v>
      </c>
      <c r="B215" s="105">
        <v>41828</v>
      </c>
      <c r="C215" s="105"/>
      <c r="D215" s="106" t="s">
        <v>627</v>
      </c>
      <c r="E215" s="107" t="s">
        <v>600</v>
      </c>
      <c r="F215" s="108">
        <v>393</v>
      </c>
      <c r="G215" s="107" t="s">
        <v>624</v>
      </c>
      <c r="H215" s="107">
        <v>468</v>
      </c>
      <c r="I215" s="125">
        <v>468</v>
      </c>
      <c r="J215" s="126" t="s">
        <v>625</v>
      </c>
      <c r="K215" s="127">
        <f t="shared" si="172"/>
        <v>75</v>
      </c>
      <c r="L215" s="128">
        <f t="shared" si="173"/>
        <v>0.19083969465648856</v>
      </c>
      <c r="M215" s="129" t="s">
        <v>599</v>
      </c>
      <c r="N215" s="130">
        <v>41863</v>
      </c>
      <c r="O215" s="53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4</v>
      </c>
      <c r="B216" s="105">
        <v>41857</v>
      </c>
      <c r="C216" s="105"/>
      <c r="D216" s="106" t="s">
        <v>628</v>
      </c>
      <c r="E216" s="107" t="s">
        <v>600</v>
      </c>
      <c r="F216" s="108">
        <v>205</v>
      </c>
      <c r="G216" s="107" t="s">
        <v>624</v>
      </c>
      <c r="H216" s="107">
        <v>275</v>
      </c>
      <c r="I216" s="125">
        <v>250</v>
      </c>
      <c r="J216" s="126" t="s">
        <v>625</v>
      </c>
      <c r="K216" s="127">
        <f t="shared" si="172"/>
        <v>70</v>
      </c>
      <c r="L216" s="128">
        <f t="shared" si="173"/>
        <v>0.34146341463414637</v>
      </c>
      <c r="M216" s="129" t="s">
        <v>599</v>
      </c>
      <c r="N216" s="130">
        <v>41962</v>
      </c>
      <c r="O216" s="53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5</v>
      </c>
      <c r="B217" s="105">
        <v>41886</v>
      </c>
      <c r="C217" s="105"/>
      <c r="D217" s="106" t="s">
        <v>629</v>
      </c>
      <c r="E217" s="107" t="s">
        <v>600</v>
      </c>
      <c r="F217" s="108">
        <v>162</v>
      </c>
      <c r="G217" s="107" t="s">
        <v>624</v>
      </c>
      <c r="H217" s="107">
        <v>190</v>
      </c>
      <c r="I217" s="125">
        <v>190</v>
      </c>
      <c r="J217" s="126" t="s">
        <v>625</v>
      </c>
      <c r="K217" s="127">
        <f t="shared" si="172"/>
        <v>28</v>
      </c>
      <c r="L217" s="128">
        <f t="shared" si="173"/>
        <v>0.1728395061728395</v>
      </c>
      <c r="M217" s="129" t="s">
        <v>599</v>
      </c>
      <c r="N217" s="130">
        <v>42006</v>
      </c>
      <c r="O217" s="53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6</v>
      </c>
      <c r="B218" s="105">
        <v>41886</v>
      </c>
      <c r="C218" s="105"/>
      <c r="D218" s="106" t="s">
        <v>630</v>
      </c>
      <c r="E218" s="107" t="s">
        <v>600</v>
      </c>
      <c r="F218" s="108">
        <v>75</v>
      </c>
      <c r="G218" s="107" t="s">
        <v>624</v>
      </c>
      <c r="H218" s="107">
        <v>91.5</v>
      </c>
      <c r="I218" s="125" t="s">
        <v>631</v>
      </c>
      <c r="J218" s="126" t="s">
        <v>632</v>
      </c>
      <c r="K218" s="127">
        <f t="shared" si="172"/>
        <v>16.5</v>
      </c>
      <c r="L218" s="128">
        <f t="shared" si="173"/>
        <v>0.22</v>
      </c>
      <c r="M218" s="129" t="s">
        <v>599</v>
      </c>
      <c r="N218" s="130">
        <v>41954</v>
      </c>
      <c r="O218" s="53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7</v>
      </c>
      <c r="B219" s="105">
        <v>41913</v>
      </c>
      <c r="C219" s="105"/>
      <c r="D219" s="106" t="s">
        <v>633</v>
      </c>
      <c r="E219" s="107" t="s">
        <v>600</v>
      </c>
      <c r="F219" s="108">
        <v>850</v>
      </c>
      <c r="G219" s="107" t="s">
        <v>624</v>
      </c>
      <c r="H219" s="107">
        <v>982.5</v>
      </c>
      <c r="I219" s="125">
        <v>1050</v>
      </c>
      <c r="J219" s="126" t="s">
        <v>634</v>
      </c>
      <c r="K219" s="127">
        <f t="shared" si="172"/>
        <v>132.5</v>
      </c>
      <c r="L219" s="128">
        <f t="shared" si="173"/>
        <v>0.15588235294117647</v>
      </c>
      <c r="M219" s="129" t="s">
        <v>599</v>
      </c>
      <c r="N219" s="130">
        <v>42039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8</v>
      </c>
      <c r="B220" s="105">
        <v>41913</v>
      </c>
      <c r="C220" s="105"/>
      <c r="D220" s="106" t="s">
        <v>635</v>
      </c>
      <c r="E220" s="107" t="s">
        <v>600</v>
      </c>
      <c r="F220" s="108">
        <v>475</v>
      </c>
      <c r="G220" s="107" t="s">
        <v>624</v>
      </c>
      <c r="H220" s="107">
        <v>515</v>
      </c>
      <c r="I220" s="125">
        <v>600</v>
      </c>
      <c r="J220" s="126" t="s">
        <v>636</v>
      </c>
      <c r="K220" s="127">
        <f t="shared" si="172"/>
        <v>40</v>
      </c>
      <c r="L220" s="128">
        <f t="shared" si="173"/>
        <v>8.4210526315789472E-2</v>
      </c>
      <c r="M220" s="129" t="s">
        <v>599</v>
      </c>
      <c r="N220" s="130">
        <v>41939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9</v>
      </c>
      <c r="B221" s="105">
        <v>41913</v>
      </c>
      <c r="C221" s="105"/>
      <c r="D221" s="106" t="s">
        <v>637</v>
      </c>
      <c r="E221" s="107" t="s">
        <v>600</v>
      </c>
      <c r="F221" s="108">
        <v>86</v>
      </c>
      <c r="G221" s="107" t="s">
        <v>624</v>
      </c>
      <c r="H221" s="107">
        <v>99</v>
      </c>
      <c r="I221" s="125">
        <v>140</v>
      </c>
      <c r="J221" s="126" t="s">
        <v>638</v>
      </c>
      <c r="K221" s="127">
        <f t="shared" si="172"/>
        <v>13</v>
      </c>
      <c r="L221" s="128">
        <f t="shared" si="173"/>
        <v>0.15116279069767441</v>
      </c>
      <c r="M221" s="129" t="s">
        <v>599</v>
      </c>
      <c r="N221" s="130">
        <v>41939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10</v>
      </c>
      <c r="B222" s="105">
        <v>41926</v>
      </c>
      <c r="C222" s="105"/>
      <c r="D222" s="106" t="s">
        <v>639</v>
      </c>
      <c r="E222" s="107" t="s">
        <v>600</v>
      </c>
      <c r="F222" s="108">
        <v>496.6</v>
      </c>
      <c r="G222" s="107" t="s">
        <v>624</v>
      </c>
      <c r="H222" s="107">
        <v>621</v>
      </c>
      <c r="I222" s="125">
        <v>580</v>
      </c>
      <c r="J222" s="126" t="s">
        <v>625</v>
      </c>
      <c r="K222" s="127">
        <f t="shared" si="172"/>
        <v>124.39999999999998</v>
      </c>
      <c r="L222" s="128">
        <f t="shared" si="173"/>
        <v>0.25050342327829234</v>
      </c>
      <c r="M222" s="129" t="s">
        <v>599</v>
      </c>
      <c r="N222" s="130">
        <v>42605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11</v>
      </c>
      <c r="B223" s="105">
        <v>41926</v>
      </c>
      <c r="C223" s="105"/>
      <c r="D223" s="106" t="s">
        <v>640</v>
      </c>
      <c r="E223" s="107" t="s">
        <v>600</v>
      </c>
      <c r="F223" s="108">
        <v>2481.9</v>
      </c>
      <c r="G223" s="107" t="s">
        <v>624</v>
      </c>
      <c r="H223" s="107">
        <v>2840</v>
      </c>
      <c r="I223" s="125">
        <v>2870</v>
      </c>
      <c r="J223" s="126" t="s">
        <v>641</v>
      </c>
      <c r="K223" s="127">
        <f t="shared" si="172"/>
        <v>358.09999999999991</v>
      </c>
      <c r="L223" s="128">
        <f t="shared" si="173"/>
        <v>0.14428462065353154</v>
      </c>
      <c r="M223" s="129" t="s">
        <v>599</v>
      </c>
      <c r="N223" s="130">
        <v>42017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12</v>
      </c>
      <c r="B224" s="105">
        <v>41928</v>
      </c>
      <c r="C224" s="105"/>
      <c r="D224" s="106" t="s">
        <v>642</v>
      </c>
      <c r="E224" s="107" t="s">
        <v>600</v>
      </c>
      <c r="F224" s="108">
        <v>84.5</v>
      </c>
      <c r="G224" s="107" t="s">
        <v>624</v>
      </c>
      <c r="H224" s="107">
        <v>93</v>
      </c>
      <c r="I224" s="125">
        <v>110</v>
      </c>
      <c r="J224" s="126" t="s">
        <v>643</v>
      </c>
      <c r="K224" s="127">
        <f t="shared" si="172"/>
        <v>8.5</v>
      </c>
      <c r="L224" s="128">
        <f t="shared" si="173"/>
        <v>0.10059171597633136</v>
      </c>
      <c r="M224" s="129" t="s">
        <v>599</v>
      </c>
      <c r="N224" s="130">
        <v>41939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13</v>
      </c>
      <c r="B225" s="105">
        <v>41928</v>
      </c>
      <c r="C225" s="105"/>
      <c r="D225" s="106" t="s">
        <v>644</v>
      </c>
      <c r="E225" s="107" t="s">
        <v>600</v>
      </c>
      <c r="F225" s="108">
        <v>401</v>
      </c>
      <c r="G225" s="107" t="s">
        <v>624</v>
      </c>
      <c r="H225" s="107">
        <v>428</v>
      </c>
      <c r="I225" s="125">
        <v>450</v>
      </c>
      <c r="J225" s="126" t="s">
        <v>645</v>
      </c>
      <c r="K225" s="127">
        <f t="shared" si="172"/>
        <v>27</v>
      </c>
      <c r="L225" s="128">
        <f t="shared" si="173"/>
        <v>6.7331670822942641E-2</v>
      </c>
      <c r="M225" s="129" t="s">
        <v>599</v>
      </c>
      <c r="N225" s="130">
        <v>42020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14</v>
      </c>
      <c r="B226" s="105">
        <v>41928</v>
      </c>
      <c r="C226" s="105"/>
      <c r="D226" s="106" t="s">
        <v>646</v>
      </c>
      <c r="E226" s="107" t="s">
        <v>600</v>
      </c>
      <c r="F226" s="108">
        <v>101</v>
      </c>
      <c r="G226" s="107" t="s">
        <v>624</v>
      </c>
      <c r="H226" s="107">
        <v>112</v>
      </c>
      <c r="I226" s="125">
        <v>120</v>
      </c>
      <c r="J226" s="126" t="s">
        <v>647</v>
      </c>
      <c r="K226" s="127">
        <f t="shared" si="172"/>
        <v>11</v>
      </c>
      <c r="L226" s="128">
        <f t="shared" si="173"/>
        <v>0.10891089108910891</v>
      </c>
      <c r="M226" s="129" t="s">
        <v>599</v>
      </c>
      <c r="N226" s="130">
        <v>41939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15</v>
      </c>
      <c r="B227" s="105">
        <v>41954</v>
      </c>
      <c r="C227" s="105"/>
      <c r="D227" s="106" t="s">
        <v>648</v>
      </c>
      <c r="E227" s="107" t="s">
        <v>600</v>
      </c>
      <c r="F227" s="108">
        <v>59</v>
      </c>
      <c r="G227" s="107" t="s">
        <v>624</v>
      </c>
      <c r="H227" s="107">
        <v>76</v>
      </c>
      <c r="I227" s="125">
        <v>76</v>
      </c>
      <c r="J227" s="126" t="s">
        <v>625</v>
      </c>
      <c r="K227" s="127">
        <f t="shared" si="172"/>
        <v>17</v>
      </c>
      <c r="L227" s="128">
        <f t="shared" si="173"/>
        <v>0.28813559322033899</v>
      </c>
      <c r="M227" s="129" t="s">
        <v>599</v>
      </c>
      <c r="N227" s="130">
        <v>43032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16</v>
      </c>
      <c r="B228" s="105">
        <v>41954</v>
      </c>
      <c r="C228" s="105"/>
      <c r="D228" s="106" t="s">
        <v>637</v>
      </c>
      <c r="E228" s="107" t="s">
        <v>600</v>
      </c>
      <c r="F228" s="108">
        <v>99</v>
      </c>
      <c r="G228" s="107" t="s">
        <v>624</v>
      </c>
      <c r="H228" s="107">
        <v>120</v>
      </c>
      <c r="I228" s="125">
        <v>120</v>
      </c>
      <c r="J228" s="126" t="s">
        <v>649</v>
      </c>
      <c r="K228" s="127">
        <f t="shared" si="172"/>
        <v>21</v>
      </c>
      <c r="L228" s="128">
        <f t="shared" si="173"/>
        <v>0.21212121212121213</v>
      </c>
      <c r="M228" s="129" t="s">
        <v>599</v>
      </c>
      <c r="N228" s="130">
        <v>41960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17</v>
      </c>
      <c r="B229" s="105">
        <v>41956</v>
      </c>
      <c r="C229" s="105"/>
      <c r="D229" s="106" t="s">
        <v>650</v>
      </c>
      <c r="E229" s="107" t="s">
        <v>600</v>
      </c>
      <c r="F229" s="108">
        <v>22</v>
      </c>
      <c r="G229" s="107" t="s">
        <v>624</v>
      </c>
      <c r="H229" s="107">
        <v>33.549999999999997</v>
      </c>
      <c r="I229" s="125">
        <v>32</v>
      </c>
      <c r="J229" s="126" t="s">
        <v>651</v>
      </c>
      <c r="K229" s="127">
        <f t="shared" si="172"/>
        <v>11.549999999999997</v>
      </c>
      <c r="L229" s="128">
        <f t="shared" si="173"/>
        <v>0.52499999999999991</v>
      </c>
      <c r="M229" s="129" t="s">
        <v>599</v>
      </c>
      <c r="N229" s="130">
        <v>42188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18</v>
      </c>
      <c r="B230" s="105">
        <v>41976</v>
      </c>
      <c r="C230" s="105"/>
      <c r="D230" s="106" t="s">
        <v>652</v>
      </c>
      <c r="E230" s="107" t="s">
        <v>600</v>
      </c>
      <c r="F230" s="108">
        <v>440</v>
      </c>
      <c r="G230" s="107" t="s">
        <v>624</v>
      </c>
      <c r="H230" s="107">
        <v>520</v>
      </c>
      <c r="I230" s="125">
        <v>520</v>
      </c>
      <c r="J230" s="126" t="s">
        <v>653</v>
      </c>
      <c r="K230" s="127">
        <f t="shared" si="172"/>
        <v>80</v>
      </c>
      <c r="L230" s="128">
        <f t="shared" si="173"/>
        <v>0.18181818181818182</v>
      </c>
      <c r="M230" s="129" t="s">
        <v>599</v>
      </c>
      <c r="N230" s="130">
        <v>42208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19</v>
      </c>
      <c r="B231" s="105">
        <v>41976</v>
      </c>
      <c r="C231" s="105"/>
      <c r="D231" s="106" t="s">
        <v>654</v>
      </c>
      <c r="E231" s="107" t="s">
        <v>600</v>
      </c>
      <c r="F231" s="108">
        <v>360</v>
      </c>
      <c r="G231" s="107" t="s">
        <v>624</v>
      </c>
      <c r="H231" s="107">
        <v>427</v>
      </c>
      <c r="I231" s="125">
        <v>425</v>
      </c>
      <c r="J231" s="126" t="s">
        <v>655</v>
      </c>
      <c r="K231" s="127">
        <f t="shared" si="172"/>
        <v>67</v>
      </c>
      <c r="L231" s="128">
        <f t="shared" si="173"/>
        <v>0.18611111111111112</v>
      </c>
      <c r="M231" s="129" t="s">
        <v>599</v>
      </c>
      <c r="N231" s="130">
        <v>42058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20</v>
      </c>
      <c r="B232" s="105">
        <v>42012</v>
      </c>
      <c r="C232" s="105"/>
      <c r="D232" s="106" t="s">
        <v>656</v>
      </c>
      <c r="E232" s="107" t="s">
        <v>600</v>
      </c>
      <c r="F232" s="108">
        <v>360</v>
      </c>
      <c r="G232" s="107" t="s">
        <v>624</v>
      </c>
      <c r="H232" s="107">
        <v>455</v>
      </c>
      <c r="I232" s="125">
        <v>420</v>
      </c>
      <c r="J232" s="126" t="s">
        <v>657</v>
      </c>
      <c r="K232" s="127">
        <f t="shared" si="172"/>
        <v>95</v>
      </c>
      <c r="L232" s="128">
        <f t="shared" si="173"/>
        <v>0.2638888888888889</v>
      </c>
      <c r="M232" s="129" t="s">
        <v>599</v>
      </c>
      <c r="N232" s="130">
        <v>42024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21</v>
      </c>
      <c r="B233" s="105">
        <v>42012</v>
      </c>
      <c r="C233" s="105"/>
      <c r="D233" s="106" t="s">
        <v>658</v>
      </c>
      <c r="E233" s="107" t="s">
        <v>600</v>
      </c>
      <c r="F233" s="108">
        <v>130</v>
      </c>
      <c r="G233" s="107"/>
      <c r="H233" s="107">
        <v>175.5</v>
      </c>
      <c r="I233" s="125">
        <v>165</v>
      </c>
      <c r="J233" s="126" t="s">
        <v>659</v>
      </c>
      <c r="K233" s="127">
        <f t="shared" si="172"/>
        <v>45.5</v>
      </c>
      <c r="L233" s="128">
        <f t="shared" si="173"/>
        <v>0.35</v>
      </c>
      <c r="M233" s="129" t="s">
        <v>599</v>
      </c>
      <c r="N233" s="130">
        <v>43088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22</v>
      </c>
      <c r="B234" s="105">
        <v>42040</v>
      </c>
      <c r="C234" s="105"/>
      <c r="D234" s="106" t="s">
        <v>390</v>
      </c>
      <c r="E234" s="107" t="s">
        <v>623</v>
      </c>
      <c r="F234" s="108">
        <v>98</v>
      </c>
      <c r="G234" s="107"/>
      <c r="H234" s="107">
        <v>120</v>
      </c>
      <c r="I234" s="125">
        <v>120</v>
      </c>
      <c r="J234" s="126" t="s">
        <v>625</v>
      </c>
      <c r="K234" s="127">
        <f t="shared" si="172"/>
        <v>22</v>
      </c>
      <c r="L234" s="128">
        <f t="shared" si="173"/>
        <v>0.22448979591836735</v>
      </c>
      <c r="M234" s="129" t="s">
        <v>599</v>
      </c>
      <c r="N234" s="130">
        <v>42753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23</v>
      </c>
      <c r="B235" s="105">
        <v>42040</v>
      </c>
      <c r="C235" s="105"/>
      <c r="D235" s="106" t="s">
        <v>660</v>
      </c>
      <c r="E235" s="107" t="s">
        <v>623</v>
      </c>
      <c r="F235" s="108">
        <v>196</v>
      </c>
      <c r="G235" s="107"/>
      <c r="H235" s="107">
        <v>262</v>
      </c>
      <c r="I235" s="125">
        <v>255</v>
      </c>
      <c r="J235" s="126" t="s">
        <v>625</v>
      </c>
      <c r="K235" s="127">
        <f t="shared" si="172"/>
        <v>66</v>
      </c>
      <c r="L235" s="128">
        <f t="shared" si="173"/>
        <v>0.33673469387755101</v>
      </c>
      <c r="M235" s="129" t="s">
        <v>599</v>
      </c>
      <c r="N235" s="130">
        <v>42599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24</v>
      </c>
      <c r="B236" s="109">
        <v>42067</v>
      </c>
      <c r="C236" s="109"/>
      <c r="D236" s="110" t="s">
        <v>389</v>
      </c>
      <c r="E236" s="111" t="s">
        <v>623</v>
      </c>
      <c r="F236" s="112">
        <v>235</v>
      </c>
      <c r="G236" s="112"/>
      <c r="H236" s="113">
        <v>77</v>
      </c>
      <c r="I236" s="131" t="s">
        <v>661</v>
      </c>
      <c r="J236" s="132" t="s">
        <v>662</v>
      </c>
      <c r="K236" s="133">
        <f t="shared" si="172"/>
        <v>-158</v>
      </c>
      <c r="L236" s="134">
        <f t="shared" si="173"/>
        <v>-0.67234042553191486</v>
      </c>
      <c r="M236" s="135" t="s">
        <v>663</v>
      </c>
      <c r="N236" s="136">
        <v>43522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25</v>
      </c>
      <c r="B237" s="105">
        <v>42067</v>
      </c>
      <c r="C237" s="105"/>
      <c r="D237" s="106" t="s">
        <v>481</v>
      </c>
      <c r="E237" s="107" t="s">
        <v>623</v>
      </c>
      <c r="F237" s="108">
        <v>185</v>
      </c>
      <c r="G237" s="107"/>
      <c r="H237" s="107">
        <v>224</v>
      </c>
      <c r="I237" s="125" t="s">
        <v>664</v>
      </c>
      <c r="J237" s="126" t="s">
        <v>625</v>
      </c>
      <c r="K237" s="127">
        <f t="shared" si="172"/>
        <v>39</v>
      </c>
      <c r="L237" s="128">
        <f t="shared" si="173"/>
        <v>0.21081081081081082</v>
      </c>
      <c r="M237" s="129" t="s">
        <v>599</v>
      </c>
      <c r="N237" s="130">
        <v>42647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3">
        <v>26</v>
      </c>
      <c r="B238" s="114">
        <v>42090</v>
      </c>
      <c r="C238" s="114"/>
      <c r="D238" s="115" t="s">
        <v>665</v>
      </c>
      <c r="E238" s="116" t="s">
        <v>623</v>
      </c>
      <c r="F238" s="117">
        <v>49.5</v>
      </c>
      <c r="G238" s="118"/>
      <c r="H238" s="118">
        <v>15.85</v>
      </c>
      <c r="I238" s="118">
        <v>67</v>
      </c>
      <c r="J238" s="137" t="s">
        <v>666</v>
      </c>
      <c r="K238" s="118">
        <f t="shared" si="172"/>
        <v>-33.65</v>
      </c>
      <c r="L238" s="138">
        <f t="shared" si="173"/>
        <v>-0.67979797979797973</v>
      </c>
      <c r="M238" s="135" t="s">
        <v>663</v>
      </c>
      <c r="N238" s="139">
        <v>43627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27</v>
      </c>
      <c r="B239" s="105">
        <v>42093</v>
      </c>
      <c r="C239" s="105"/>
      <c r="D239" s="106" t="s">
        <v>667</v>
      </c>
      <c r="E239" s="107" t="s">
        <v>623</v>
      </c>
      <c r="F239" s="108">
        <v>183.5</v>
      </c>
      <c r="G239" s="107"/>
      <c r="H239" s="107">
        <v>219</v>
      </c>
      <c r="I239" s="125">
        <v>218</v>
      </c>
      <c r="J239" s="126" t="s">
        <v>668</v>
      </c>
      <c r="K239" s="127">
        <f t="shared" si="172"/>
        <v>35.5</v>
      </c>
      <c r="L239" s="128">
        <f t="shared" si="173"/>
        <v>0.19346049046321526</v>
      </c>
      <c r="M239" s="129" t="s">
        <v>599</v>
      </c>
      <c r="N239" s="130">
        <v>42103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28</v>
      </c>
      <c r="B240" s="105">
        <v>42114</v>
      </c>
      <c r="C240" s="105"/>
      <c r="D240" s="106" t="s">
        <v>669</v>
      </c>
      <c r="E240" s="107" t="s">
        <v>623</v>
      </c>
      <c r="F240" s="108">
        <f>(227+237)/2</f>
        <v>232</v>
      </c>
      <c r="G240" s="107"/>
      <c r="H240" s="107">
        <v>298</v>
      </c>
      <c r="I240" s="125">
        <v>298</v>
      </c>
      <c r="J240" s="126" t="s">
        <v>625</v>
      </c>
      <c r="K240" s="127">
        <f t="shared" si="172"/>
        <v>66</v>
      </c>
      <c r="L240" s="128">
        <f t="shared" si="173"/>
        <v>0.28448275862068967</v>
      </c>
      <c r="M240" s="129" t="s">
        <v>599</v>
      </c>
      <c r="N240" s="130">
        <v>42823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29</v>
      </c>
      <c r="B241" s="105">
        <v>42128</v>
      </c>
      <c r="C241" s="105"/>
      <c r="D241" s="106" t="s">
        <v>670</v>
      </c>
      <c r="E241" s="107" t="s">
        <v>600</v>
      </c>
      <c r="F241" s="108">
        <v>385</v>
      </c>
      <c r="G241" s="107"/>
      <c r="H241" s="107">
        <f>212.5+331</f>
        <v>543.5</v>
      </c>
      <c r="I241" s="125">
        <v>510</v>
      </c>
      <c r="J241" s="126" t="s">
        <v>671</v>
      </c>
      <c r="K241" s="127">
        <f t="shared" si="172"/>
        <v>158.5</v>
      </c>
      <c r="L241" s="128">
        <f t="shared" si="173"/>
        <v>0.41168831168831171</v>
      </c>
      <c r="M241" s="129" t="s">
        <v>599</v>
      </c>
      <c r="N241" s="130">
        <v>42235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30</v>
      </c>
      <c r="B242" s="105">
        <v>42128</v>
      </c>
      <c r="C242" s="105"/>
      <c r="D242" s="106" t="s">
        <v>672</v>
      </c>
      <c r="E242" s="107" t="s">
        <v>600</v>
      </c>
      <c r="F242" s="108">
        <v>115.5</v>
      </c>
      <c r="G242" s="107"/>
      <c r="H242" s="107">
        <v>146</v>
      </c>
      <c r="I242" s="125">
        <v>142</v>
      </c>
      <c r="J242" s="126" t="s">
        <v>673</v>
      </c>
      <c r="K242" s="127">
        <f t="shared" si="172"/>
        <v>30.5</v>
      </c>
      <c r="L242" s="128">
        <f t="shared" si="173"/>
        <v>0.26406926406926406</v>
      </c>
      <c r="M242" s="129" t="s">
        <v>599</v>
      </c>
      <c r="N242" s="130">
        <v>42202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31</v>
      </c>
      <c r="B243" s="105">
        <v>42151</v>
      </c>
      <c r="C243" s="105"/>
      <c r="D243" s="106" t="s">
        <v>674</v>
      </c>
      <c r="E243" s="107" t="s">
        <v>600</v>
      </c>
      <c r="F243" s="108">
        <v>237.5</v>
      </c>
      <c r="G243" s="107"/>
      <c r="H243" s="107">
        <v>279.5</v>
      </c>
      <c r="I243" s="125">
        <v>278</v>
      </c>
      <c r="J243" s="126" t="s">
        <v>625</v>
      </c>
      <c r="K243" s="127">
        <f t="shared" si="172"/>
        <v>42</v>
      </c>
      <c r="L243" s="128">
        <f t="shared" si="173"/>
        <v>0.17684210526315788</v>
      </c>
      <c r="M243" s="129" t="s">
        <v>599</v>
      </c>
      <c r="N243" s="130">
        <v>42222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32</v>
      </c>
      <c r="B244" s="105">
        <v>42174</v>
      </c>
      <c r="C244" s="105"/>
      <c r="D244" s="106" t="s">
        <v>644</v>
      </c>
      <c r="E244" s="107" t="s">
        <v>623</v>
      </c>
      <c r="F244" s="108">
        <v>340</v>
      </c>
      <c r="G244" s="107"/>
      <c r="H244" s="107">
        <v>448</v>
      </c>
      <c r="I244" s="125">
        <v>448</v>
      </c>
      <c r="J244" s="126" t="s">
        <v>625</v>
      </c>
      <c r="K244" s="127">
        <f t="shared" si="172"/>
        <v>108</v>
      </c>
      <c r="L244" s="128">
        <f t="shared" si="173"/>
        <v>0.31764705882352939</v>
      </c>
      <c r="M244" s="129" t="s">
        <v>599</v>
      </c>
      <c r="N244" s="130">
        <v>43018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33</v>
      </c>
      <c r="B245" s="105">
        <v>42191</v>
      </c>
      <c r="C245" s="105"/>
      <c r="D245" s="106" t="s">
        <v>675</v>
      </c>
      <c r="E245" s="107" t="s">
        <v>623</v>
      </c>
      <c r="F245" s="108">
        <v>390</v>
      </c>
      <c r="G245" s="107"/>
      <c r="H245" s="107">
        <v>460</v>
      </c>
      <c r="I245" s="125">
        <v>460</v>
      </c>
      <c r="J245" s="126" t="s">
        <v>625</v>
      </c>
      <c r="K245" s="127">
        <f t="shared" ref="K245:K265" si="174">H245-F245</f>
        <v>70</v>
      </c>
      <c r="L245" s="128">
        <f t="shared" ref="L245:L265" si="175">K245/F245</f>
        <v>0.17948717948717949</v>
      </c>
      <c r="M245" s="129" t="s">
        <v>599</v>
      </c>
      <c r="N245" s="130">
        <v>42478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3">
        <v>34</v>
      </c>
      <c r="B246" s="109">
        <v>42195</v>
      </c>
      <c r="C246" s="109"/>
      <c r="D246" s="110" t="s">
        <v>676</v>
      </c>
      <c r="E246" s="111" t="s">
        <v>623</v>
      </c>
      <c r="F246" s="112">
        <v>122.5</v>
      </c>
      <c r="G246" s="112"/>
      <c r="H246" s="113">
        <v>61</v>
      </c>
      <c r="I246" s="131">
        <v>172</v>
      </c>
      <c r="J246" s="132" t="s">
        <v>677</v>
      </c>
      <c r="K246" s="133">
        <f t="shared" si="174"/>
        <v>-61.5</v>
      </c>
      <c r="L246" s="134">
        <f t="shared" si="175"/>
        <v>-0.50204081632653064</v>
      </c>
      <c r="M246" s="135" t="s">
        <v>663</v>
      </c>
      <c r="N246" s="136">
        <v>43333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35</v>
      </c>
      <c r="B247" s="105">
        <v>42219</v>
      </c>
      <c r="C247" s="105"/>
      <c r="D247" s="106" t="s">
        <v>678</v>
      </c>
      <c r="E247" s="107" t="s">
        <v>623</v>
      </c>
      <c r="F247" s="108">
        <v>297.5</v>
      </c>
      <c r="G247" s="107"/>
      <c r="H247" s="107">
        <v>350</v>
      </c>
      <c r="I247" s="125">
        <v>360</v>
      </c>
      <c r="J247" s="126" t="s">
        <v>679</v>
      </c>
      <c r="K247" s="127">
        <f t="shared" si="174"/>
        <v>52.5</v>
      </c>
      <c r="L247" s="128">
        <f t="shared" si="175"/>
        <v>0.17647058823529413</v>
      </c>
      <c r="M247" s="129" t="s">
        <v>599</v>
      </c>
      <c r="N247" s="130">
        <v>42232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36</v>
      </c>
      <c r="B248" s="105">
        <v>42219</v>
      </c>
      <c r="C248" s="105"/>
      <c r="D248" s="106" t="s">
        <v>680</v>
      </c>
      <c r="E248" s="107" t="s">
        <v>623</v>
      </c>
      <c r="F248" s="108">
        <v>115.5</v>
      </c>
      <c r="G248" s="107"/>
      <c r="H248" s="107">
        <v>149</v>
      </c>
      <c r="I248" s="125">
        <v>140</v>
      </c>
      <c r="J248" s="140" t="s">
        <v>681</v>
      </c>
      <c r="K248" s="127">
        <f t="shared" si="174"/>
        <v>33.5</v>
      </c>
      <c r="L248" s="128">
        <f t="shared" si="175"/>
        <v>0.29004329004329005</v>
      </c>
      <c r="M248" s="129" t="s">
        <v>599</v>
      </c>
      <c r="N248" s="130">
        <v>42740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37</v>
      </c>
      <c r="B249" s="105">
        <v>42251</v>
      </c>
      <c r="C249" s="105"/>
      <c r="D249" s="106" t="s">
        <v>674</v>
      </c>
      <c r="E249" s="107" t="s">
        <v>623</v>
      </c>
      <c r="F249" s="108">
        <v>226</v>
      </c>
      <c r="G249" s="107"/>
      <c r="H249" s="107">
        <v>292</v>
      </c>
      <c r="I249" s="125">
        <v>292</v>
      </c>
      <c r="J249" s="126" t="s">
        <v>682</v>
      </c>
      <c r="K249" s="127">
        <f t="shared" si="174"/>
        <v>66</v>
      </c>
      <c r="L249" s="128">
        <f t="shared" si="175"/>
        <v>0.29203539823008851</v>
      </c>
      <c r="M249" s="129" t="s">
        <v>599</v>
      </c>
      <c r="N249" s="130">
        <v>42286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38</v>
      </c>
      <c r="B250" s="105">
        <v>42254</v>
      </c>
      <c r="C250" s="105"/>
      <c r="D250" s="106" t="s">
        <v>669</v>
      </c>
      <c r="E250" s="107" t="s">
        <v>623</v>
      </c>
      <c r="F250" s="108">
        <v>232.5</v>
      </c>
      <c r="G250" s="107"/>
      <c r="H250" s="107">
        <v>312.5</v>
      </c>
      <c r="I250" s="125">
        <v>310</v>
      </c>
      <c r="J250" s="126" t="s">
        <v>625</v>
      </c>
      <c r="K250" s="127">
        <f t="shared" si="174"/>
        <v>80</v>
      </c>
      <c r="L250" s="128">
        <f t="shared" si="175"/>
        <v>0.34408602150537637</v>
      </c>
      <c r="M250" s="129" t="s">
        <v>599</v>
      </c>
      <c r="N250" s="130">
        <v>42823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39</v>
      </c>
      <c r="B251" s="105">
        <v>42268</v>
      </c>
      <c r="C251" s="105"/>
      <c r="D251" s="106" t="s">
        <v>683</v>
      </c>
      <c r="E251" s="107" t="s">
        <v>623</v>
      </c>
      <c r="F251" s="108">
        <v>196.5</v>
      </c>
      <c r="G251" s="107"/>
      <c r="H251" s="107">
        <v>238</v>
      </c>
      <c r="I251" s="125">
        <v>238</v>
      </c>
      <c r="J251" s="126" t="s">
        <v>682</v>
      </c>
      <c r="K251" s="127">
        <f t="shared" si="174"/>
        <v>41.5</v>
      </c>
      <c r="L251" s="128">
        <f t="shared" si="175"/>
        <v>0.21119592875318066</v>
      </c>
      <c r="M251" s="129" t="s">
        <v>599</v>
      </c>
      <c r="N251" s="130">
        <v>42291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40</v>
      </c>
      <c r="B252" s="105">
        <v>42271</v>
      </c>
      <c r="C252" s="105"/>
      <c r="D252" s="106" t="s">
        <v>622</v>
      </c>
      <c r="E252" s="107" t="s">
        <v>623</v>
      </c>
      <c r="F252" s="108">
        <v>65</v>
      </c>
      <c r="G252" s="107"/>
      <c r="H252" s="107">
        <v>82</v>
      </c>
      <c r="I252" s="125">
        <v>82</v>
      </c>
      <c r="J252" s="126" t="s">
        <v>682</v>
      </c>
      <c r="K252" s="127">
        <f t="shared" si="174"/>
        <v>17</v>
      </c>
      <c r="L252" s="128">
        <f t="shared" si="175"/>
        <v>0.26153846153846155</v>
      </c>
      <c r="M252" s="129" t="s">
        <v>599</v>
      </c>
      <c r="N252" s="130">
        <v>42578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41</v>
      </c>
      <c r="B253" s="105">
        <v>42291</v>
      </c>
      <c r="C253" s="105"/>
      <c r="D253" s="106" t="s">
        <v>684</v>
      </c>
      <c r="E253" s="107" t="s">
        <v>623</v>
      </c>
      <c r="F253" s="108">
        <v>144</v>
      </c>
      <c r="G253" s="107"/>
      <c r="H253" s="107">
        <v>182.5</v>
      </c>
      <c r="I253" s="125">
        <v>181</v>
      </c>
      <c r="J253" s="126" t="s">
        <v>682</v>
      </c>
      <c r="K253" s="127">
        <f t="shared" si="174"/>
        <v>38.5</v>
      </c>
      <c r="L253" s="128">
        <f t="shared" si="175"/>
        <v>0.2673611111111111</v>
      </c>
      <c r="M253" s="129" t="s">
        <v>599</v>
      </c>
      <c r="N253" s="130">
        <v>42817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42</v>
      </c>
      <c r="B254" s="105">
        <v>42291</v>
      </c>
      <c r="C254" s="105"/>
      <c r="D254" s="106" t="s">
        <v>685</v>
      </c>
      <c r="E254" s="107" t="s">
        <v>623</v>
      </c>
      <c r="F254" s="108">
        <v>264</v>
      </c>
      <c r="G254" s="107"/>
      <c r="H254" s="107">
        <v>311</v>
      </c>
      <c r="I254" s="125">
        <v>311</v>
      </c>
      <c r="J254" s="126" t="s">
        <v>682</v>
      </c>
      <c r="K254" s="127">
        <f t="shared" si="174"/>
        <v>47</v>
      </c>
      <c r="L254" s="128">
        <f t="shared" si="175"/>
        <v>0.17803030303030304</v>
      </c>
      <c r="M254" s="129" t="s">
        <v>599</v>
      </c>
      <c r="N254" s="130">
        <v>42604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43</v>
      </c>
      <c r="B255" s="105">
        <v>42318</v>
      </c>
      <c r="C255" s="105"/>
      <c r="D255" s="106" t="s">
        <v>686</v>
      </c>
      <c r="E255" s="107" t="s">
        <v>600</v>
      </c>
      <c r="F255" s="108">
        <v>549.5</v>
      </c>
      <c r="G255" s="107"/>
      <c r="H255" s="107">
        <v>630</v>
      </c>
      <c r="I255" s="125">
        <v>630</v>
      </c>
      <c r="J255" s="126" t="s">
        <v>682</v>
      </c>
      <c r="K255" s="127">
        <f t="shared" si="174"/>
        <v>80.5</v>
      </c>
      <c r="L255" s="128">
        <f t="shared" si="175"/>
        <v>0.1464968152866242</v>
      </c>
      <c r="M255" s="129" t="s">
        <v>599</v>
      </c>
      <c r="N255" s="130">
        <v>42419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44</v>
      </c>
      <c r="B256" s="105">
        <v>42342</v>
      </c>
      <c r="C256" s="105"/>
      <c r="D256" s="106" t="s">
        <v>687</v>
      </c>
      <c r="E256" s="107" t="s">
        <v>623</v>
      </c>
      <c r="F256" s="108">
        <v>1027.5</v>
      </c>
      <c r="G256" s="107"/>
      <c r="H256" s="107">
        <v>1315</v>
      </c>
      <c r="I256" s="125">
        <v>1250</v>
      </c>
      <c r="J256" s="126" t="s">
        <v>682</v>
      </c>
      <c r="K256" s="127">
        <f t="shared" si="174"/>
        <v>287.5</v>
      </c>
      <c r="L256" s="128">
        <f t="shared" si="175"/>
        <v>0.27980535279805352</v>
      </c>
      <c r="M256" s="129" t="s">
        <v>599</v>
      </c>
      <c r="N256" s="130">
        <v>43244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45</v>
      </c>
      <c r="B257" s="105">
        <v>42367</v>
      </c>
      <c r="C257" s="105"/>
      <c r="D257" s="106" t="s">
        <v>688</v>
      </c>
      <c r="E257" s="107" t="s">
        <v>623</v>
      </c>
      <c r="F257" s="108">
        <v>465</v>
      </c>
      <c r="G257" s="107"/>
      <c r="H257" s="107">
        <v>540</v>
      </c>
      <c r="I257" s="125">
        <v>540</v>
      </c>
      <c r="J257" s="126" t="s">
        <v>682</v>
      </c>
      <c r="K257" s="127">
        <f t="shared" si="174"/>
        <v>75</v>
      </c>
      <c r="L257" s="128">
        <f t="shared" si="175"/>
        <v>0.16129032258064516</v>
      </c>
      <c r="M257" s="129" t="s">
        <v>599</v>
      </c>
      <c r="N257" s="130">
        <v>42530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46</v>
      </c>
      <c r="B258" s="105">
        <v>42380</v>
      </c>
      <c r="C258" s="105"/>
      <c r="D258" s="106" t="s">
        <v>390</v>
      </c>
      <c r="E258" s="107" t="s">
        <v>600</v>
      </c>
      <c r="F258" s="108">
        <v>81</v>
      </c>
      <c r="G258" s="107"/>
      <c r="H258" s="107">
        <v>110</v>
      </c>
      <c r="I258" s="125">
        <v>110</v>
      </c>
      <c r="J258" s="126" t="s">
        <v>682</v>
      </c>
      <c r="K258" s="127">
        <f t="shared" si="174"/>
        <v>29</v>
      </c>
      <c r="L258" s="128">
        <f t="shared" si="175"/>
        <v>0.35802469135802467</v>
      </c>
      <c r="M258" s="129" t="s">
        <v>599</v>
      </c>
      <c r="N258" s="130">
        <v>42745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47</v>
      </c>
      <c r="B259" s="105">
        <v>42382</v>
      </c>
      <c r="C259" s="105"/>
      <c r="D259" s="106" t="s">
        <v>689</v>
      </c>
      <c r="E259" s="107" t="s">
        <v>600</v>
      </c>
      <c r="F259" s="108">
        <v>417.5</v>
      </c>
      <c r="G259" s="107"/>
      <c r="H259" s="107">
        <v>547</v>
      </c>
      <c r="I259" s="125">
        <v>535</v>
      </c>
      <c r="J259" s="126" t="s">
        <v>682</v>
      </c>
      <c r="K259" s="127">
        <f t="shared" si="174"/>
        <v>129.5</v>
      </c>
      <c r="L259" s="128">
        <f t="shared" si="175"/>
        <v>0.31017964071856285</v>
      </c>
      <c r="M259" s="129" t="s">
        <v>599</v>
      </c>
      <c r="N259" s="130">
        <v>42578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48</v>
      </c>
      <c r="B260" s="105">
        <v>42408</v>
      </c>
      <c r="C260" s="105"/>
      <c r="D260" s="106" t="s">
        <v>690</v>
      </c>
      <c r="E260" s="107" t="s">
        <v>623</v>
      </c>
      <c r="F260" s="108">
        <v>650</v>
      </c>
      <c r="G260" s="107"/>
      <c r="H260" s="107">
        <v>800</v>
      </c>
      <c r="I260" s="125">
        <v>800</v>
      </c>
      <c r="J260" s="126" t="s">
        <v>682</v>
      </c>
      <c r="K260" s="127">
        <f t="shared" si="174"/>
        <v>150</v>
      </c>
      <c r="L260" s="128">
        <f t="shared" si="175"/>
        <v>0.23076923076923078</v>
      </c>
      <c r="M260" s="129" t="s">
        <v>599</v>
      </c>
      <c r="N260" s="130">
        <v>43154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49</v>
      </c>
      <c r="B261" s="105">
        <v>42433</v>
      </c>
      <c r="C261" s="105"/>
      <c r="D261" s="106" t="s">
        <v>197</v>
      </c>
      <c r="E261" s="107" t="s">
        <v>623</v>
      </c>
      <c r="F261" s="108">
        <v>437.5</v>
      </c>
      <c r="G261" s="107"/>
      <c r="H261" s="107">
        <v>504.5</v>
      </c>
      <c r="I261" s="125">
        <v>522</v>
      </c>
      <c r="J261" s="126" t="s">
        <v>691</v>
      </c>
      <c r="K261" s="127">
        <f t="shared" si="174"/>
        <v>67</v>
      </c>
      <c r="L261" s="128">
        <f t="shared" si="175"/>
        <v>0.15314285714285714</v>
      </c>
      <c r="M261" s="129" t="s">
        <v>599</v>
      </c>
      <c r="N261" s="130">
        <v>42480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50</v>
      </c>
      <c r="B262" s="105">
        <v>42438</v>
      </c>
      <c r="C262" s="105"/>
      <c r="D262" s="106" t="s">
        <v>692</v>
      </c>
      <c r="E262" s="107" t="s">
        <v>623</v>
      </c>
      <c r="F262" s="108">
        <v>189.5</v>
      </c>
      <c r="G262" s="107"/>
      <c r="H262" s="107">
        <v>218</v>
      </c>
      <c r="I262" s="125">
        <v>218</v>
      </c>
      <c r="J262" s="126" t="s">
        <v>682</v>
      </c>
      <c r="K262" s="127">
        <f t="shared" si="174"/>
        <v>28.5</v>
      </c>
      <c r="L262" s="128">
        <f t="shared" si="175"/>
        <v>0.15039577836411611</v>
      </c>
      <c r="M262" s="129" t="s">
        <v>599</v>
      </c>
      <c r="N262" s="130">
        <v>43034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3">
        <v>51</v>
      </c>
      <c r="B263" s="114">
        <v>42471</v>
      </c>
      <c r="C263" s="114"/>
      <c r="D263" s="115" t="s">
        <v>693</v>
      </c>
      <c r="E263" s="116" t="s">
        <v>623</v>
      </c>
      <c r="F263" s="117">
        <v>36.5</v>
      </c>
      <c r="G263" s="118"/>
      <c r="H263" s="118">
        <v>15.85</v>
      </c>
      <c r="I263" s="118">
        <v>60</v>
      </c>
      <c r="J263" s="137" t="s">
        <v>694</v>
      </c>
      <c r="K263" s="133">
        <f t="shared" si="174"/>
        <v>-20.65</v>
      </c>
      <c r="L263" s="167">
        <f t="shared" si="175"/>
        <v>-0.5657534246575342</v>
      </c>
      <c r="M263" s="135" t="s">
        <v>663</v>
      </c>
      <c r="N263" s="168">
        <v>43627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52</v>
      </c>
      <c r="B264" s="105">
        <v>42472</v>
      </c>
      <c r="C264" s="105"/>
      <c r="D264" s="106" t="s">
        <v>695</v>
      </c>
      <c r="E264" s="107" t="s">
        <v>623</v>
      </c>
      <c r="F264" s="108">
        <v>93</v>
      </c>
      <c r="G264" s="107"/>
      <c r="H264" s="107">
        <v>149</v>
      </c>
      <c r="I264" s="125">
        <v>140</v>
      </c>
      <c r="J264" s="140" t="s">
        <v>696</v>
      </c>
      <c r="K264" s="127">
        <f t="shared" si="174"/>
        <v>56</v>
      </c>
      <c r="L264" s="128">
        <f t="shared" si="175"/>
        <v>0.60215053763440862</v>
      </c>
      <c r="M264" s="129" t="s">
        <v>599</v>
      </c>
      <c r="N264" s="130">
        <v>42740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53</v>
      </c>
      <c r="B265" s="105">
        <v>42472</v>
      </c>
      <c r="C265" s="105"/>
      <c r="D265" s="106" t="s">
        <v>697</v>
      </c>
      <c r="E265" s="107" t="s">
        <v>623</v>
      </c>
      <c r="F265" s="108">
        <v>130</v>
      </c>
      <c r="G265" s="107"/>
      <c r="H265" s="107">
        <v>150</v>
      </c>
      <c r="I265" s="125" t="s">
        <v>698</v>
      </c>
      <c r="J265" s="126" t="s">
        <v>682</v>
      </c>
      <c r="K265" s="127">
        <f t="shared" si="174"/>
        <v>20</v>
      </c>
      <c r="L265" s="128">
        <f t="shared" si="175"/>
        <v>0.15384615384615385</v>
      </c>
      <c r="M265" s="129" t="s">
        <v>599</v>
      </c>
      <c r="N265" s="130">
        <v>42564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54</v>
      </c>
      <c r="B266" s="105">
        <v>42473</v>
      </c>
      <c r="C266" s="105"/>
      <c r="D266" s="106" t="s">
        <v>354</v>
      </c>
      <c r="E266" s="107" t="s">
        <v>623</v>
      </c>
      <c r="F266" s="108">
        <v>196</v>
      </c>
      <c r="G266" s="107"/>
      <c r="H266" s="107">
        <v>299</v>
      </c>
      <c r="I266" s="125">
        <v>299</v>
      </c>
      <c r="J266" s="126" t="s">
        <v>682</v>
      </c>
      <c r="K266" s="127">
        <v>103</v>
      </c>
      <c r="L266" s="128">
        <v>0.52551020408163296</v>
      </c>
      <c r="M266" s="129" t="s">
        <v>599</v>
      </c>
      <c r="N266" s="130">
        <v>42620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55</v>
      </c>
      <c r="B267" s="105">
        <v>42473</v>
      </c>
      <c r="C267" s="105"/>
      <c r="D267" s="106" t="s">
        <v>756</v>
      </c>
      <c r="E267" s="107" t="s">
        <v>623</v>
      </c>
      <c r="F267" s="108">
        <v>88</v>
      </c>
      <c r="G267" s="107"/>
      <c r="H267" s="107">
        <v>103</v>
      </c>
      <c r="I267" s="125">
        <v>103</v>
      </c>
      <c r="J267" s="126" t="s">
        <v>682</v>
      </c>
      <c r="K267" s="127">
        <v>15</v>
      </c>
      <c r="L267" s="128">
        <v>0.170454545454545</v>
      </c>
      <c r="M267" s="129" t="s">
        <v>599</v>
      </c>
      <c r="N267" s="130">
        <v>42530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56</v>
      </c>
      <c r="B268" s="105">
        <v>42492</v>
      </c>
      <c r="C268" s="105"/>
      <c r="D268" s="106" t="s">
        <v>699</v>
      </c>
      <c r="E268" s="107" t="s">
        <v>623</v>
      </c>
      <c r="F268" s="108">
        <v>127.5</v>
      </c>
      <c r="G268" s="107"/>
      <c r="H268" s="107">
        <v>148</v>
      </c>
      <c r="I268" s="125" t="s">
        <v>700</v>
      </c>
      <c r="J268" s="126" t="s">
        <v>682</v>
      </c>
      <c r="K268" s="127">
        <f>H268-F268</f>
        <v>20.5</v>
      </c>
      <c r="L268" s="128">
        <f>K268/F268</f>
        <v>0.16078431372549021</v>
      </c>
      <c r="M268" s="129" t="s">
        <v>599</v>
      </c>
      <c r="N268" s="130">
        <v>42564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57</v>
      </c>
      <c r="B269" s="105">
        <v>42493</v>
      </c>
      <c r="C269" s="105"/>
      <c r="D269" s="106" t="s">
        <v>701</v>
      </c>
      <c r="E269" s="107" t="s">
        <v>623</v>
      </c>
      <c r="F269" s="108">
        <v>675</v>
      </c>
      <c r="G269" s="107"/>
      <c r="H269" s="107">
        <v>815</v>
      </c>
      <c r="I269" s="125" t="s">
        <v>702</v>
      </c>
      <c r="J269" s="126" t="s">
        <v>682</v>
      </c>
      <c r="K269" s="127">
        <f>H269-F269</f>
        <v>140</v>
      </c>
      <c r="L269" s="128">
        <f>K269/F269</f>
        <v>0.2074074074074074</v>
      </c>
      <c r="M269" s="129" t="s">
        <v>599</v>
      </c>
      <c r="N269" s="130">
        <v>43154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58</v>
      </c>
      <c r="B270" s="109">
        <v>42522</v>
      </c>
      <c r="C270" s="109"/>
      <c r="D270" s="110" t="s">
        <v>757</v>
      </c>
      <c r="E270" s="111" t="s">
        <v>623</v>
      </c>
      <c r="F270" s="112">
        <v>500</v>
      </c>
      <c r="G270" s="112"/>
      <c r="H270" s="113">
        <v>232.5</v>
      </c>
      <c r="I270" s="131" t="s">
        <v>758</v>
      </c>
      <c r="J270" s="132" t="s">
        <v>759</v>
      </c>
      <c r="K270" s="133">
        <f>H270-F270</f>
        <v>-267.5</v>
      </c>
      <c r="L270" s="134">
        <f>K270/F270</f>
        <v>-0.53500000000000003</v>
      </c>
      <c r="M270" s="135" t="s">
        <v>663</v>
      </c>
      <c r="N270" s="136">
        <v>43735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59</v>
      </c>
      <c r="B271" s="105">
        <v>42527</v>
      </c>
      <c r="C271" s="105"/>
      <c r="D271" s="106" t="s">
        <v>703</v>
      </c>
      <c r="E271" s="107" t="s">
        <v>623</v>
      </c>
      <c r="F271" s="108">
        <v>110</v>
      </c>
      <c r="G271" s="107"/>
      <c r="H271" s="107">
        <v>126.5</v>
      </c>
      <c r="I271" s="125">
        <v>125</v>
      </c>
      <c r="J271" s="126" t="s">
        <v>632</v>
      </c>
      <c r="K271" s="127">
        <f>H271-F271</f>
        <v>16.5</v>
      </c>
      <c r="L271" s="128">
        <f>K271/F271</f>
        <v>0.15</v>
      </c>
      <c r="M271" s="129" t="s">
        <v>599</v>
      </c>
      <c r="N271" s="130">
        <v>42552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60</v>
      </c>
      <c r="B272" s="105">
        <v>42538</v>
      </c>
      <c r="C272" s="105"/>
      <c r="D272" s="106" t="s">
        <v>704</v>
      </c>
      <c r="E272" s="107" t="s">
        <v>623</v>
      </c>
      <c r="F272" s="108">
        <v>44</v>
      </c>
      <c r="G272" s="107"/>
      <c r="H272" s="107">
        <v>69.5</v>
      </c>
      <c r="I272" s="125">
        <v>69.5</v>
      </c>
      <c r="J272" s="126" t="s">
        <v>705</v>
      </c>
      <c r="K272" s="127">
        <f>H272-F272</f>
        <v>25.5</v>
      </c>
      <c r="L272" s="128">
        <f>K272/F272</f>
        <v>0.57954545454545459</v>
      </c>
      <c r="M272" s="129" t="s">
        <v>599</v>
      </c>
      <c r="N272" s="130">
        <v>42977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61</v>
      </c>
      <c r="B273" s="105">
        <v>42549</v>
      </c>
      <c r="C273" s="105"/>
      <c r="D273" s="147" t="s">
        <v>760</v>
      </c>
      <c r="E273" s="107" t="s">
        <v>623</v>
      </c>
      <c r="F273" s="108">
        <v>262.5</v>
      </c>
      <c r="G273" s="107"/>
      <c r="H273" s="107">
        <v>340</v>
      </c>
      <c r="I273" s="125">
        <v>333</v>
      </c>
      <c r="J273" s="126" t="s">
        <v>761</v>
      </c>
      <c r="K273" s="127">
        <v>77.5</v>
      </c>
      <c r="L273" s="128">
        <v>0.29523809523809502</v>
      </c>
      <c r="M273" s="129" t="s">
        <v>599</v>
      </c>
      <c r="N273" s="130">
        <v>43017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62</v>
      </c>
      <c r="B274" s="105">
        <v>42549</v>
      </c>
      <c r="C274" s="105"/>
      <c r="D274" s="147" t="s">
        <v>762</v>
      </c>
      <c r="E274" s="107" t="s">
        <v>623</v>
      </c>
      <c r="F274" s="108">
        <v>840</v>
      </c>
      <c r="G274" s="107"/>
      <c r="H274" s="107">
        <v>1230</v>
      </c>
      <c r="I274" s="125">
        <v>1230</v>
      </c>
      <c r="J274" s="126" t="s">
        <v>682</v>
      </c>
      <c r="K274" s="127">
        <v>390</v>
      </c>
      <c r="L274" s="128">
        <v>0.46428571428571402</v>
      </c>
      <c r="M274" s="129" t="s">
        <v>599</v>
      </c>
      <c r="N274" s="130">
        <v>42649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64">
        <v>63</v>
      </c>
      <c r="B275" s="142">
        <v>42556</v>
      </c>
      <c r="C275" s="142"/>
      <c r="D275" s="143" t="s">
        <v>706</v>
      </c>
      <c r="E275" s="144" t="s">
        <v>623</v>
      </c>
      <c r="F275" s="145">
        <v>395</v>
      </c>
      <c r="G275" s="146"/>
      <c r="H275" s="146">
        <f>(468.5+342.5)/2</f>
        <v>405.5</v>
      </c>
      <c r="I275" s="146">
        <v>510</v>
      </c>
      <c r="J275" s="169" t="s">
        <v>707</v>
      </c>
      <c r="K275" s="170">
        <f t="shared" ref="K275:K281" si="176">H275-F275</f>
        <v>10.5</v>
      </c>
      <c r="L275" s="171">
        <f t="shared" ref="L275:L281" si="177">K275/F275</f>
        <v>2.6582278481012658E-2</v>
      </c>
      <c r="M275" s="172" t="s">
        <v>708</v>
      </c>
      <c r="N275" s="173">
        <v>43606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3">
        <v>64</v>
      </c>
      <c r="B276" s="109">
        <v>42584</v>
      </c>
      <c r="C276" s="109"/>
      <c r="D276" s="110" t="s">
        <v>709</v>
      </c>
      <c r="E276" s="111" t="s">
        <v>600</v>
      </c>
      <c r="F276" s="112">
        <f>169.5-12.8</f>
        <v>156.69999999999999</v>
      </c>
      <c r="G276" s="112"/>
      <c r="H276" s="113">
        <v>77</v>
      </c>
      <c r="I276" s="131" t="s">
        <v>710</v>
      </c>
      <c r="J276" s="383" t="s">
        <v>3401</v>
      </c>
      <c r="K276" s="133">
        <f t="shared" si="176"/>
        <v>-79.699999999999989</v>
      </c>
      <c r="L276" s="134">
        <f t="shared" si="177"/>
        <v>-0.50861518825781749</v>
      </c>
      <c r="M276" s="135" t="s">
        <v>663</v>
      </c>
      <c r="N276" s="136">
        <v>43522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3">
        <v>65</v>
      </c>
      <c r="B277" s="109">
        <v>42586</v>
      </c>
      <c r="C277" s="109"/>
      <c r="D277" s="110" t="s">
        <v>711</v>
      </c>
      <c r="E277" s="111" t="s">
        <v>623</v>
      </c>
      <c r="F277" s="112">
        <v>400</v>
      </c>
      <c r="G277" s="112"/>
      <c r="H277" s="113">
        <v>305</v>
      </c>
      <c r="I277" s="131">
        <v>475</v>
      </c>
      <c r="J277" s="132" t="s">
        <v>712</v>
      </c>
      <c r="K277" s="133">
        <f t="shared" si="176"/>
        <v>-95</v>
      </c>
      <c r="L277" s="134">
        <f t="shared" si="177"/>
        <v>-0.23749999999999999</v>
      </c>
      <c r="M277" s="135" t="s">
        <v>663</v>
      </c>
      <c r="N277" s="136">
        <v>43606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66</v>
      </c>
      <c r="B278" s="105">
        <v>42593</v>
      </c>
      <c r="C278" s="105"/>
      <c r="D278" s="106" t="s">
        <v>713</v>
      </c>
      <c r="E278" s="107" t="s">
        <v>623</v>
      </c>
      <c r="F278" s="108">
        <v>86.5</v>
      </c>
      <c r="G278" s="107"/>
      <c r="H278" s="107">
        <v>130</v>
      </c>
      <c r="I278" s="125">
        <v>130</v>
      </c>
      <c r="J278" s="140" t="s">
        <v>714</v>
      </c>
      <c r="K278" s="127">
        <f t="shared" si="176"/>
        <v>43.5</v>
      </c>
      <c r="L278" s="128">
        <f t="shared" si="177"/>
        <v>0.50289017341040465</v>
      </c>
      <c r="M278" s="129" t="s">
        <v>599</v>
      </c>
      <c r="N278" s="130">
        <v>43091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67</v>
      </c>
      <c r="B279" s="109">
        <v>42600</v>
      </c>
      <c r="C279" s="109"/>
      <c r="D279" s="110" t="s">
        <v>381</v>
      </c>
      <c r="E279" s="111" t="s">
        <v>623</v>
      </c>
      <c r="F279" s="112">
        <v>133.5</v>
      </c>
      <c r="G279" s="112"/>
      <c r="H279" s="113">
        <v>126.5</v>
      </c>
      <c r="I279" s="131">
        <v>178</v>
      </c>
      <c r="J279" s="132" t="s">
        <v>715</v>
      </c>
      <c r="K279" s="133">
        <f t="shared" si="176"/>
        <v>-7</v>
      </c>
      <c r="L279" s="134">
        <f t="shared" si="177"/>
        <v>-5.2434456928838954E-2</v>
      </c>
      <c r="M279" s="135" t="s">
        <v>663</v>
      </c>
      <c r="N279" s="136">
        <v>42615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68</v>
      </c>
      <c r="B280" s="105">
        <v>42613</v>
      </c>
      <c r="C280" s="105"/>
      <c r="D280" s="106" t="s">
        <v>716</v>
      </c>
      <c r="E280" s="107" t="s">
        <v>623</v>
      </c>
      <c r="F280" s="108">
        <v>560</v>
      </c>
      <c r="G280" s="107"/>
      <c r="H280" s="107">
        <v>725</v>
      </c>
      <c r="I280" s="125">
        <v>725</v>
      </c>
      <c r="J280" s="126" t="s">
        <v>625</v>
      </c>
      <c r="K280" s="127">
        <f t="shared" si="176"/>
        <v>165</v>
      </c>
      <c r="L280" s="128">
        <f t="shared" si="177"/>
        <v>0.29464285714285715</v>
      </c>
      <c r="M280" s="129" t="s">
        <v>599</v>
      </c>
      <c r="N280" s="130">
        <v>42456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69</v>
      </c>
      <c r="B281" s="105">
        <v>42614</v>
      </c>
      <c r="C281" s="105"/>
      <c r="D281" s="106" t="s">
        <v>717</v>
      </c>
      <c r="E281" s="107" t="s">
        <v>623</v>
      </c>
      <c r="F281" s="108">
        <v>160.5</v>
      </c>
      <c r="G281" s="107"/>
      <c r="H281" s="107">
        <v>210</v>
      </c>
      <c r="I281" s="125">
        <v>210</v>
      </c>
      <c r="J281" s="126" t="s">
        <v>625</v>
      </c>
      <c r="K281" s="127">
        <f t="shared" si="176"/>
        <v>49.5</v>
      </c>
      <c r="L281" s="128">
        <f t="shared" si="177"/>
        <v>0.30841121495327101</v>
      </c>
      <c r="M281" s="129" t="s">
        <v>599</v>
      </c>
      <c r="N281" s="130">
        <v>42871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70</v>
      </c>
      <c r="B282" s="105">
        <v>42646</v>
      </c>
      <c r="C282" s="105"/>
      <c r="D282" s="147" t="s">
        <v>405</v>
      </c>
      <c r="E282" s="107" t="s">
        <v>623</v>
      </c>
      <c r="F282" s="108">
        <v>430</v>
      </c>
      <c r="G282" s="107"/>
      <c r="H282" s="107">
        <v>596</v>
      </c>
      <c r="I282" s="125">
        <v>575</v>
      </c>
      <c r="J282" s="126" t="s">
        <v>763</v>
      </c>
      <c r="K282" s="127">
        <v>166</v>
      </c>
      <c r="L282" s="128">
        <v>0.38604651162790699</v>
      </c>
      <c r="M282" s="129" t="s">
        <v>599</v>
      </c>
      <c r="N282" s="130">
        <v>42769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71</v>
      </c>
      <c r="B283" s="105">
        <v>42657</v>
      </c>
      <c r="C283" s="105"/>
      <c r="D283" s="106" t="s">
        <v>718</v>
      </c>
      <c r="E283" s="107" t="s">
        <v>623</v>
      </c>
      <c r="F283" s="108">
        <v>280</v>
      </c>
      <c r="G283" s="107"/>
      <c r="H283" s="107">
        <v>345</v>
      </c>
      <c r="I283" s="125">
        <v>345</v>
      </c>
      <c r="J283" s="126" t="s">
        <v>625</v>
      </c>
      <c r="K283" s="127">
        <f t="shared" ref="K283:K288" si="178">H283-F283</f>
        <v>65</v>
      </c>
      <c r="L283" s="128">
        <f>K283/F283</f>
        <v>0.23214285714285715</v>
      </c>
      <c r="M283" s="129" t="s">
        <v>599</v>
      </c>
      <c r="N283" s="130">
        <v>42814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72</v>
      </c>
      <c r="B284" s="105">
        <v>42657</v>
      </c>
      <c r="C284" s="105"/>
      <c r="D284" s="106" t="s">
        <v>719</v>
      </c>
      <c r="E284" s="107" t="s">
        <v>623</v>
      </c>
      <c r="F284" s="108">
        <v>245</v>
      </c>
      <c r="G284" s="107"/>
      <c r="H284" s="107">
        <v>325.5</v>
      </c>
      <c r="I284" s="125">
        <v>330</v>
      </c>
      <c r="J284" s="126" t="s">
        <v>720</v>
      </c>
      <c r="K284" s="127">
        <f t="shared" si="178"/>
        <v>80.5</v>
      </c>
      <c r="L284" s="128">
        <f>K284/F284</f>
        <v>0.32857142857142857</v>
      </c>
      <c r="M284" s="129" t="s">
        <v>599</v>
      </c>
      <c r="N284" s="130">
        <v>42769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2">
        <v>73</v>
      </c>
      <c r="B285" s="105">
        <v>42660</v>
      </c>
      <c r="C285" s="105"/>
      <c r="D285" s="106" t="s">
        <v>349</v>
      </c>
      <c r="E285" s="107" t="s">
        <v>623</v>
      </c>
      <c r="F285" s="108">
        <v>125</v>
      </c>
      <c r="G285" s="107"/>
      <c r="H285" s="107">
        <v>160</v>
      </c>
      <c r="I285" s="125">
        <v>160</v>
      </c>
      <c r="J285" s="126" t="s">
        <v>682</v>
      </c>
      <c r="K285" s="127">
        <f t="shared" si="178"/>
        <v>35</v>
      </c>
      <c r="L285" s="128">
        <v>0.28000000000000003</v>
      </c>
      <c r="M285" s="129" t="s">
        <v>599</v>
      </c>
      <c r="N285" s="130">
        <v>42803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2">
        <v>74</v>
      </c>
      <c r="B286" s="105">
        <v>42660</v>
      </c>
      <c r="C286" s="105"/>
      <c r="D286" s="106" t="s">
        <v>483</v>
      </c>
      <c r="E286" s="107" t="s">
        <v>623</v>
      </c>
      <c r="F286" s="108">
        <v>114</v>
      </c>
      <c r="G286" s="107"/>
      <c r="H286" s="107">
        <v>145</v>
      </c>
      <c r="I286" s="125">
        <v>145</v>
      </c>
      <c r="J286" s="126" t="s">
        <v>682</v>
      </c>
      <c r="K286" s="127">
        <f t="shared" si="178"/>
        <v>31</v>
      </c>
      <c r="L286" s="128">
        <f>K286/F286</f>
        <v>0.27192982456140352</v>
      </c>
      <c r="M286" s="129" t="s">
        <v>599</v>
      </c>
      <c r="N286" s="130">
        <v>42859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2">
        <v>75</v>
      </c>
      <c r="B287" s="105">
        <v>42660</v>
      </c>
      <c r="C287" s="105"/>
      <c r="D287" s="106" t="s">
        <v>721</v>
      </c>
      <c r="E287" s="107" t="s">
        <v>623</v>
      </c>
      <c r="F287" s="108">
        <v>212</v>
      </c>
      <c r="G287" s="107"/>
      <c r="H287" s="107">
        <v>280</v>
      </c>
      <c r="I287" s="125">
        <v>276</v>
      </c>
      <c r="J287" s="126" t="s">
        <v>722</v>
      </c>
      <c r="K287" s="127">
        <f t="shared" si="178"/>
        <v>68</v>
      </c>
      <c r="L287" s="128">
        <f>K287/F287</f>
        <v>0.32075471698113206</v>
      </c>
      <c r="M287" s="129" t="s">
        <v>599</v>
      </c>
      <c r="N287" s="130">
        <v>42858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2">
        <v>76</v>
      </c>
      <c r="B288" s="105">
        <v>42678</v>
      </c>
      <c r="C288" s="105"/>
      <c r="D288" s="106" t="s">
        <v>151</v>
      </c>
      <c r="E288" s="107" t="s">
        <v>623</v>
      </c>
      <c r="F288" s="108">
        <v>155</v>
      </c>
      <c r="G288" s="107"/>
      <c r="H288" s="107">
        <v>210</v>
      </c>
      <c r="I288" s="125">
        <v>210</v>
      </c>
      <c r="J288" s="126" t="s">
        <v>723</v>
      </c>
      <c r="K288" s="127">
        <f t="shared" si="178"/>
        <v>55</v>
      </c>
      <c r="L288" s="128">
        <f>K288/F288</f>
        <v>0.35483870967741937</v>
      </c>
      <c r="M288" s="129" t="s">
        <v>599</v>
      </c>
      <c r="N288" s="130">
        <v>42944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3">
        <v>77</v>
      </c>
      <c r="B289" s="109">
        <v>42710</v>
      </c>
      <c r="C289" s="109"/>
      <c r="D289" s="110" t="s">
        <v>764</v>
      </c>
      <c r="E289" s="111" t="s">
        <v>623</v>
      </c>
      <c r="F289" s="112">
        <v>150.5</v>
      </c>
      <c r="G289" s="112"/>
      <c r="H289" s="113">
        <v>72.5</v>
      </c>
      <c r="I289" s="131">
        <v>174</v>
      </c>
      <c r="J289" s="132" t="s">
        <v>765</v>
      </c>
      <c r="K289" s="133">
        <v>-78</v>
      </c>
      <c r="L289" s="134">
        <v>-0.51827242524916906</v>
      </c>
      <c r="M289" s="135" t="s">
        <v>663</v>
      </c>
      <c r="N289" s="136">
        <v>43333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78</v>
      </c>
      <c r="B290" s="105">
        <v>42712</v>
      </c>
      <c r="C290" s="105"/>
      <c r="D290" s="106" t="s">
        <v>125</v>
      </c>
      <c r="E290" s="107" t="s">
        <v>623</v>
      </c>
      <c r="F290" s="108">
        <v>380</v>
      </c>
      <c r="G290" s="107"/>
      <c r="H290" s="107">
        <v>478</v>
      </c>
      <c r="I290" s="125">
        <v>468</v>
      </c>
      <c r="J290" s="126" t="s">
        <v>682</v>
      </c>
      <c r="K290" s="127">
        <f>H290-F290</f>
        <v>98</v>
      </c>
      <c r="L290" s="128">
        <f>K290/F290</f>
        <v>0.25789473684210529</v>
      </c>
      <c r="M290" s="129" t="s">
        <v>599</v>
      </c>
      <c r="N290" s="130">
        <v>43025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2">
        <v>79</v>
      </c>
      <c r="B291" s="105">
        <v>42734</v>
      </c>
      <c r="C291" s="105"/>
      <c r="D291" s="106" t="s">
        <v>248</v>
      </c>
      <c r="E291" s="107" t="s">
        <v>623</v>
      </c>
      <c r="F291" s="108">
        <v>305</v>
      </c>
      <c r="G291" s="107"/>
      <c r="H291" s="107">
        <v>375</v>
      </c>
      <c r="I291" s="125">
        <v>375</v>
      </c>
      <c r="J291" s="126" t="s">
        <v>682</v>
      </c>
      <c r="K291" s="127">
        <f>H291-F291</f>
        <v>70</v>
      </c>
      <c r="L291" s="128">
        <f>K291/F291</f>
        <v>0.22950819672131148</v>
      </c>
      <c r="M291" s="129" t="s">
        <v>599</v>
      </c>
      <c r="N291" s="130">
        <v>42768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2">
        <v>80</v>
      </c>
      <c r="B292" s="105">
        <v>42739</v>
      </c>
      <c r="C292" s="105"/>
      <c r="D292" s="106" t="s">
        <v>351</v>
      </c>
      <c r="E292" s="107" t="s">
        <v>623</v>
      </c>
      <c r="F292" s="108">
        <v>99.5</v>
      </c>
      <c r="G292" s="107"/>
      <c r="H292" s="107">
        <v>158</v>
      </c>
      <c r="I292" s="125">
        <v>158</v>
      </c>
      <c r="J292" s="126" t="s">
        <v>682</v>
      </c>
      <c r="K292" s="127">
        <f>H292-F292</f>
        <v>58.5</v>
      </c>
      <c r="L292" s="128">
        <f>K292/F292</f>
        <v>0.5879396984924623</v>
      </c>
      <c r="M292" s="129" t="s">
        <v>599</v>
      </c>
      <c r="N292" s="130">
        <v>42898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2">
        <v>81</v>
      </c>
      <c r="B293" s="105">
        <v>42739</v>
      </c>
      <c r="C293" s="105"/>
      <c r="D293" s="106" t="s">
        <v>351</v>
      </c>
      <c r="E293" s="107" t="s">
        <v>623</v>
      </c>
      <c r="F293" s="108">
        <v>99.5</v>
      </c>
      <c r="G293" s="107"/>
      <c r="H293" s="107">
        <v>158</v>
      </c>
      <c r="I293" s="125">
        <v>158</v>
      </c>
      <c r="J293" s="126" t="s">
        <v>682</v>
      </c>
      <c r="K293" s="127">
        <v>58.5</v>
      </c>
      <c r="L293" s="128">
        <v>0.58793969849246197</v>
      </c>
      <c r="M293" s="129" t="s">
        <v>599</v>
      </c>
      <c r="N293" s="130">
        <v>42898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2">
        <v>82</v>
      </c>
      <c r="B294" s="105">
        <v>42786</v>
      </c>
      <c r="C294" s="105"/>
      <c r="D294" s="106" t="s">
        <v>169</v>
      </c>
      <c r="E294" s="107" t="s">
        <v>623</v>
      </c>
      <c r="F294" s="108">
        <v>140.5</v>
      </c>
      <c r="G294" s="107"/>
      <c r="H294" s="107">
        <v>220</v>
      </c>
      <c r="I294" s="125">
        <v>220</v>
      </c>
      <c r="J294" s="126" t="s">
        <v>682</v>
      </c>
      <c r="K294" s="127">
        <f>H294-F294</f>
        <v>79.5</v>
      </c>
      <c r="L294" s="128">
        <f>K294/F294</f>
        <v>0.5658362989323843</v>
      </c>
      <c r="M294" s="129" t="s">
        <v>599</v>
      </c>
      <c r="N294" s="130">
        <v>42864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2">
        <v>83</v>
      </c>
      <c r="B295" s="105">
        <v>42786</v>
      </c>
      <c r="C295" s="105"/>
      <c r="D295" s="106" t="s">
        <v>766</v>
      </c>
      <c r="E295" s="107" t="s">
        <v>623</v>
      </c>
      <c r="F295" s="108">
        <v>202.5</v>
      </c>
      <c r="G295" s="107"/>
      <c r="H295" s="107">
        <v>234</v>
      </c>
      <c r="I295" s="125">
        <v>234</v>
      </c>
      <c r="J295" s="126" t="s">
        <v>682</v>
      </c>
      <c r="K295" s="127">
        <v>31.5</v>
      </c>
      <c r="L295" s="128">
        <v>0.155555555555556</v>
      </c>
      <c r="M295" s="129" t="s">
        <v>599</v>
      </c>
      <c r="N295" s="130">
        <v>42836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2">
        <v>84</v>
      </c>
      <c r="B296" s="105">
        <v>42818</v>
      </c>
      <c r="C296" s="105"/>
      <c r="D296" s="106" t="s">
        <v>557</v>
      </c>
      <c r="E296" s="107" t="s">
        <v>623</v>
      </c>
      <c r="F296" s="108">
        <v>300.5</v>
      </c>
      <c r="G296" s="107"/>
      <c r="H296" s="107">
        <v>417.5</v>
      </c>
      <c r="I296" s="125">
        <v>420</v>
      </c>
      <c r="J296" s="126" t="s">
        <v>724</v>
      </c>
      <c r="K296" s="127">
        <f>H296-F296</f>
        <v>117</v>
      </c>
      <c r="L296" s="128">
        <f>K296/F296</f>
        <v>0.38935108153078202</v>
      </c>
      <c r="M296" s="129" t="s">
        <v>599</v>
      </c>
      <c r="N296" s="130">
        <v>43070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2">
        <v>85</v>
      </c>
      <c r="B297" s="105">
        <v>42818</v>
      </c>
      <c r="C297" s="105"/>
      <c r="D297" s="106" t="s">
        <v>762</v>
      </c>
      <c r="E297" s="107" t="s">
        <v>623</v>
      </c>
      <c r="F297" s="108">
        <v>850</v>
      </c>
      <c r="G297" s="107"/>
      <c r="H297" s="107">
        <v>1042.5</v>
      </c>
      <c r="I297" s="125">
        <v>1023</v>
      </c>
      <c r="J297" s="126" t="s">
        <v>767</v>
      </c>
      <c r="K297" s="127">
        <v>192.5</v>
      </c>
      <c r="L297" s="128">
        <v>0.22647058823529401</v>
      </c>
      <c r="M297" s="129" t="s">
        <v>599</v>
      </c>
      <c r="N297" s="130">
        <v>42830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2">
        <v>86</v>
      </c>
      <c r="B298" s="105">
        <v>42830</v>
      </c>
      <c r="C298" s="105"/>
      <c r="D298" s="106" t="s">
        <v>501</v>
      </c>
      <c r="E298" s="107" t="s">
        <v>623</v>
      </c>
      <c r="F298" s="108">
        <v>785</v>
      </c>
      <c r="G298" s="107"/>
      <c r="H298" s="107">
        <v>930</v>
      </c>
      <c r="I298" s="125">
        <v>920</v>
      </c>
      <c r="J298" s="126" t="s">
        <v>725</v>
      </c>
      <c r="K298" s="127">
        <f>H298-F298</f>
        <v>145</v>
      </c>
      <c r="L298" s="128">
        <f>K298/F298</f>
        <v>0.18471337579617833</v>
      </c>
      <c r="M298" s="129" t="s">
        <v>599</v>
      </c>
      <c r="N298" s="130">
        <v>42976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3">
        <v>87</v>
      </c>
      <c r="B299" s="109">
        <v>42831</v>
      </c>
      <c r="C299" s="109"/>
      <c r="D299" s="110" t="s">
        <v>768</v>
      </c>
      <c r="E299" s="111" t="s">
        <v>623</v>
      </c>
      <c r="F299" s="112">
        <v>40</v>
      </c>
      <c r="G299" s="112"/>
      <c r="H299" s="113">
        <v>13.1</v>
      </c>
      <c r="I299" s="131">
        <v>60</v>
      </c>
      <c r="J299" s="137" t="s">
        <v>769</v>
      </c>
      <c r="K299" s="133">
        <v>-26.9</v>
      </c>
      <c r="L299" s="134">
        <v>-0.67249999999999999</v>
      </c>
      <c r="M299" s="135" t="s">
        <v>663</v>
      </c>
      <c r="N299" s="136">
        <v>43138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2">
        <v>88</v>
      </c>
      <c r="B300" s="105">
        <v>42837</v>
      </c>
      <c r="C300" s="105"/>
      <c r="D300" s="106" t="s">
        <v>88</v>
      </c>
      <c r="E300" s="107" t="s">
        <v>623</v>
      </c>
      <c r="F300" s="108">
        <v>289.5</v>
      </c>
      <c r="G300" s="107"/>
      <c r="H300" s="107">
        <v>354</v>
      </c>
      <c r="I300" s="125">
        <v>360</v>
      </c>
      <c r="J300" s="126" t="s">
        <v>726</v>
      </c>
      <c r="K300" s="127">
        <f t="shared" ref="K300:K308" si="179">H300-F300</f>
        <v>64.5</v>
      </c>
      <c r="L300" s="128">
        <f t="shared" ref="L300:L308" si="180">K300/F300</f>
        <v>0.22279792746113988</v>
      </c>
      <c r="M300" s="129" t="s">
        <v>599</v>
      </c>
      <c r="N300" s="130">
        <v>43040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2">
        <v>89</v>
      </c>
      <c r="B301" s="105">
        <v>42845</v>
      </c>
      <c r="C301" s="105"/>
      <c r="D301" s="106" t="s">
        <v>438</v>
      </c>
      <c r="E301" s="107" t="s">
        <v>623</v>
      </c>
      <c r="F301" s="108">
        <v>700</v>
      </c>
      <c r="G301" s="107"/>
      <c r="H301" s="107">
        <v>840</v>
      </c>
      <c r="I301" s="125">
        <v>840</v>
      </c>
      <c r="J301" s="126" t="s">
        <v>727</v>
      </c>
      <c r="K301" s="127">
        <f t="shared" si="179"/>
        <v>140</v>
      </c>
      <c r="L301" s="128">
        <f t="shared" si="180"/>
        <v>0.2</v>
      </c>
      <c r="M301" s="129" t="s">
        <v>599</v>
      </c>
      <c r="N301" s="130">
        <v>42893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2">
        <v>90</v>
      </c>
      <c r="B302" s="105">
        <v>42887</v>
      </c>
      <c r="C302" s="105"/>
      <c r="D302" s="147" t="s">
        <v>363</v>
      </c>
      <c r="E302" s="107" t="s">
        <v>623</v>
      </c>
      <c r="F302" s="108">
        <v>130</v>
      </c>
      <c r="G302" s="107"/>
      <c r="H302" s="107">
        <v>144.25</v>
      </c>
      <c r="I302" s="125">
        <v>170</v>
      </c>
      <c r="J302" s="126" t="s">
        <v>728</v>
      </c>
      <c r="K302" s="127">
        <f t="shared" si="179"/>
        <v>14.25</v>
      </c>
      <c r="L302" s="128">
        <f t="shared" si="180"/>
        <v>0.10961538461538461</v>
      </c>
      <c r="M302" s="129" t="s">
        <v>599</v>
      </c>
      <c r="N302" s="130">
        <v>43675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2">
        <v>91</v>
      </c>
      <c r="B303" s="105">
        <v>42901</v>
      </c>
      <c r="C303" s="105"/>
      <c r="D303" s="147" t="s">
        <v>729</v>
      </c>
      <c r="E303" s="107" t="s">
        <v>623</v>
      </c>
      <c r="F303" s="108">
        <v>214.5</v>
      </c>
      <c r="G303" s="107"/>
      <c r="H303" s="107">
        <v>262</v>
      </c>
      <c r="I303" s="125">
        <v>262</v>
      </c>
      <c r="J303" s="126" t="s">
        <v>730</v>
      </c>
      <c r="K303" s="127">
        <f t="shared" si="179"/>
        <v>47.5</v>
      </c>
      <c r="L303" s="128">
        <f t="shared" si="180"/>
        <v>0.22144522144522144</v>
      </c>
      <c r="M303" s="129" t="s">
        <v>599</v>
      </c>
      <c r="N303" s="130">
        <v>42977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4">
        <v>92</v>
      </c>
      <c r="B304" s="153">
        <v>42933</v>
      </c>
      <c r="C304" s="153"/>
      <c r="D304" s="154" t="s">
        <v>731</v>
      </c>
      <c r="E304" s="155" t="s">
        <v>623</v>
      </c>
      <c r="F304" s="156">
        <v>370</v>
      </c>
      <c r="G304" s="155"/>
      <c r="H304" s="155">
        <v>447.5</v>
      </c>
      <c r="I304" s="177">
        <v>450</v>
      </c>
      <c r="J304" s="230" t="s">
        <v>682</v>
      </c>
      <c r="K304" s="127">
        <f t="shared" si="179"/>
        <v>77.5</v>
      </c>
      <c r="L304" s="179">
        <f t="shared" si="180"/>
        <v>0.20945945945945946</v>
      </c>
      <c r="M304" s="180" t="s">
        <v>599</v>
      </c>
      <c r="N304" s="181">
        <v>43035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4">
        <v>93</v>
      </c>
      <c r="B305" s="153">
        <v>42943</v>
      </c>
      <c r="C305" s="153"/>
      <c r="D305" s="154" t="s">
        <v>167</v>
      </c>
      <c r="E305" s="155" t="s">
        <v>623</v>
      </c>
      <c r="F305" s="156">
        <v>657.5</v>
      </c>
      <c r="G305" s="155"/>
      <c r="H305" s="155">
        <v>825</v>
      </c>
      <c r="I305" s="177">
        <v>820</v>
      </c>
      <c r="J305" s="230" t="s">
        <v>682</v>
      </c>
      <c r="K305" s="127">
        <f t="shared" si="179"/>
        <v>167.5</v>
      </c>
      <c r="L305" s="179">
        <f t="shared" si="180"/>
        <v>0.25475285171102663</v>
      </c>
      <c r="M305" s="180" t="s">
        <v>599</v>
      </c>
      <c r="N305" s="181">
        <v>43090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2">
        <v>94</v>
      </c>
      <c r="B306" s="105">
        <v>42964</v>
      </c>
      <c r="C306" s="105"/>
      <c r="D306" s="106" t="s">
        <v>368</v>
      </c>
      <c r="E306" s="107" t="s">
        <v>623</v>
      </c>
      <c r="F306" s="108">
        <v>605</v>
      </c>
      <c r="G306" s="107"/>
      <c r="H306" s="107">
        <v>750</v>
      </c>
      <c r="I306" s="125">
        <v>750</v>
      </c>
      <c r="J306" s="126" t="s">
        <v>725</v>
      </c>
      <c r="K306" s="127">
        <f t="shared" si="179"/>
        <v>145</v>
      </c>
      <c r="L306" s="128">
        <f t="shared" si="180"/>
        <v>0.23966942148760331</v>
      </c>
      <c r="M306" s="129" t="s">
        <v>599</v>
      </c>
      <c r="N306" s="130">
        <v>43027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65">
        <v>95</v>
      </c>
      <c r="B307" s="148">
        <v>42979</v>
      </c>
      <c r="C307" s="148"/>
      <c r="D307" s="149" t="s">
        <v>509</v>
      </c>
      <c r="E307" s="150" t="s">
        <v>623</v>
      </c>
      <c r="F307" s="151">
        <v>255</v>
      </c>
      <c r="G307" s="152"/>
      <c r="H307" s="152">
        <v>217.25</v>
      </c>
      <c r="I307" s="152">
        <v>320</v>
      </c>
      <c r="J307" s="174" t="s">
        <v>732</v>
      </c>
      <c r="K307" s="133">
        <f t="shared" si="179"/>
        <v>-37.75</v>
      </c>
      <c r="L307" s="175">
        <f t="shared" si="180"/>
        <v>-0.14803921568627451</v>
      </c>
      <c r="M307" s="135" t="s">
        <v>663</v>
      </c>
      <c r="N307" s="176">
        <v>43661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2">
        <v>96</v>
      </c>
      <c r="B308" s="105">
        <v>42997</v>
      </c>
      <c r="C308" s="105"/>
      <c r="D308" s="106" t="s">
        <v>733</v>
      </c>
      <c r="E308" s="107" t="s">
        <v>623</v>
      </c>
      <c r="F308" s="108">
        <v>215</v>
      </c>
      <c r="G308" s="107"/>
      <c r="H308" s="107">
        <v>258</v>
      </c>
      <c r="I308" s="125">
        <v>258</v>
      </c>
      <c r="J308" s="126" t="s">
        <v>682</v>
      </c>
      <c r="K308" s="127">
        <f t="shared" si="179"/>
        <v>43</v>
      </c>
      <c r="L308" s="128">
        <f t="shared" si="180"/>
        <v>0.2</v>
      </c>
      <c r="M308" s="129" t="s">
        <v>599</v>
      </c>
      <c r="N308" s="130">
        <v>43040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2">
        <v>97</v>
      </c>
      <c r="B309" s="105">
        <v>42997</v>
      </c>
      <c r="C309" s="105"/>
      <c r="D309" s="106" t="s">
        <v>733</v>
      </c>
      <c r="E309" s="107" t="s">
        <v>623</v>
      </c>
      <c r="F309" s="108">
        <v>215</v>
      </c>
      <c r="G309" s="107"/>
      <c r="H309" s="107">
        <v>258</v>
      </c>
      <c r="I309" s="125">
        <v>258</v>
      </c>
      <c r="J309" s="230" t="s">
        <v>682</v>
      </c>
      <c r="K309" s="127">
        <v>43</v>
      </c>
      <c r="L309" s="128">
        <v>0.2</v>
      </c>
      <c r="M309" s="129" t="s">
        <v>599</v>
      </c>
      <c r="N309" s="130">
        <v>43040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5">
        <v>98</v>
      </c>
      <c r="B310" s="206">
        <v>42998</v>
      </c>
      <c r="C310" s="206"/>
      <c r="D310" s="374" t="s">
        <v>2979</v>
      </c>
      <c r="E310" s="207" t="s">
        <v>623</v>
      </c>
      <c r="F310" s="208">
        <v>75</v>
      </c>
      <c r="G310" s="207"/>
      <c r="H310" s="207">
        <v>90</v>
      </c>
      <c r="I310" s="231">
        <v>90</v>
      </c>
      <c r="J310" s="126" t="s">
        <v>734</v>
      </c>
      <c r="K310" s="127">
        <f t="shared" ref="K310:K315" si="181">H310-F310</f>
        <v>15</v>
      </c>
      <c r="L310" s="128">
        <f t="shared" ref="L310:L315" si="182">K310/F310</f>
        <v>0.2</v>
      </c>
      <c r="M310" s="129" t="s">
        <v>599</v>
      </c>
      <c r="N310" s="130">
        <v>43019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4">
        <v>99</v>
      </c>
      <c r="B311" s="153">
        <v>43011</v>
      </c>
      <c r="C311" s="153"/>
      <c r="D311" s="154" t="s">
        <v>735</v>
      </c>
      <c r="E311" s="155" t="s">
        <v>623</v>
      </c>
      <c r="F311" s="156">
        <v>315</v>
      </c>
      <c r="G311" s="155"/>
      <c r="H311" s="155">
        <v>392</v>
      </c>
      <c r="I311" s="177">
        <v>384</v>
      </c>
      <c r="J311" s="230" t="s">
        <v>736</v>
      </c>
      <c r="K311" s="127">
        <f t="shared" si="181"/>
        <v>77</v>
      </c>
      <c r="L311" s="179">
        <f t="shared" si="182"/>
        <v>0.24444444444444444</v>
      </c>
      <c r="M311" s="180" t="s">
        <v>599</v>
      </c>
      <c r="N311" s="181">
        <v>43017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4">
        <v>100</v>
      </c>
      <c r="B312" s="153">
        <v>43013</v>
      </c>
      <c r="C312" s="153"/>
      <c r="D312" s="154" t="s">
        <v>737</v>
      </c>
      <c r="E312" s="155" t="s">
        <v>623</v>
      </c>
      <c r="F312" s="156">
        <v>145</v>
      </c>
      <c r="G312" s="155"/>
      <c r="H312" s="155">
        <v>179</v>
      </c>
      <c r="I312" s="177">
        <v>180</v>
      </c>
      <c r="J312" s="230" t="s">
        <v>613</v>
      </c>
      <c r="K312" s="127">
        <f t="shared" si="181"/>
        <v>34</v>
      </c>
      <c r="L312" s="179">
        <f t="shared" si="182"/>
        <v>0.23448275862068965</v>
      </c>
      <c r="M312" s="180" t="s">
        <v>599</v>
      </c>
      <c r="N312" s="181">
        <v>43025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4">
        <v>101</v>
      </c>
      <c r="B313" s="153">
        <v>43014</v>
      </c>
      <c r="C313" s="153"/>
      <c r="D313" s="154" t="s">
        <v>339</v>
      </c>
      <c r="E313" s="155" t="s">
        <v>623</v>
      </c>
      <c r="F313" s="156">
        <v>256</v>
      </c>
      <c r="G313" s="155"/>
      <c r="H313" s="155">
        <v>323</v>
      </c>
      <c r="I313" s="177">
        <v>320</v>
      </c>
      <c r="J313" s="230" t="s">
        <v>682</v>
      </c>
      <c r="K313" s="127">
        <f t="shared" si="181"/>
        <v>67</v>
      </c>
      <c r="L313" s="179">
        <f t="shared" si="182"/>
        <v>0.26171875</v>
      </c>
      <c r="M313" s="180" t="s">
        <v>599</v>
      </c>
      <c r="N313" s="181">
        <v>43067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4">
        <v>102</v>
      </c>
      <c r="B314" s="153">
        <v>43017</v>
      </c>
      <c r="C314" s="153"/>
      <c r="D314" s="154" t="s">
        <v>360</v>
      </c>
      <c r="E314" s="155" t="s">
        <v>623</v>
      </c>
      <c r="F314" s="156">
        <v>137.5</v>
      </c>
      <c r="G314" s="155"/>
      <c r="H314" s="155">
        <v>184</v>
      </c>
      <c r="I314" s="177">
        <v>183</v>
      </c>
      <c r="J314" s="178" t="s">
        <v>738</v>
      </c>
      <c r="K314" s="127">
        <f t="shared" si="181"/>
        <v>46.5</v>
      </c>
      <c r="L314" s="179">
        <f t="shared" si="182"/>
        <v>0.33818181818181819</v>
      </c>
      <c r="M314" s="180" t="s">
        <v>599</v>
      </c>
      <c r="N314" s="181">
        <v>43108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4">
        <v>103</v>
      </c>
      <c r="B315" s="153">
        <v>43018</v>
      </c>
      <c r="C315" s="153"/>
      <c r="D315" s="154" t="s">
        <v>739</v>
      </c>
      <c r="E315" s="155" t="s">
        <v>623</v>
      </c>
      <c r="F315" s="156">
        <v>125.5</v>
      </c>
      <c r="G315" s="155"/>
      <c r="H315" s="155">
        <v>158</v>
      </c>
      <c r="I315" s="177">
        <v>155</v>
      </c>
      <c r="J315" s="178" t="s">
        <v>740</v>
      </c>
      <c r="K315" s="127">
        <f t="shared" si="181"/>
        <v>32.5</v>
      </c>
      <c r="L315" s="179">
        <f t="shared" si="182"/>
        <v>0.25896414342629481</v>
      </c>
      <c r="M315" s="180" t="s">
        <v>599</v>
      </c>
      <c r="N315" s="181">
        <v>43067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4">
        <v>104</v>
      </c>
      <c r="B316" s="153">
        <v>43018</v>
      </c>
      <c r="C316" s="153"/>
      <c r="D316" s="154" t="s">
        <v>770</v>
      </c>
      <c r="E316" s="155" t="s">
        <v>623</v>
      </c>
      <c r="F316" s="156">
        <v>895</v>
      </c>
      <c r="G316" s="155"/>
      <c r="H316" s="155">
        <v>1122.5</v>
      </c>
      <c r="I316" s="177">
        <v>1078</v>
      </c>
      <c r="J316" s="178" t="s">
        <v>771</v>
      </c>
      <c r="K316" s="127">
        <v>227.5</v>
      </c>
      <c r="L316" s="179">
        <v>0.25418994413407803</v>
      </c>
      <c r="M316" s="180" t="s">
        <v>599</v>
      </c>
      <c r="N316" s="181">
        <v>43117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4">
        <v>105</v>
      </c>
      <c r="B317" s="153">
        <v>43020</v>
      </c>
      <c r="C317" s="153"/>
      <c r="D317" s="154" t="s">
        <v>347</v>
      </c>
      <c r="E317" s="155" t="s">
        <v>623</v>
      </c>
      <c r="F317" s="156">
        <v>525</v>
      </c>
      <c r="G317" s="155"/>
      <c r="H317" s="155">
        <v>629</v>
      </c>
      <c r="I317" s="177">
        <v>629</v>
      </c>
      <c r="J317" s="230" t="s">
        <v>682</v>
      </c>
      <c r="K317" s="127">
        <v>104</v>
      </c>
      <c r="L317" s="179">
        <v>0.19809523809523799</v>
      </c>
      <c r="M317" s="180" t="s">
        <v>599</v>
      </c>
      <c r="N317" s="181">
        <v>43119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4">
        <v>106</v>
      </c>
      <c r="B318" s="153">
        <v>43046</v>
      </c>
      <c r="C318" s="153"/>
      <c r="D318" s="154" t="s">
        <v>393</v>
      </c>
      <c r="E318" s="155" t="s">
        <v>623</v>
      </c>
      <c r="F318" s="156">
        <v>740</v>
      </c>
      <c r="G318" s="155"/>
      <c r="H318" s="155">
        <v>892.5</v>
      </c>
      <c r="I318" s="177">
        <v>900</v>
      </c>
      <c r="J318" s="178" t="s">
        <v>741</v>
      </c>
      <c r="K318" s="127">
        <f>H318-F318</f>
        <v>152.5</v>
      </c>
      <c r="L318" s="179">
        <f>K318/F318</f>
        <v>0.20608108108108109</v>
      </c>
      <c r="M318" s="180" t="s">
        <v>599</v>
      </c>
      <c r="N318" s="181">
        <v>43052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2">
        <v>107</v>
      </c>
      <c r="B319" s="105">
        <v>43073</v>
      </c>
      <c r="C319" s="105"/>
      <c r="D319" s="106" t="s">
        <v>742</v>
      </c>
      <c r="E319" s="107" t="s">
        <v>623</v>
      </c>
      <c r="F319" s="108">
        <v>118.5</v>
      </c>
      <c r="G319" s="107"/>
      <c r="H319" s="107">
        <v>143.5</v>
      </c>
      <c r="I319" s="125">
        <v>145</v>
      </c>
      <c r="J319" s="140" t="s">
        <v>743</v>
      </c>
      <c r="K319" s="127">
        <f>H319-F319</f>
        <v>25</v>
      </c>
      <c r="L319" s="128">
        <f>K319/F319</f>
        <v>0.2109704641350211</v>
      </c>
      <c r="M319" s="129" t="s">
        <v>599</v>
      </c>
      <c r="N319" s="130">
        <v>43097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3">
        <v>108</v>
      </c>
      <c r="B320" s="109">
        <v>43090</v>
      </c>
      <c r="C320" s="109"/>
      <c r="D320" s="157" t="s">
        <v>443</v>
      </c>
      <c r="E320" s="111" t="s">
        <v>623</v>
      </c>
      <c r="F320" s="112">
        <v>715</v>
      </c>
      <c r="G320" s="112"/>
      <c r="H320" s="113">
        <v>500</v>
      </c>
      <c r="I320" s="131">
        <v>872</v>
      </c>
      <c r="J320" s="137" t="s">
        <v>744</v>
      </c>
      <c r="K320" s="133">
        <f>H320-F320</f>
        <v>-215</v>
      </c>
      <c r="L320" s="134">
        <f>K320/F320</f>
        <v>-0.30069930069930068</v>
      </c>
      <c r="M320" s="135" t="s">
        <v>663</v>
      </c>
      <c r="N320" s="136">
        <v>43670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2">
        <v>109</v>
      </c>
      <c r="B321" s="105">
        <v>43098</v>
      </c>
      <c r="C321" s="105"/>
      <c r="D321" s="106" t="s">
        <v>735</v>
      </c>
      <c r="E321" s="107" t="s">
        <v>623</v>
      </c>
      <c r="F321" s="108">
        <v>435</v>
      </c>
      <c r="G321" s="107"/>
      <c r="H321" s="107">
        <v>542.5</v>
      </c>
      <c r="I321" s="125">
        <v>539</v>
      </c>
      <c r="J321" s="140" t="s">
        <v>682</v>
      </c>
      <c r="K321" s="127">
        <v>107.5</v>
      </c>
      <c r="L321" s="128">
        <v>0.247126436781609</v>
      </c>
      <c r="M321" s="129" t="s">
        <v>599</v>
      </c>
      <c r="N321" s="130">
        <v>43206</v>
      </c>
      <c r="O321" s="5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2">
        <v>110</v>
      </c>
      <c r="B322" s="105">
        <v>43098</v>
      </c>
      <c r="C322" s="105"/>
      <c r="D322" s="106" t="s">
        <v>571</v>
      </c>
      <c r="E322" s="107" t="s">
        <v>623</v>
      </c>
      <c r="F322" s="108">
        <v>885</v>
      </c>
      <c r="G322" s="107"/>
      <c r="H322" s="107">
        <v>1090</v>
      </c>
      <c r="I322" s="125">
        <v>1084</v>
      </c>
      <c r="J322" s="140" t="s">
        <v>682</v>
      </c>
      <c r="K322" s="127">
        <v>205</v>
      </c>
      <c r="L322" s="128">
        <v>0.23163841807909599</v>
      </c>
      <c r="M322" s="129" t="s">
        <v>599</v>
      </c>
      <c r="N322" s="130">
        <v>43213</v>
      </c>
      <c r="O322" s="5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66">
        <v>111</v>
      </c>
      <c r="B323" s="347">
        <v>43192</v>
      </c>
      <c r="C323" s="347"/>
      <c r="D323" s="115" t="s">
        <v>752</v>
      </c>
      <c r="E323" s="350" t="s">
        <v>623</v>
      </c>
      <c r="F323" s="353">
        <v>478.5</v>
      </c>
      <c r="G323" s="350"/>
      <c r="H323" s="350">
        <v>442</v>
      </c>
      <c r="I323" s="356">
        <v>613</v>
      </c>
      <c r="J323" s="383" t="s">
        <v>3403</v>
      </c>
      <c r="K323" s="133">
        <f>H323-F323</f>
        <v>-36.5</v>
      </c>
      <c r="L323" s="134">
        <f>K323/F323</f>
        <v>-7.6280041797283177E-2</v>
      </c>
      <c r="M323" s="135" t="s">
        <v>663</v>
      </c>
      <c r="N323" s="136">
        <v>43762</v>
      </c>
      <c r="O323" s="5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3">
        <v>112</v>
      </c>
      <c r="B324" s="109">
        <v>43194</v>
      </c>
      <c r="C324" s="109"/>
      <c r="D324" s="373" t="s">
        <v>2978</v>
      </c>
      <c r="E324" s="111" t="s">
        <v>623</v>
      </c>
      <c r="F324" s="112">
        <f>141.5-7.3</f>
        <v>134.19999999999999</v>
      </c>
      <c r="G324" s="112"/>
      <c r="H324" s="113">
        <v>77</v>
      </c>
      <c r="I324" s="131">
        <v>180</v>
      </c>
      <c r="J324" s="383" t="s">
        <v>3402</v>
      </c>
      <c r="K324" s="133">
        <f>H324-F324</f>
        <v>-57.199999999999989</v>
      </c>
      <c r="L324" s="134">
        <f>K324/F324</f>
        <v>-0.42622950819672129</v>
      </c>
      <c r="M324" s="135" t="s">
        <v>663</v>
      </c>
      <c r="N324" s="136">
        <v>43522</v>
      </c>
      <c r="O324" s="5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3">
        <v>113</v>
      </c>
      <c r="B325" s="109">
        <v>43209</v>
      </c>
      <c r="C325" s="109"/>
      <c r="D325" s="110" t="s">
        <v>745</v>
      </c>
      <c r="E325" s="111" t="s">
        <v>623</v>
      </c>
      <c r="F325" s="112">
        <v>430</v>
      </c>
      <c r="G325" s="112"/>
      <c r="H325" s="113">
        <v>220</v>
      </c>
      <c r="I325" s="131">
        <v>537</v>
      </c>
      <c r="J325" s="137" t="s">
        <v>746</v>
      </c>
      <c r="K325" s="133">
        <f>H325-F325</f>
        <v>-210</v>
      </c>
      <c r="L325" s="134">
        <f>K325/F325</f>
        <v>-0.48837209302325579</v>
      </c>
      <c r="M325" s="135" t="s">
        <v>663</v>
      </c>
      <c r="N325" s="136">
        <v>43252</v>
      </c>
      <c r="O325" s="5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67">
        <v>114</v>
      </c>
      <c r="B326" s="158">
        <v>43220</v>
      </c>
      <c r="C326" s="158"/>
      <c r="D326" s="159" t="s">
        <v>394</v>
      </c>
      <c r="E326" s="160" t="s">
        <v>623</v>
      </c>
      <c r="F326" s="162">
        <v>153.5</v>
      </c>
      <c r="G326" s="162"/>
      <c r="H326" s="162">
        <v>196</v>
      </c>
      <c r="I326" s="162">
        <v>196</v>
      </c>
      <c r="J326" s="358" t="s">
        <v>3494</v>
      </c>
      <c r="K326" s="182">
        <f>H326-F326</f>
        <v>42.5</v>
      </c>
      <c r="L326" s="183">
        <f>K326/F326</f>
        <v>0.27687296416938112</v>
      </c>
      <c r="M326" s="161" t="s">
        <v>599</v>
      </c>
      <c r="N326" s="184">
        <v>43605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03">
        <v>115</v>
      </c>
      <c r="B327" s="109">
        <v>43306</v>
      </c>
      <c r="C327" s="109"/>
      <c r="D327" s="110" t="s">
        <v>768</v>
      </c>
      <c r="E327" s="111" t="s">
        <v>623</v>
      </c>
      <c r="F327" s="112">
        <v>27.5</v>
      </c>
      <c r="G327" s="112"/>
      <c r="H327" s="113">
        <v>13.1</v>
      </c>
      <c r="I327" s="131">
        <v>60</v>
      </c>
      <c r="J327" s="137" t="s">
        <v>772</v>
      </c>
      <c r="K327" s="133">
        <v>-14.4</v>
      </c>
      <c r="L327" s="134">
        <v>-0.52363636363636401</v>
      </c>
      <c r="M327" s="135" t="s">
        <v>663</v>
      </c>
      <c r="N327" s="136">
        <v>43138</v>
      </c>
      <c r="O327" s="5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366">
        <v>116</v>
      </c>
      <c r="B328" s="347">
        <v>43318</v>
      </c>
      <c r="C328" s="347"/>
      <c r="D328" s="115" t="s">
        <v>747</v>
      </c>
      <c r="E328" s="350" t="s">
        <v>623</v>
      </c>
      <c r="F328" s="350">
        <v>148.5</v>
      </c>
      <c r="G328" s="350"/>
      <c r="H328" s="350">
        <v>102</v>
      </c>
      <c r="I328" s="356">
        <v>182</v>
      </c>
      <c r="J328" s="137" t="s">
        <v>3493</v>
      </c>
      <c r="K328" s="133">
        <f>H328-F328</f>
        <v>-46.5</v>
      </c>
      <c r="L328" s="134">
        <f>K328/F328</f>
        <v>-0.31313131313131315</v>
      </c>
      <c r="M328" s="135" t="s">
        <v>663</v>
      </c>
      <c r="N328" s="136">
        <v>43661</v>
      </c>
      <c r="O328" s="5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02">
        <v>117</v>
      </c>
      <c r="B329" s="105">
        <v>43335</v>
      </c>
      <c r="C329" s="105"/>
      <c r="D329" s="106" t="s">
        <v>773</v>
      </c>
      <c r="E329" s="107" t="s">
        <v>623</v>
      </c>
      <c r="F329" s="155">
        <v>285</v>
      </c>
      <c r="G329" s="107"/>
      <c r="H329" s="107">
        <v>355</v>
      </c>
      <c r="I329" s="125">
        <v>364</v>
      </c>
      <c r="J329" s="140" t="s">
        <v>774</v>
      </c>
      <c r="K329" s="127">
        <v>70</v>
      </c>
      <c r="L329" s="128">
        <v>0.24561403508771901</v>
      </c>
      <c r="M329" s="129" t="s">
        <v>599</v>
      </c>
      <c r="N329" s="130">
        <v>43455</v>
      </c>
      <c r="O329" s="5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2">
        <v>118</v>
      </c>
      <c r="B330" s="105">
        <v>43341</v>
      </c>
      <c r="C330" s="105"/>
      <c r="D330" s="106" t="s">
        <v>384</v>
      </c>
      <c r="E330" s="107" t="s">
        <v>623</v>
      </c>
      <c r="F330" s="155">
        <v>525</v>
      </c>
      <c r="G330" s="107"/>
      <c r="H330" s="107">
        <v>585</v>
      </c>
      <c r="I330" s="125">
        <v>635</v>
      </c>
      <c r="J330" s="140" t="s">
        <v>748</v>
      </c>
      <c r="K330" s="127">
        <f t="shared" ref="K330:K342" si="183">H330-F330</f>
        <v>60</v>
      </c>
      <c r="L330" s="128">
        <f t="shared" ref="L330:L342" si="184">K330/F330</f>
        <v>0.11428571428571428</v>
      </c>
      <c r="M330" s="129" t="s">
        <v>599</v>
      </c>
      <c r="N330" s="130">
        <v>43662</v>
      </c>
      <c r="O330" s="5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2">
        <v>119</v>
      </c>
      <c r="B331" s="105">
        <v>43395</v>
      </c>
      <c r="C331" s="105"/>
      <c r="D331" s="106" t="s">
        <v>368</v>
      </c>
      <c r="E331" s="107" t="s">
        <v>623</v>
      </c>
      <c r="F331" s="155">
        <v>475</v>
      </c>
      <c r="G331" s="107"/>
      <c r="H331" s="107">
        <v>574</v>
      </c>
      <c r="I331" s="125">
        <v>570</v>
      </c>
      <c r="J331" s="140" t="s">
        <v>682</v>
      </c>
      <c r="K331" s="127">
        <f t="shared" si="183"/>
        <v>99</v>
      </c>
      <c r="L331" s="128">
        <f t="shared" si="184"/>
        <v>0.20842105263157895</v>
      </c>
      <c r="M331" s="129" t="s">
        <v>599</v>
      </c>
      <c r="N331" s="130">
        <v>43403</v>
      </c>
      <c r="O331" s="5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04">
        <v>120</v>
      </c>
      <c r="B332" s="153">
        <v>43397</v>
      </c>
      <c r="C332" s="153"/>
      <c r="D332" s="410" t="s">
        <v>391</v>
      </c>
      <c r="E332" s="155" t="s">
        <v>623</v>
      </c>
      <c r="F332" s="155">
        <v>707.5</v>
      </c>
      <c r="G332" s="155"/>
      <c r="H332" s="155">
        <v>872</v>
      </c>
      <c r="I332" s="177">
        <v>872</v>
      </c>
      <c r="J332" s="178" t="s">
        <v>682</v>
      </c>
      <c r="K332" s="127">
        <f t="shared" si="183"/>
        <v>164.5</v>
      </c>
      <c r="L332" s="179">
        <f t="shared" si="184"/>
        <v>0.23250883392226149</v>
      </c>
      <c r="M332" s="180" t="s">
        <v>599</v>
      </c>
      <c r="N332" s="181">
        <v>43482</v>
      </c>
      <c r="O332" s="5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4">
        <v>121</v>
      </c>
      <c r="B333" s="153">
        <v>43398</v>
      </c>
      <c r="C333" s="153"/>
      <c r="D333" s="410" t="s">
        <v>348</v>
      </c>
      <c r="E333" s="155" t="s">
        <v>623</v>
      </c>
      <c r="F333" s="155">
        <v>162</v>
      </c>
      <c r="G333" s="155"/>
      <c r="H333" s="155">
        <v>204</v>
      </c>
      <c r="I333" s="177">
        <v>209</v>
      </c>
      <c r="J333" s="178" t="s">
        <v>3492</v>
      </c>
      <c r="K333" s="127">
        <f t="shared" si="183"/>
        <v>42</v>
      </c>
      <c r="L333" s="179">
        <f t="shared" si="184"/>
        <v>0.25925925925925924</v>
      </c>
      <c r="M333" s="180" t="s">
        <v>599</v>
      </c>
      <c r="N333" s="181">
        <v>43539</v>
      </c>
      <c r="O333" s="5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05">
        <v>122</v>
      </c>
      <c r="B334" s="206">
        <v>43399</v>
      </c>
      <c r="C334" s="206"/>
      <c r="D334" s="154" t="s">
        <v>495</v>
      </c>
      <c r="E334" s="207" t="s">
        <v>623</v>
      </c>
      <c r="F334" s="207">
        <v>240</v>
      </c>
      <c r="G334" s="207"/>
      <c r="H334" s="207">
        <v>297</v>
      </c>
      <c r="I334" s="231">
        <v>297</v>
      </c>
      <c r="J334" s="178" t="s">
        <v>682</v>
      </c>
      <c r="K334" s="232">
        <f t="shared" si="183"/>
        <v>57</v>
      </c>
      <c r="L334" s="233">
        <f t="shared" si="184"/>
        <v>0.23749999999999999</v>
      </c>
      <c r="M334" s="234" t="s">
        <v>599</v>
      </c>
      <c r="N334" s="235">
        <v>43417</v>
      </c>
      <c r="O334" s="57"/>
      <c r="P334" s="16"/>
      <c r="Q334" s="16"/>
      <c r="R334" s="17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02">
        <v>123</v>
      </c>
      <c r="B335" s="105">
        <v>43439</v>
      </c>
      <c r="C335" s="105"/>
      <c r="D335" s="147" t="s">
        <v>749</v>
      </c>
      <c r="E335" s="107" t="s">
        <v>623</v>
      </c>
      <c r="F335" s="107">
        <v>202.5</v>
      </c>
      <c r="G335" s="107"/>
      <c r="H335" s="107">
        <v>255</v>
      </c>
      <c r="I335" s="125">
        <v>252</v>
      </c>
      <c r="J335" s="140" t="s">
        <v>682</v>
      </c>
      <c r="K335" s="127">
        <f t="shared" si="183"/>
        <v>52.5</v>
      </c>
      <c r="L335" s="128">
        <f t="shared" si="184"/>
        <v>0.25925925925925924</v>
      </c>
      <c r="M335" s="129" t="s">
        <v>599</v>
      </c>
      <c r="N335" s="130">
        <v>43542</v>
      </c>
      <c r="O335" s="57"/>
      <c r="P335" s="16"/>
      <c r="Q335" s="16"/>
      <c r="R335" s="93" t="s">
        <v>751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05">
        <v>124</v>
      </c>
      <c r="B336" s="206">
        <v>43465</v>
      </c>
      <c r="C336" s="105"/>
      <c r="D336" s="410" t="s">
        <v>423</v>
      </c>
      <c r="E336" s="207" t="s">
        <v>623</v>
      </c>
      <c r="F336" s="207">
        <v>710</v>
      </c>
      <c r="G336" s="207"/>
      <c r="H336" s="207">
        <v>866</v>
      </c>
      <c r="I336" s="231">
        <v>866</v>
      </c>
      <c r="J336" s="178" t="s">
        <v>682</v>
      </c>
      <c r="K336" s="127">
        <f t="shared" si="183"/>
        <v>156</v>
      </c>
      <c r="L336" s="128">
        <f t="shared" si="184"/>
        <v>0.21971830985915494</v>
      </c>
      <c r="M336" s="129" t="s">
        <v>599</v>
      </c>
      <c r="N336" s="361">
        <v>43553</v>
      </c>
      <c r="O336" s="57"/>
      <c r="P336" s="16"/>
      <c r="Q336" s="16"/>
      <c r="R336" s="17" t="s">
        <v>751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05">
        <v>125</v>
      </c>
      <c r="B337" s="206">
        <v>43522</v>
      </c>
      <c r="C337" s="206"/>
      <c r="D337" s="410" t="s">
        <v>141</v>
      </c>
      <c r="E337" s="207" t="s">
        <v>623</v>
      </c>
      <c r="F337" s="207">
        <v>337.25</v>
      </c>
      <c r="G337" s="207"/>
      <c r="H337" s="207">
        <v>398.5</v>
      </c>
      <c r="I337" s="231">
        <v>411</v>
      </c>
      <c r="J337" s="140" t="s">
        <v>3491</v>
      </c>
      <c r="K337" s="127">
        <f t="shared" si="183"/>
        <v>61.25</v>
      </c>
      <c r="L337" s="128">
        <f t="shared" si="184"/>
        <v>0.1816160118606375</v>
      </c>
      <c r="M337" s="129" t="s">
        <v>599</v>
      </c>
      <c r="N337" s="361">
        <v>43760</v>
      </c>
      <c r="O337" s="57"/>
      <c r="P337" s="16"/>
      <c r="Q337" s="16"/>
      <c r="R337" s="93" t="s">
        <v>751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368">
        <v>126</v>
      </c>
      <c r="B338" s="163">
        <v>43559</v>
      </c>
      <c r="C338" s="163"/>
      <c r="D338" s="164" t="s">
        <v>410</v>
      </c>
      <c r="E338" s="165" t="s">
        <v>623</v>
      </c>
      <c r="F338" s="165">
        <v>130</v>
      </c>
      <c r="G338" s="165"/>
      <c r="H338" s="165">
        <v>65</v>
      </c>
      <c r="I338" s="185">
        <v>158</v>
      </c>
      <c r="J338" s="137" t="s">
        <v>750</v>
      </c>
      <c r="K338" s="133">
        <f t="shared" si="183"/>
        <v>-65</v>
      </c>
      <c r="L338" s="134">
        <f t="shared" si="184"/>
        <v>-0.5</v>
      </c>
      <c r="M338" s="135" t="s">
        <v>663</v>
      </c>
      <c r="N338" s="136">
        <v>43726</v>
      </c>
      <c r="O338" s="57"/>
      <c r="P338" s="16"/>
      <c r="Q338" s="16"/>
      <c r="R338" s="17" t="s">
        <v>753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369">
        <v>127</v>
      </c>
      <c r="B339" s="186">
        <v>43017</v>
      </c>
      <c r="C339" s="186"/>
      <c r="D339" s="187" t="s">
        <v>169</v>
      </c>
      <c r="E339" s="188" t="s">
        <v>623</v>
      </c>
      <c r="F339" s="189">
        <v>141.5</v>
      </c>
      <c r="G339" s="190"/>
      <c r="H339" s="190">
        <v>183.5</v>
      </c>
      <c r="I339" s="190">
        <v>210</v>
      </c>
      <c r="J339" s="217" t="s">
        <v>3440</v>
      </c>
      <c r="K339" s="218">
        <f t="shared" si="183"/>
        <v>42</v>
      </c>
      <c r="L339" s="219">
        <f t="shared" si="184"/>
        <v>0.29681978798586572</v>
      </c>
      <c r="M339" s="189" t="s">
        <v>599</v>
      </c>
      <c r="N339" s="220">
        <v>43042</v>
      </c>
      <c r="O339" s="57"/>
      <c r="P339" s="16"/>
      <c r="Q339" s="16"/>
      <c r="R339" s="93" t="s">
        <v>753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368">
        <v>128</v>
      </c>
      <c r="B340" s="163">
        <v>43074</v>
      </c>
      <c r="C340" s="163"/>
      <c r="D340" s="164" t="s">
        <v>303</v>
      </c>
      <c r="E340" s="165" t="s">
        <v>623</v>
      </c>
      <c r="F340" s="166">
        <v>172</v>
      </c>
      <c r="G340" s="165"/>
      <c r="H340" s="165">
        <v>155.25</v>
      </c>
      <c r="I340" s="185">
        <v>230</v>
      </c>
      <c r="J340" s="383" t="s">
        <v>3400</v>
      </c>
      <c r="K340" s="133">
        <f t="shared" ref="K340" si="185">H340-F340</f>
        <v>-16.75</v>
      </c>
      <c r="L340" s="134">
        <f t="shared" ref="L340" si="186">K340/F340</f>
        <v>-9.7383720930232565E-2</v>
      </c>
      <c r="M340" s="135" t="s">
        <v>663</v>
      </c>
      <c r="N340" s="136">
        <v>43787</v>
      </c>
      <c r="O340" s="57"/>
      <c r="P340" s="16"/>
      <c r="Q340" s="16"/>
      <c r="R340" s="17" t="s">
        <v>753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369">
        <v>129</v>
      </c>
      <c r="B341" s="186">
        <v>43398</v>
      </c>
      <c r="C341" s="186"/>
      <c r="D341" s="187" t="s">
        <v>104</v>
      </c>
      <c r="E341" s="188" t="s">
        <v>623</v>
      </c>
      <c r="F341" s="190">
        <v>698.5</v>
      </c>
      <c r="G341" s="190"/>
      <c r="H341" s="190">
        <v>850</v>
      </c>
      <c r="I341" s="190">
        <v>890</v>
      </c>
      <c r="J341" s="221" t="s">
        <v>3488</v>
      </c>
      <c r="K341" s="218">
        <f t="shared" si="183"/>
        <v>151.5</v>
      </c>
      <c r="L341" s="219">
        <f t="shared" si="184"/>
        <v>0.21689334287759485</v>
      </c>
      <c r="M341" s="189" t="s">
        <v>599</v>
      </c>
      <c r="N341" s="220">
        <v>43453</v>
      </c>
      <c r="O341" s="57"/>
      <c r="P341" s="16"/>
      <c r="Q341" s="16"/>
      <c r="R341" s="17" t="s">
        <v>751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05">
        <v>130</v>
      </c>
      <c r="B342" s="158">
        <v>42877</v>
      </c>
      <c r="C342" s="158"/>
      <c r="D342" s="159" t="s">
        <v>383</v>
      </c>
      <c r="E342" s="160" t="s">
        <v>623</v>
      </c>
      <c r="F342" s="161">
        <v>127.6</v>
      </c>
      <c r="G342" s="162"/>
      <c r="H342" s="162">
        <v>138</v>
      </c>
      <c r="I342" s="162">
        <v>190</v>
      </c>
      <c r="J342" s="384" t="s">
        <v>3404</v>
      </c>
      <c r="K342" s="182">
        <f t="shared" si="183"/>
        <v>10.400000000000006</v>
      </c>
      <c r="L342" s="183">
        <f t="shared" si="184"/>
        <v>8.1504702194357417E-2</v>
      </c>
      <c r="M342" s="161" t="s">
        <v>599</v>
      </c>
      <c r="N342" s="184">
        <v>43774</v>
      </c>
      <c r="O342" s="57"/>
      <c r="P342" s="16"/>
      <c r="Q342" s="16"/>
      <c r="R342" s="93" t="s">
        <v>753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70">
        <v>131</v>
      </c>
      <c r="B343" s="194">
        <v>43158</v>
      </c>
      <c r="C343" s="194"/>
      <c r="D343" s="191" t="s">
        <v>754</v>
      </c>
      <c r="E343" s="195" t="s">
        <v>623</v>
      </c>
      <c r="F343" s="196">
        <v>317</v>
      </c>
      <c r="G343" s="195"/>
      <c r="H343" s="195"/>
      <c r="I343" s="224">
        <v>398</v>
      </c>
      <c r="J343" s="237" t="s">
        <v>601</v>
      </c>
      <c r="K343" s="193"/>
      <c r="L343" s="192"/>
      <c r="M343" s="223" t="s">
        <v>601</v>
      </c>
      <c r="N343" s="222"/>
      <c r="O343" s="57"/>
      <c r="P343" s="16"/>
      <c r="Q343" s="16"/>
      <c r="R343" s="341" t="s">
        <v>753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368">
        <v>132</v>
      </c>
      <c r="B344" s="163">
        <v>43164</v>
      </c>
      <c r="C344" s="163"/>
      <c r="D344" s="164" t="s">
        <v>135</v>
      </c>
      <c r="E344" s="165" t="s">
        <v>623</v>
      </c>
      <c r="F344" s="166">
        <f>510-14.4</f>
        <v>495.6</v>
      </c>
      <c r="G344" s="165"/>
      <c r="H344" s="165">
        <v>350</v>
      </c>
      <c r="I344" s="185">
        <v>672</v>
      </c>
      <c r="J344" s="383" t="s">
        <v>3461</v>
      </c>
      <c r="K344" s="133">
        <f t="shared" ref="K344" si="187">H344-F344</f>
        <v>-145.60000000000002</v>
      </c>
      <c r="L344" s="134">
        <f t="shared" ref="L344" si="188">K344/F344</f>
        <v>-0.29378531073446329</v>
      </c>
      <c r="M344" s="135" t="s">
        <v>663</v>
      </c>
      <c r="N344" s="136">
        <v>43887</v>
      </c>
      <c r="O344" s="57"/>
      <c r="P344" s="16"/>
      <c r="Q344" s="16"/>
      <c r="R344" s="17" t="s">
        <v>751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368">
        <v>133</v>
      </c>
      <c r="B345" s="163">
        <v>43237</v>
      </c>
      <c r="C345" s="163"/>
      <c r="D345" s="164" t="s">
        <v>489</v>
      </c>
      <c r="E345" s="165" t="s">
        <v>623</v>
      </c>
      <c r="F345" s="166">
        <v>230.3</v>
      </c>
      <c r="G345" s="165"/>
      <c r="H345" s="165">
        <v>102.5</v>
      </c>
      <c r="I345" s="185">
        <v>348</v>
      </c>
      <c r="J345" s="383" t="s">
        <v>3482</v>
      </c>
      <c r="K345" s="133">
        <f t="shared" ref="K345" si="189">H345-F345</f>
        <v>-127.80000000000001</v>
      </c>
      <c r="L345" s="134">
        <f t="shared" ref="L345" si="190">K345/F345</f>
        <v>-0.55492835432045162</v>
      </c>
      <c r="M345" s="135" t="s">
        <v>663</v>
      </c>
      <c r="N345" s="136">
        <v>43896</v>
      </c>
      <c r="O345" s="57"/>
      <c r="P345" s="16"/>
      <c r="Q345" s="16"/>
      <c r="R345" s="343" t="s">
        <v>751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14">
        <v>134</v>
      </c>
      <c r="B346" s="197">
        <v>43258</v>
      </c>
      <c r="C346" s="197"/>
      <c r="D346" s="200" t="s">
        <v>449</v>
      </c>
      <c r="E346" s="198" t="s">
        <v>623</v>
      </c>
      <c r="F346" s="196">
        <f>342.5-5.1</f>
        <v>337.4</v>
      </c>
      <c r="G346" s="198"/>
      <c r="H346" s="198"/>
      <c r="I346" s="225">
        <v>439</v>
      </c>
      <c r="J346" s="237" t="s">
        <v>601</v>
      </c>
      <c r="K346" s="227"/>
      <c r="L346" s="228"/>
      <c r="M346" s="226" t="s">
        <v>601</v>
      </c>
      <c r="N346" s="229"/>
      <c r="O346" s="57"/>
      <c r="P346" s="16"/>
      <c r="Q346" s="16"/>
      <c r="R346" s="341" t="s">
        <v>753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14">
        <v>135</v>
      </c>
      <c r="B347" s="197">
        <v>43285</v>
      </c>
      <c r="C347" s="197"/>
      <c r="D347" s="201" t="s">
        <v>49</v>
      </c>
      <c r="E347" s="198" t="s">
        <v>623</v>
      </c>
      <c r="F347" s="196">
        <f>127.5-5.53</f>
        <v>121.97</v>
      </c>
      <c r="G347" s="198"/>
      <c r="H347" s="198"/>
      <c r="I347" s="225">
        <v>170</v>
      </c>
      <c r="J347" s="237" t="s">
        <v>601</v>
      </c>
      <c r="K347" s="227"/>
      <c r="L347" s="228"/>
      <c r="M347" s="226" t="s">
        <v>601</v>
      </c>
      <c r="N347" s="229"/>
      <c r="O347" s="57"/>
      <c r="P347" s="16"/>
      <c r="Q347" s="16"/>
      <c r="R347" s="17" t="s">
        <v>751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368">
        <v>136</v>
      </c>
      <c r="B348" s="163">
        <v>43294</v>
      </c>
      <c r="C348" s="163"/>
      <c r="D348" s="164" t="s">
        <v>243</v>
      </c>
      <c r="E348" s="165" t="s">
        <v>623</v>
      </c>
      <c r="F348" s="166">
        <v>46.5</v>
      </c>
      <c r="G348" s="165"/>
      <c r="H348" s="165">
        <v>17</v>
      </c>
      <c r="I348" s="185">
        <v>59</v>
      </c>
      <c r="J348" s="383" t="s">
        <v>3460</v>
      </c>
      <c r="K348" s="133">
        <f t="shared" ref="K348" si="191">H348-F348</f>
        <v>-29.5</v>
      </c>
      <c r="L348" s="134">
        <f t="shared" ref="L348" si="192">K348/F348</f>
        <v>-0.63440860215053763</v>
      </c>
      <c r="M348" s="135" t="s">
        <v>663</v>
      </c>
      <c r="N348" s="136">
        <v>43887</v>
      </c>
      <c r="O348" s="57"/>
      <c r="P348" s="16"/>
      <c r="Q348" s="16"/>
      <c r="R348" s="17" t="s">
        <v>751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370">
        <v>137</v>
      </c>
      <c r="B349" s="194">
        <v>43396</v>
      </c>
      <c r="C349" s="194"/>
      <c r="D349" s="201" t="s">
        <v>425</v>
      </c>
      <c r="E349" s="198" t="s">
        <v>623</v>
      </c>
      <c r="F349" s="199">
        <v>156.5</v>
      </c>
      <c r="G349" s="198"/>
      <c r="H349" s="198"/>
      <c r="I349" s="225">
        <v>191</v>
      </c>
      <c r="J349" s="237" t="s">
        <v>601</v>
      </c>
      <c r="K349" s="227"/>
      <c r="L349" s="228"/>
      <c r="M349" s="226" t="s">
        <v>601</v>
      </c>
      <c r="N349" s="229"/>
      <c r="O349" s="57"/>
      <c r="P349" s="16"/>
      <c r="Q349" s="16"/>
      <c r="R349" s="17" t="s">
        <v>751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370">
        <v>138</v>
      </c>
      <c r="B350" s="194">
        <v>43439</v>
      </c>
      <c r="C350" s="194"/>
      <c r="D350" s="201" t="s">
        <v>330</v>
      </c>
      <c r="E350" s="198" t="s">
        <v>623</v>
      </c>
      <c r="F350" s="199">
        <v>259.5</v>
      </c>
      <c r="G350" s="198"/>
      <c r="H350" s="198"/>
      <c r="I350" s="225">
        <v>321</v>
      </c>
      <c r="J350" s="237" t="s">
        <v>601</v>
      </c>
      <c r="K350" s="227"/>
      <c r="L350" s="228"/>
      <c r="M350" s="226" t="s">
        <v>601</v>
      </c>
      <c r="N350" s="229"/>
      <c r="O350" s="16"/>
      <c r="P350" s="16"/>
      <c r="Q350" s="16"/>
      <c r="R350" s="17" t="s">
        <v>751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368">
        <v>139</v>
      </c>
      <c r="B351" s="163">
        <v>43439</v>
      </c>
      <c r="C351" s="163"/>
      <c r="D351" s="164" t="s">
        <v>775</v>
      </c>
      <c r="E351" s="165" t="s">
        <v>623</v>
      </c>
      <c r="F351" s="165">
        <v>715</v>
      </c>
      <c r="G351" s="165"/>
      <c r="H351" s="165">
        <v>445</v>
      </c>
      <c r="I351" s="185">
        <v>840</v>
      </c>
      <c r="J351" s="137" t="s">
        <v>2994</v>
      </c>
      <c r="K351" s="133">
        <f t="shared" ref="K351:K354" si="193">H351-F351</f>
        <v>-270</v>
      </c>
      <c r="L351" s="134">
        <f t="shared" ref="L351:L354" si="194">K351/F351</f>
        <v>-0.3776223776223776</v>
      </c>
      <c r="M351" s="135" t="s">
        <v>663</v>
      </c>
      <c r="N351" s="136">
        <v>43800</v>
      </c>
      <c r="O351" s="57"/>
      <c r="P351" s="16"/>
      <c r="Q351" s="16"/>
      <c r="R351" s="17" t="s">
        <v>751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05">
        <v>140</v>
      </c>
      <c r="B352" s="206">
        <v>43469</v>
      </c>
      <c r="C352" s="206"/>
      <c r="D352" s="154" t="s">
        <v>145</v>
      </c>
      <c r="E352" s="207" t="s">
        <v>623</v>
      </c>
      <c r="F352" s="207">
        <v>875</v>
      </c>
      <c r="G352" s="207"/>
      <c r="H352" s="207">
        <v>1165</v>
      </c>
      <c r="I352" s="231">
        <v>1185</v>
      </c>
      <c r="J352" s="140" t="s">
        <v>3489</v>
      </c>
      <c r="K352" s="127">
        <f t="shared" si="193"/>
        <v>290</v>
      </c>
      <c r="L352" s="128">
        <f t="shared" si="194"/>
        <v>0.33142857142857141</v>
      </c>
      <c r="M352" s="129" t="s">
        <v>599</v>
      </c>
      <c r="N352" s="361">
        <v>43847</v>
      </c>
      <c r="O352" s="57"/>
      <c r="P352" s="16"/>
      <c r="Q352" s="16"/>
      <c r="R352" s="343" t="s">
        <v>751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05">
        <v>141</v>
      </c>
      <c r="B353" s="206">
        <v>43559</v>
      </c>
      <c r="C353" s="206"/>
      <c r="D353" s="410" t="s">
        <v>345</v>
      </c>
      <c r="E353" s="207" t="s">
        <v>623</v>
      </c>
      <c r="F353" s="207">
        <f>387-14.63</f>
        <v>372.37</v>
      </c>
      <c r="G353" s="207"/>
      <c r="H353" s="207">
        <v>490</v>
      </c>
      <c r="I353" s="231">
        <v>490</v>
      </c>
      <c r="J353" s="140" t="s">
        <v>682</v>
      </c>
      <c r="K353" s="127">
        <f t="shared" si="193"/>
        <v>117.63</v>
      </c>
      <c r="L353" s="128">
        <f t="shared" si="194"/>
        <v>0.31589548030185027</v>
      </c>
      <c r="M353" s="129" t="s">
        <v>599</v>
      </c>
      <c r="N353" s="361">
        <v>43850</v>
      </c>
      <c r="O353" s="57"/>
      <c r="P353" s="16"/>
      <c r="Q353" s="16"/>
      <c r="R353" s="343" t="s">
        <v>751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368">
        <v>142</v>
      </c>
      <c r="B354" s="163">
        <v>43578</v>
      </c>
      <c r="C354" s="163"/>
      <c r="D354" s="164" t="s">
        <v>776</v>
      </c>
      <c r="E354" s="165" t="s">
        <v>600</v>
      </c>
      <c r="F354" s="165">
        <v>220</v>
      </c>
      <c r="G354" s="165"/>
      <c r="H354" s="165">
        <v>127.5</v>
      </c>
      <c r="I354" s="185">
        <v>284</v>
      </c>
      <c r="J354" s="383" t="s">
        <v>3483</v>
      </c>
      <c r="K354" s="133">
        <f t="shared" si="193"/>
        <v>-92.5</v>
      </c>
      <c r="L354" s="134">
        <f t="shared" si="194"/>
        <v>-0.42045454545454547</v>
      </c>
      <c r="M354" s="135" t="s">
        <v>663</v>
      </c>
      <c r="N354" s="136">
        <v>43896</v>
      </c>
      <c r="O354" s="57"/>
      <c r="P354" s="16"/>
      <c r="Q354" s="16"/>
      <c r="R354" s="17" t="s">
        <v>751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05">
        <v>143</v>
      </c>
      <c r="B355" s="206">
        <v>43622</v>
      </c>
      <c r="C355" s="206"/>
      <c r="D355" s="410" t="s">
        <v>496</v>
      </c>
      <c r="E355" s="207" t="s">
        <v>600</v>
      </c>
      <c r="F355" s="207">
        <v>332.8</v>
      </c>
      <c r="G355" s="207"/>
      <c r="H355" s="207">
        <v>405</v>
      </c>
      <c r="I355" s="231">
        <v>419</v>
      </c>
      <c r="J355" s="140" t="s">
        <v>3490</v>
      </c>
      <c r="K355" s="127">
        <f t="shared" ref="K355" si="195">H355-F355</f>
        <v>72.199999999999989</v>
      </c>
      <c r="L355" s="128">
        <f t="shared" ref="L355" si="196">K355/F355</f>
        <v>0.21694711538461534</v>
      </c>
      <c r="M355" s="129" t="s">
        <v>599</v>
      </c>
      <c r="N355" s="361">
        <v>43860</v>
      </c>
      <c r="O355" s="57"/>
      <c r="P355" s="16"/>
      <c r="Q355" s="16"/>
      <c r="R355" s="17" t="s">
        <v>753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143">
        <v>144</v>
      </c>
      <c r="B356" s="142">
        <v>43641</v>
      </c>
      <c r="C356" s="142"/>
      <c r="D356" s="143" t="s">
        <v>139</v>
      </c>
      <c r="E356" s="144" t="s">
        <v>623</v>
      </c>
      <c r="F356" s="145">
        <v>386</v>
      </c>
      <c r="G356" s="146"/>
      <c r="H356" s="146">
        <v>395</v>
      </c>
      <c r="I356" s="146">
        <v>452</v>
      </c>
      <c r="J356" s="169" t="s">
        <v>3405</v>
      </c>
      <c r="K356" s="170">
        <f t="shared" ref="K356" si="197">H356-F356</f>
        <v>9</v>
      </c>
      <c r="L356" s="171">
        <f t="shared" ref="L356" si="198">K356/F356</f>
        <v>2.3316062176165803E-2</v>
      </c>
      <c r="M356" s="172" t="s">
        <v>708</v>
      </c>
      <c r="N356" s="173">
        <v>43868</v>
      </c>
      <c r="O356" s="16"/>
      <c r="P356" s="16"/>
      <c r="Q356" s="16"/>
      <c r="R356" s="17" t="s">
        <v>753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371">
        <v>145</v>
      </c>
      <c r="B357" s="194">
        <v>43707</v>
      </c>
      <c r="C357" s="194"/>
      <c r="D357" s="201" t="s">
        <v>260</v>
      </c>
      <c r="E357" s="198" t="s">
        <v>623</v>
      </c>
      <c r="F357" s="198" t="s">
        <v>755</v>
      </c>
      <c r="G357" s="198"/>
      <c r="H357" s="198"/>
      <c r="I357" s="225">
        <v>190</v>
      </c>
      <c r="J357" s="237" t="s">
        <v>601</v>
      </c>
      <c r="K357" s="227"/>
      <c r="L357" s="228"/>
      <c r="M357" s="357" t="s">
        <v>601</v>
      </c>
      <c r="N357" s="229"/>
      <c r="O357" s="16"/>
      <c r="P357" s="16"/>
      <c r="Q357" s="16"/>
      <c r="R357" s="343" t="s">
        <v>751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5">
        <v>146</v>
      </c>
      <c r="B358" s="206">
        <v>43731</v>
      </c>
      <c r="C358" s="206"/>
      <c r="D358" s="154" t="s">
        <v>440</v>
      </c>
      <c r="E358" s="207" t="s">
        <v>623</v>
      </c>
      <c r="F358" s="207">
        <v>235</v>
      </c>
      <c r="G358" s="207"/>
      <c r="H358" s="207">
        <v>295</v>
      </c>
      <c r="I358" s="231">
        <v>296</v>
      </c>
      <c r="J358" s="140" t="s">
        <v>3147</v>
      </c>
      <c r="K358" s="127">
        <f t="shared" ref="K358" si="199">H358-F358</f>
        <v>60</v>
      </c>
      <c r="L358" s="128">
        <f t="shared" ref="L358" si="200">K358/F358</f>
        <v>0.25531914893617019</v>
      </c>
      <c r="M358" s="129" t="s">
        <v>599</v>
      </c>
      <c r="N358" s="361">
        <v>43844</v>
      </c>
      <c r="O358" s="57"/>
      <c r="P358" s="16"/>
      <c r="Q358" s="16"/>
      <c r="R358" s="17" t="s">
        <v>753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05">
        <v>147</v>
      </c>
      <c r="B359" s="206">
        <v>43752</v>
      </c>
      <c r="C359" s="206"/>
      <c r="D359" s="154" t="s">
        <v>2977</v>
      </c>
      <c r="E359" s="207" t="s">
        <v>623</v>
      </c>
      <c r="F359" s="207">
        <v>277.5</v>
      </c>
      <c r="G359" s="207"/>
      <c r="H359" s="207">
        <v>333</v>
      </c>
      <c r="I359" s="231">
        <v>333</v>
      </c>
      <c r="J359" s="140" t="s">
        <v>3148</v>
      </c>
      <c r="K359" s="127">
        <f t="shared" ref="K359" si="201">H359-F359</f>
        <v>55.5</v>
      </c>
      <c r="L359" s="128">
        <f t="shared" ref="L359" si="202">K359/F359</f>
        <v>0.2</v>
      </c>
      <c r="M359" s="129" t="s">
        <v>599</v>
      </c>
      <c r="N359" s="361">
        <v>43846</v>
      </c>
      <c r="O359" s="57"/>
      <c r="P359" s="16"/>
      <c r="Q359" s="16"/>
      <c r="R359" s="343" t="s">
        <v>751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05">
        <v>148</v>
      </c>
      <c r="B360" s="206">
        <v>43752</v>
      </c>
      <c r="C360" s="206"/>
      <c r="D360" s="154" t="s">
        <v>2976</v>
      </c>
      <c r="E360" s="207" t="s">
        <v>623</v>
      </c>
      <c r="F360" s="207">
        <v>930</v>
      </c>
      <c r="G360" s="207"/>
      <c r="H360" s="207">
        <v>1165</v>
      </c>
      <c r="I360" s="231">
        <v>1200</v>
      </c>
      <c r="J360" s="140" t="s">
        <v>3150</v>
      </c>
      <c r="K360" s="127">
        <f t="shared" ref="K360" si="203">H360-F360</f>
        <v>235</v>
      </c>
      <c r="L360" s="128">
        <f t="shared" ref="L360" si="204">K360/F360</f>
        <v>0.25268817204301075</v>
      </c>
      <c r="M360" s="129" t="s">
        <v>599</v>
      </c>
      <c r="N360" s="361">
        <v>43847</v>
      </c>
      <c r="O360" s="57"/>
      <c r="P360" s="16"/>
      <c r="Q360" s="16"/>
      <c r="R360" s="343" t="s">
        <v>753</v>
      </c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370">
        <v>149</v>
      </c>
      <c r="B361" s="346">
        <v>43753</v>
      </c>
      <c r="C361" s="211"/>
      <c r="D361" s="372" t="s">
        <v>2975</v>
      </c>
      <c r="E361" s="349" t="s">
        <v>623</v>
      </c>
      <c r="F361" s="352">
        <v>111</v>
      </c>
      <c r="G361" s="349"/>
      <c r="H361" s="349"/>
      <c r="I361" s="355">
        <v>141</v>
      </c>
      <c r="J361" s="237" t="s">
        <v>601</v>
      </c>
      <c r="K361" s="237"/>
      <c r="L361" s="122"/>
      <c r="M361" s="360" t="s">
        <v>601</v>
      </c>
      <c r="N361" s="239"/>
      <c r="O361" s="16"/>
      <c r="P361" s="16"/>
      <c r="Q361" s="16"/>
      <c r="R361" s="17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05">
        <v>150</v>
      </c>
      <c r="B362" s="206">
        <v>43753</v>
      </c>
      <c r="C362" s="206"/>
      <c r="D362" s="154" t="s">
        <v>2974</v>
      </c>
      <c r="E362" s="207" t="s">
        <v>623</v>
      </c>
      <c r="F362" s="208">
        <v>296</v>
      </c>
      <c r="G362" s="207"/>
      <c r="H362" s="207">
        <v>370</v>
      </c>
      <c r="I362" s="231">
        <v>370</v>
      </c>
      <c r="J362" s="140" t="s">
        <v>682</v>
      </c>
      <c r="K362" s="127">
        <f t="shared" ref="K362" si="205">H362-F362</f>
        <v>74</v>
      </c>
      <c r="L362" s="128">
        <f t="shared" ref="L362" si="206">K362/F362</f>
        <v>0.25</v>
      </c>
      <c r="M362" s="129" t="s">
        <v>599</v>
      </c>
      <c r="N362" s="361">
        <v>43853</v>
      </c>
      <c r="O362" s="57"/>
      <c r="P362" s="16"/>
      <c r="Q362" s="16"/>
      <c r="R362" s="343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371">
        <v>151</v>
      </c>
      <c r="B363" s="210">
        <v>43754</v>
      </c>
      <c r="C363" s="210"/>
      <c r="D363" s="191" t="s">
        <v>2973</v>
      </c>
      <c r="E363" s="348" t="s">
        <v>623</v>
      </c>
      <c r="F363" s="351" t="s">
        <v>2939</v>
      </c>
      <c r="G363" s="348"/>
      <c r="H363" s="348"/>
      <c r="I363" s="354">
        <v>344</v>
      </c>
      <c r="J363" s="237" t="s">
        <v>601</v>
      </c>
      <c r="K363" s="240"/>
      <c r="L363" s="359"/>
      <c r="M363" s="342" t="s">
        <v>601</v>
      </c>
      <c r="N363" s="362"/>
      <c r="O363" s="16"/>
      <c r="P363" s="16"/>
      <c r="Q363" s="16"/>
      <c r="R363" s="343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345">
        <v>152</v>
      </c>
      <c r="B364" s="211">
        <v>43832</v>
      </c>
      <c r="C364" s="211"/>
      <c r="D364" s="215" t="s">
        <v>2253</v>
      </c>
      <c r="E364" s="212" t="s">
        <v>623</v>
      </c>
      <c r="F364" s="213" t="s">
        <v>3135</v>
      </c>
      <c r="G364" s="212"/>
      <c r="H364" s="212"/>
      <c r="I364" s="236">
        <v>590</v>
      </c>
      <c r="J364" s="237" t="s">
        <v>601</v>
      </c>
      <c r="K364" s="237"/>
      <c r="L364" s="122"/>
      <c r="M364" s="342" t="s">
        <v>601</v>
      </c>
      <c r="N364" s="239"/>
      <c r="O364" s="16"/>
      <c r="P364" s="16"/>
      <c r="Q364" s="16"/>
      <c r="R364" s="343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05">
        <v>153</v>
      </c>
      <c r="B365" s="206">
        <v>43966</v>
      </c>
      <c r="C365" s="206"/>
      <c r="D365" s="154" t="s">
        <v>65</v>
      </c>
      <c r="E365" s="207" t="s">
        <v>623</v>
      </c>
      <c r="F365" s="208">
        <v>67.5</v>
      </c>
      <c r="G365" s="207"/>
      <c r="H365" s="207">
        <v>86</v>
      </c>
      <c r="I365" s="231">
        <v>86</v>
      </c>
      <c r="J365" s="140" t="s">
        <v>3628</v>
      </c>
      <c r="K365" s="127">
        <f t="shared" ref="K365" si="207">H365-F365</f>
        <v>18.5</v>
      </c>
      <c r="L365" s="128">
        <f t="shared" ref="L365" si="208">K365/F365</f>
        <v>0.27407407407407408</v>
      </c>
      <c r="M365" s="129" t="s">
        <v>599</v>
      </c>
      <c r="N365" s="361">
        <v>44008</v>
      </c>
      <c r="O365" s="57"/>
      <c r="P365" s="16"/>
      <c r="Q365" s="16"/>
      <c r="R365" s="343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09">
        <v>154</v>
      </c>
      <c r="B366" s="3">
        <v>44035</v>
      </c>
      <c r="C366" s="211"/>
      <c r="D366" s="215" t="s">
        <v>495</v>
      </c>
      <c r="E366" s="212" t="s">
        <v>623</v>
      </c>
      <c r="F366" s="213" t="s">
        <v>3631</v>
      </c>
      <c r="G366" s="212"/>
      <c r="H366" s="212"/>
      <c r="I366" s="236">
        <v>296</v>
      </c>
      <c r="J366" s="237" t="s">
        <v>601</v>
      </c>
      <c r="K366" s="237"/>
      <c r="L366" s="122"/>
      <c r="M366" s="238"/>
      <c r="N366" s="239"/>
      <c r="O366" s="16"/>
      <c r="P366" s="16"/>
      <c r="Q366" s="16"/>
      <c r="R366" s="343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09">
        <v>155</v>
      </c>
      <c r="B367" s="211">
        <v>44092</v>
      </c>
      <c r="C367" s="211"/>
      <c r="D367" s="215" t="s">
        <v>416</v>
      </c>
      <c r="E367" s="212" t="s">
        <v>623</v>
      </c>
      <c r="F367" s="213" t="s">
        <v>3641</v>
      </c>
      <c r="G367" s="212"/>
      <c r="H367" s="212"/>
      <c r="I367" s="236">
        <v>248</v>
      </c>
      <c r="J367" s="237" t="s">
        <v>601</v>
      </c>
      <c r="K367" s="237"/>
      <c r="L367" s="122"/>
      <c r="M367" s="238"/>
      <c r="N367" s="239"/>
      <c r="O367" s="16"/>
      <c r="P367" s="16"/>
      <c r="Q367" s="16"/>
      <c r="R367" s="343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209"/>
      <c r="B368" s="211"/>
      <c r="C368" s="211"/>
      <c r="D368" s="215"/>
      <c r="E368" s="212"/>
      <c r="F368" s="213"/>
      <c r="G368" s="212"/>
      <c r="H368" s="212"/>
      <c r="I368" s="236"/>
      <c r="J368" s="237"/>
      <c r="K368" s="237"/>
      <c r="L368" s="122"/>
      <c r="M368" s="238"/>
      <c r="N368" s="239"/>
      <c r="O368" s="16"/>
      <c r="P368" s="16"/>
      <c r="Q368" s="16"/>
      <c r="R368" s="343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209"/>
      <c r="B369" s="211"/>
      <c r="C369" s="211"/>
      <c r="D369" s="215"/>
      <c r="E369" s="212"/>
      <c r="F369" s="213"/>
      <c r="G369" s="212"/>
      <c r="H369" s="212"/>
      <c r="I369" s="236"/>
      <c r="J369" s="237"/>
      <c r="K369" s="237"/>
      <c r="L369" s="122"/>
      <c r="M369" s="238"/>
      <c r="N369" s="239"/>
      <c r="O369" s="16"/>
      <c r="P369" s="16"/>
      <c r="Q369" s="16"/>
      <c r="R369" s="343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209"/>
      <c r="B370" s="211"/>
      <c r="C370" s="211"/>
      <c r="D370" s="215"/>
      <c r="E370" s="212"/>
      <c r="F370" s="213"/>
      <c r="G370" s="212"/>
      <c r="H370" s="212"/>
      <c r="I370" s="236"/>
      <c r="J370" s="237"/>
      <c r="K370" s="237"/>
      <c r="L370" s="122"/>
      <c r="M370" s="238"/>
      <c r="N370" s="239"/>
      <c r="O370" s="16"/>
      <c r="P370" s="16"/>
      <c r="R370" s="343"/>
    </row>
    <row r="371" spans="1:26">
      <c r="A371" s="209"/>
      <c r="B371" s="211"/>
      <c r="C371" s="211"/>
      <c r="D371" s="215"/>
      <c r="E371" s="212"/>
      <c r="F371" s="213"/>
      <c r="G371" s="212"/>
      <c r="H371" s="212"/>
      <c r="I371" s="236"/>
      <c r="J371" s="237"/>
      <c r="K371" s="237"/>
      <c r="L371" s="122"/>
      <c r="M371" s="238"/>
      <c r="N371" s="239"/>
      <c r="O371" s="16"/>
      <c r="P371" s="16"/>
      <c r="R371" s="343"/>
    </row>
    <row r="372" spans="1:26">
      <c r="A372" s="209"/>
      <c r="B372" s="211"/>
      <c r="C372" s="211"/>
      <c r="D372" s="215"/>
      <c r="E372" s="212"/>
      <c r="F372" s="213"/>
      <c r="G372" s="212"/>
      <c r="H372" s="212"/>
      <c r="I372" s="236"/>
      <c r="J372" s="237"/>
      <c r="K372" s="237"/>
      <c r="L372" s="122"/>
      <c r="M372" s="238"/>
      <c r="N372" s="239"/>
      <c r="O372" s="16"/>
      <c r="P372" s="16"/>
      <c r="R372" s="343"/>
    </row>
    <row r="373" spans="1:26">
      <c r="A373" s="209"/>
      <c r="B373" s="211"/>
      <c r="C373" s="211"/>
      <c r="D373" s="215"/>
      <c r="E373" s="212"/>
      <c r="F373" s="213"/>
      <c r="G373" s="212"/>
      <c r="H373" s="212"/>
      <c r="I373" s="236"/>
      <c r="J373" s="237"/>
      <c r="K373" s="237"/>
      <c r="L373" s="122"/>
      <c r="M373" s="238"/>
      <c r="N373" s="239"/>
      <c r="O373" s="16"/>
      <c r="P373" s="16"/>
      <c r="R373" s="343"/>
    </row>
    <row r="374" spans="1:26">
      <c r="A374" s="209"/>
      <c r="B374" s="211"/>
      <c r="C374" s="211"/>
      <c r="D374" s="215"/>
      <c r="E374" s="212"/>
      <c r="F374" s="213"/>
      <c r="G374" s="212"/>
      <c r="H374" s="212"/>
      <c r="I374" s="236"/>
      <c r="J374" s="237"/>
      <c r="K374" s="237"/>
      <c r="L374" s="122"/>
      <c r="M374" s="238"/>
      <c r="N374" s="239"/>
      <c r="O374" s="16"/>
      <c r="P374" s="16"/>
      <c r="R374" s="343"/>
    </row>
    <row r="375" spans="1:26">
      <c r="A375" s="209"/>
      <c r="B375" s="211"/>
      <c r="C375" s="211"/>
      <c r="D375" s="215"/>
      <c r="E375" s="212"/>
      <c r="F375" s="213"/>
      <c r="G375" s="212"/>
      <c r="H375" s="212"/>
      <c r="I375" s="236"/>
      <c r="J375" s="237"/>
      <c r="K375" s="237"/>
      <c r="L375" s="122"/>
      <c r="M375" s="238"/>
      <c r="N375" s="239"/>
      <c r="O375" s="16"/>
      <c r="R375" s="241"/>
    </row>
    <row r="376" spans="1:26">
      <c r="A376" s="209"/>
      <c r="B376" s="211"/>
      <c r="C376" s="211"/>
      <c r="D376" s="215"/>
      <c r="E376" s="212"/>
      <c r="F376" s="213"/>
      <c r="G376" s="212"/>
      <c r="H376" s="212"/>
      <c r="I376" s="236"/>
      <c r="J376" s="237"/>
      <c r="K376" s="237"/>
      <c r="L376" s="122"/>
      <c r="M376" s="238"/>
      <c r="N376" s="239"/>
      <c r="O376" s="16"/>
      <c r="R376" s="241"/>
    </row>
    <row r="377" spans="1:26">
      <c r="A377" s="209"/>
      <c r="B377" s="211"/>
      <c r="C377" s="211"/>
      <c r="D377" s="215"/>
      <c r="E377" s="212"/>
      <c r="F377" s="213"/>
      <c r="G377" s="212"/>
      <c r="H377" s="212"/>
      <c r="I377" s="236"/>
      <c r="J377" s="237"/>
      <c r="K377" s="237"/>
      <c r="L377" s="122"/>
      <c r="M377" s="238"/>
      <c r="N377" s="239"/>
      <c r="O377" s="16"/>
      <c r="R377" s="241"/>
    </row>
    <row r="378" spans="1:26">
      <c r="A378" s="209"/>
      <c r="B378" s="199" t="s">
        <v>2980</v>
      </c>
      <c r="O378" s="16"/>
      <c r="R378" s="241"/>
    </row>
    <row r="379" spans="1:26">
      <c r="R379" s="241"/>
    </row>
    <row r="380" spans="1:26">
      <c r="R380" s="241"/>
    </row>
    <row r="381" spans="1:26">
      <c r="R381" s="241"/>
    </row>
    <row r="382" spans="1:26">
      <c r="R382" s="241"/>
    </row>
    <row r="383" spans="1:26">
      <c r="R383" s="241"/>
    </row>
    <row r="384" spans="1:26">
      <c r="R384" s="241"/>
    </row>
    <row r="385" spans="1:18">
      <c r="R385" s="241"/>
    </row>
    <row r="395" spans="1:18">
      <c r="A395" s="216"/>
    </row>
    <row r="396" spans="1:18">
      <c r="A396" s="216"/>
    </row>
    <row r="397" spans="1:18">
      <c r="A397" s="212"/>
    </row>
  </sheetData>
  <autoFilter ref="R1:R393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2020-11-02T03:19:18Z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