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55" windowHeight="1054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F&amp;O)'!$R$1:$R$351</definedName>
  </definedNames>
  <calcPr calcId="152511"/>
</workbook>
</file>

<file path=xl/calcChain.xml><?xml version="1.0" encoding="utf-8"?>
<calcChain xmlns="http://schemas.openxmlformats.org/spreadsheetml/2006/main">
  <c r="P38" i="6" l="1"/>
  <c r="K131" i="6" l="1"/>
  <c r="M131" i="6" s="1"/>
  <c r="K130" i="6"/>
  <c r="M130" i="6" s="1"/>
  <c r="L79" i="6"/>
  <c r="K79" i="6"/>
  <c r="L78" i="6"/>
  <c r="K78" i="6"/>
  <c r="L75" i="6"/>
  <c r="K75" i="6"/>
  <c r="K129" i="6"/>
  <c r="K128" i="6"/>
  <c r="M78" i="6" l="1"/>
  <c r="M75" i="6"/>
  <c r="M79" i="6"/>
  <c r="L37" i="6"/>
  <c r="L33" i="6"/>
  <c r="L29" i="6"/>
  <c r="L26" i="6"/>
  <c r="L23" i="6"/>
  <c r="L25" i="6"/>
  <c r="L22" i="6"/>
  <c r="L20" i="6"/>
  <c r="L10" i="6"/>
  <c r="K127" i="6"/>
  <c r="K126" i="6"/>
  <c r="K37" i="6"/>
  <c r="L76" i="6"/>
  <c r="K76" i="6"/>
  <c r="K125" i="6"/>
  <c r="K124" i="6"/>
  <c r="L77" i="6"/>
  <c r="K77" i="6"/>
  <c r="K123" i="6"/>
  <c r="M123" i="6" s="1"/>
  <c r="M37" i="6" l="1"/>
  <c r="M76" i="6"/>
  <c r="M77" i="6"/>
  <c r="K122" i="6"/>
  <c r="M122" i="6" s="1"/>
  <c r="P36" i="6" l="1"/>
  <c r="K121" i="6"/>
  <c r="K120" i="6"/>
  <c r="K119" i="6"/>
  <c r="K118" i="6"/>
  <c r="K117" i="6"/>
  <c r="K116" i="6"/>
  <c r="K10" i="6" l="1"/>
  <c r="K114" i="6"/>
  <c r="K115" i="6"/>
  <c r="P35" i="6"/>
  <c r="K33" i="6"/>
  <c r="K26" i="6"/>
  <c r="K112" i="6"/>
  <c r="K113" i="6"/>
  <c r="K111" i="6"/>
  <c r="K110" i="6"/>
  <c r="M10" i="6" l="1"/>
  <c r="M33" i="6"/>
  <c r="M26" i="6"/>
  <c r="P34" i="6"/>
  <c r="L74" i="6"/>
  <c r="K74" i="6"/>
  <c r="M74" i="6" l="1"/>
  <c r="L71" i="6"/>
  <c r="K71" i="6"/>
  <c r="K23" i="6"/>
  <c r="M71" i="6" l="1"/>
  <c r="M23" i="6"/>
  <c r="P31" i="6"/>
  <c r="P32" i="6"/>
  <c r="K109" i="6"/>
  <c r="M109" i="6" s="1"/>
  <c r="L73" i="6"/>
  <c r="K73" i="6"/>
  <c r="L72" i="6"/>
  <c r="K72" i="6"/>
  <c r="K108" i="6"/>
  <c r="M108" i="6" s="1"/>
  <c r="K104" i="6"/>
  <c r="M104" i="6" s="1"/>
  <c r="L70" i="6"/>
  <c r="K70" i="6"/>
  <c r="M72" i="6" l="1"/>
  <c r="M73" i="6"/>
  <c r="M70" i="6"/>
  <c r="P30" i="6"/>
  <c r="K22" i="6"/>
  <c r="K101" i="6"/>
  <c r="M101" i="6" s="1"/>
  <c r="K107" i="6"/>
  <c r="M107" i="6" s="1"/>
  <c r="M22" i="6" l="1"/>
  <c r="K106" i="6"/>
  <c r="M106" i="6" s="1"/>
  <c r="K105" i="6"/>
  <c r="M105" i="6" s="1"/>
  <c r="K29" i="6"/>
  <c r="K98" i="6"/>
  <c r="M98" i="6" s="1"/>
  <c r="M29" i="6" l="1"/>
  <c r="K25" i="6"/>
  <c r="L19" i="6"/>
  <c r="K19" i="6"/>
  <c r="K103" i="6"/>
  <c r="M103" i="6" s="1"/>
  <c r="L69" i="6"/>
  <c r="K69" i="6"/>
  <c r="K100" i="6"/>
  <c r="M100" i="6" s="1"/>
  <c r="K102" i="6"/>
  <c r="M102" i="6" s="1"/>
  <c r="L68" i="6"/>
  <c r="K68" i="6"/>
  <c r="K97" i="6"/>
  <c r="M97" i="6" s="1"/>
  <c r="L11" i="6"/>
  <c r="K11" i="6"/>
  <c r="K99" i="6"/>
  <c r="M99" i="6" s="1"/>
  <c r="L66" i="6"/>
  <c r="K66" i="6"/>
  <c r="L67" i="6"/>
  <c r="K67" i="6"/>
  <c r="K96" i="6"/>
  <c r="M96" i="6" s="1"/>
  <c r="M25" i="6" l="1"/>
  <c r="M19" i="6"/>
  <c r="M69" i="6"/>
  <c r="M68" i="6"/>
  <c r="M11" i="6"/>
  <c r="M66" i="6"/>
  <c r="M67" i="6"/>
  <c r="P27" i="6"/>
  <c r="P28" i="6"/>
  <c r="L65" i="6"/>
  <c r="K65" i="6"/>
  <c r="K95" i="6"/>
  <c r="M95" i="6" s="1"/>
  <c r="K92" i="6"/>
  <c r="M92" i="6" s="1"/>
  <c r="L64" i="6"/>
  <c r="K64" i="6"/>
  <c r="L56" i="6"/>
  <c r="K56" i="6"/>
  <c r="K91" i="6"/>
  <c r="M91" i="6" s="1"/>
  <c r="L14" i="6"/>
  <c r="K14" i="6"/>
  <c r="K93" i="6"/>
  <c r="M93" i="6" s="1"/>
  <c r="K94" i="6"/>
  <c r="M94" i="6" s="1"/>
  <c r="K88" i="6"/>
  <c r="M88" i="6" s="1"/>
  <c r="M64" i="6" l="1"/>
  <c r="M65" i="6"/>
  <c r="M56" i="6"/>
  <c r="M14" i="6"/>
  <c r="L63" i="6"/>
  <c r="K63" i="6"/>
  <c r="K20" i="6"/>
  <c r="L61" i="6"/>
  <c r="K61" i="6"/>
  <c r="L53" i="6"/>
  <c r="K53" i="6"/>
  <c r="M63" i="6" l="1"/>
  <c r="M20" i="6"/>
  <c r="M61" i="6"/>
  <c r="M53" i="6"/>
  <c r="K85" i="6"/>
  <c r="M85" i="6" s="1"/>
  <c r="K345" i="6"/>
  <c r="L345" i="6" s="1"/>
  <c r="L17" i="6"/>
  <c r="K17" i="6"/>
  <c r="K339" i="6"/>
  <c r="L339" i="6" s="1"/>
  <c r="K89" i="6"/>
  <c r="M89" i="6" s="1"/>
  <c r="K90" i="6"/>
  <c r="M90" i="6" s="1"/>
  <c r="L62" i="6"/>
  <c r="K62" i="6"/>
  <c r="M17" i="6" l="1"/>
  <c r="M62" i="6"/>
  <c r="P24" i="6"/>
  <c r="L60" i="6"/>
  <c r="K60" i="6"/>
  <c r="K87" i="6"/>
  <c r="L59" i="6"/>
  <c r="K59" i="6"/>
  <c r="L58" i="6"/>
  <c r="K58" i="6"/>
  <c r="M60" i="6" l="1"/>
  <c r="M59" i="6"/>
  <c r="M87" i="6"/>
  <c r="M58" i="6"/>
  <c r="L13" i="6"/>
  <c r="K13" i="6"/>
  <c r="K86" i="6"/>
  <c r="M86" i="6" s="1"/>
  <c r="L55" i="6"/>
  <c r="K55" i="6"/>
  <c r="L57" i="6"/>
  <c r="K57" i="6"/>
  <c r="M13" i="6" l="1"/>
  <c r="M55" i="6"/>
  <c r="M57" i="6"/>
  <c r="L21" i="6"/>
  <c r="K21" i="6"/>
  <c r="L15" i="6"/>
  <c r="K15" i="6"/>
  <c r="L52" i="6"/>
  <c r="K52" i="6"/>
  <c r="L54" i="6"/>
  <c r="K54" i="6"/>
  <c r="M15" i="6" l="1"/>
  <c r="M52" i="6"/>
  <c r="M54" i="6"/>
  <c r="M21" i="6"/>
  <c r="L16" i="6" l="1"/>
  <c r="K16" i="6"/>
  <c r="L12" i="6"/>
  <c r="K12" i="6"/>
  <c r="K84" i="6"/>
  <c r="M84" i="6" s="1"/>
  <c r="L18" i="6"/>
  <c r="K18" i="6"/>
  <c r="M16" i="6" l="1"/>
  <c r="M18" i="6"/>
  <c r="M12" i="6"/>
  <c r="K347" i="6" l="1"/>
  <c r="L347" i="6" s="1"/>
  <c r="K335" i="6" l="1"/>
  <c r="L335" i="6" s="1"/>
  <c r="K336" i="6" l="1"/>
  <c r="L336" i="6" s="1"/>
  <c r="K329" i="6"/>
  <c r="L329" i="6" s="1"/>
  <c r="K346" i="6" l="1"/>
  <c r="L346" i="6" s="1"/>
  <c r="K340" i="6"/>
  <c r="L340" i="6" s="1"/>
  <c r="K342" i="6" l="1"/>
  <c r="L342" i="6" s="1"/>
  <c r="L6" i="2" l="1"/>
  <c r="K6" i="3"/>
  <c r="D7" i="5" l="1"/>
  <c r="M7" i="6"/>
  <c r="K337" i="6" l="1"/>
  <c r="L337" i="6" s="1"/>
  <c r="K334" i="6" l="1"/>
  <c r="L334" i="6" s="1"/>
  <c r="K338" i="6" l="1"/>
  <c r="L338" i="6" s="1"/>
  <c r="K333" i="6"/>
  <c r="L333" i="6" s="1"/>
  <c r="K332" i="6"/>
  <c r="L332" i="6" s="1"/>
  <c r="K330" i="6"/>
  <c r="L330" i="6" s="1"/>
  <c r="H328" i="6"/>
  <c r="K328" i="6" s="1"/>
  <c r="L328" i="6" s="1"/>
  <c r="K327" i="6"/>
  <c r="L327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F296" i="6"/>
  <c r="K296" i="6" s="1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F290" i="6"/>
  <c r="K290" i="6" s="1"/>
  <c r="L290" i="6" s="1"/>
  <c r="F289" i="6"/>
  <c r="K289" i="6" s="1"/>
  <c r="L289" i="6" s="1"/>
  <c r="K288" i="6"/>
  <c r="L288" i="6" s="1"/>
  <c r="F287" i="6"/>
  <c r="K287" i="6" s="1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1" i="6"/>
  <c r="L271" i="6" s="1"/>
  <c r="K269" i="6"/>
  <c r="L269" i="6" s="1"/>
  <c r="K268" i="6"/>
  <c r="L268" i="6" s="1"/>
  <c r="F267" i="6"/>
  <c r="K267" i="6" s="1"/>
  <c r="L267" i="6" s="1"/>
  <c r="K266" i="6"/>
  <c r="L266" i="6" s="1"/>
  <c r="K263" i="6"/>
  <c r="L263" i="6" s="1"/>
  <c r="K262" i="6"/>
  <c r="L262" i="6" s="1"/>
  <c r="K261" i="6"/>
  <c r="L261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1" i="6"/>
  <c r="L241" i="6" s="1"/>
  <c r="K239" i="6"/>
  <c r="L239" i="6" s="1"/>
  <c r="K237" i="6"/>
  <c r="L237" i="6" s="1"/>
  <c r="K235" i="6"/>
  <c r="L235" i="6" s="1"/>
  <c r="K234" i="6"/>
  <c r="L234" i="6" s="1"/>
  <c r="K233" i="6"/>
  <c r="L233" i="6" s="1"/>
  <c r="K231" i="6"/>
  <c r="L231" i="6" s="1"/>
  <c r="K230" i="6"/>
  <c r="L230" i="6" s="1"/>
  <c r="K229" i="6"/>
  <c r="L229" i="6" s="1"/>
  <c r="K228" i="6"/>
  <c r="K227" i="6"/>
  <c r="L227" i="6" s="1"/>
  <c r="K226" i="6"/>
  <c r="L226" i="6" s="1"/>
  <c r="K224" i="6"/>
  <c r="L224" i="6" s="1"/>
  <c r="K223" i="6"/>
  <c r="L223" i="6" s="1"/>
  <c r="K222" i="6"/>
  <c r="L222" i="6" s="1"/>
  <c r="K221" i="6"/>
  <c r="L221" i="6" s="1"/>
  <c r="K220" i="6"/>
  <c r="L220" i="6" s="1"/>
  <c r="F219" i="6"/>
  <c r="K219" i="6" s="1"/>
  <c r="L219" i="6" s="1"/>
  <c r="H218" i="6"/>
  <c r="K218" i="6" s="1"/>
  <c r="L218" i="6" s="1"/>
  <c r="K215" i="6"/>
  <c r="L215" i="6" s="1"/>
  <c r="K214" i="6"/>
  <c r="L214" i="6" s="1"/>
  <c r="K213" i="6"/>
  <c r="L213" i="6" s="1"/>
  <c r="K212" i="6"/>
  <c r="L212" i="6" s="1"/>
  <c r="K211" i="6"/>
  <c r="L211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H184" i="6"/>
  <c r="K184" i="6" s="1"/>
  <c r="L184" i="6" s="1"/>
  <c r="F183" i="6"/>
  <c r="K183" i="6" s="1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6" i="4"/>
</calcChain>
</file>

<file path=xl/sharedStrings.xml><?xml version="1.0" encoding="utf-8"?>
<sst xmlns="http://schemas.openxmlformats.org/spreadsheetml/2006/main" count="3410" uniqueCount="1285">
  <si>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</si>
  <si>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</si>
  <si>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</si>
  <si>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</si>
  <si>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</si>
  <si>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</si>
  <si>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</si>
  <si>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</si>
  <si>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</si>
  <si>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</si>
  <si>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</si>
  <si>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</si>
  <si>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</si>
  <si>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</si>
  <si>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</si>
  <si>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</si>
  <si>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</si>
  <si>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</si>
  <si>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</si>
  <si>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</si>
  <si>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</si>
  <si>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</si>
  <si>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</si>
  <si>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</si>
  <si>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</si>
  <si>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</si>
  <si>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</si>
  <si>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</si>
  <si>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</si>
  <si>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</si>
  <si>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</si>
  <si>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</si>
  <si>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</si>
  <si>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</si>
  <si>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</si>
  <si>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</si>
  <si>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</si>
  <si>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</si>
  <si>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</si>
  <si>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</si>
  <si>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</si>
  <si>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</si>
  <si>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</si>
  <si>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</si>
  <si>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</si>
  <si>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</si>
  <si>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</si>
  <si>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</si>
  <si>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</si>
  <si>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</si>
  <si>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</si>
  <si>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</si>
  <si>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</si>
  <si>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</si>
  <si>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</si>
  <si>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</si>
  <si>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</si>
  <si>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</si>
  <si>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</si>
  <si>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</si>
  <si>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</si>
  <si>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</si>
  <si>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</si>
  <si>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</si>
  <si>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</si>
  <si>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</si>
  <si>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</si>
  <si>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</si>
  <si>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</si>
  <si>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</si>
  <si>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</si>
  <si>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</si>
  <si>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</si>
  <si>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</si>
  <si>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</si>
  <si>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</si>
  <si>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</si>
  <si>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</si>
  <si>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</si>
  <si>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</si>
  <si>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</si>
  <si>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</si>
  <si>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</si>
  <si>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</si>
  <si>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</si>
  <si>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</si>
  <si>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</si>
  <si>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</si>
  <si>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</si>
  <si>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</si>
  <si>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</si>
  <si>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</si>
  <si>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</si>
  <si>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</si>
  <si>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</si>
  <si>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</si>
  <si>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</si>
  <si>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</si>
  <si>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</si>
  <si>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</si>
  <si>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</si>
  <si>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</si>
  <si>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</si>
  <si>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</si>
  <si>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</si>
  <si>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</si>
  <si>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</si>
  <si>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</si>
  <si>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</si>
  <si>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</si>
  <si>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</si>
  <si>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</si>
  <si>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</si>
  <si>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</si>
  <si>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</si>
  <si>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</si>
  <si>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</si>
  <si>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</si>
  <si>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</si>
  <si>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</si>
  <si>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</si>
  <si>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</si>
  <si>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</si>
  <si>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</si>
  <si>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</si>
  <si>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</si>
  <si>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</si>
  <si>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</si>
  <si>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</si>
  <si>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</si>
  <si>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</si>
  <si>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</si>
  <si>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</si>
  <si>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</si>
  <si>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</si>
  <si>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</si>
  <si>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</si>
  <si>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</si>
  <si>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</si>
  <si>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</si>
  <si>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</si>
  <si>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</si>
  <si>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</si>
  <si>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</si>
  <si>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</si>
  <si>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</si>
  <si>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</si>
  <si>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</si>
  <si>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</si>
  <si>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</si>
  <si>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</si>
  <si>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</si>
  <si>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</si>
  <si>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</si>
  <si>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</si>
  <si>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</si>
  <si>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</si>
  <si>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</si>
  <si>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</si>
  <si>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</si>
  <si>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</si>
  <si>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</si>
  <si>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</si>
  <si>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</si>
  <si>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</si>
  <si>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</si>
  <si>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</si>
  <si>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</si>
  <si>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</si>
  <si>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</si>
  <si>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</si>
  <si>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</si>
  <si>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</si>
  <si>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</si>
  <si>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</si>
  <si>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</si>
  <si>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</si>
  <si>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</si>
  <si>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</si>
  <si>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</si>
  <si>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</si>
  <si>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</si>
  <si>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</si>
  <si>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</si>
  <si>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</si>
  <si>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</si>
  <si>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</si>
  <si>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</si>
  <si>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</si>
  <si>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</si>
  <si>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</si>
  <si>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</si>
  <si>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</si>
  <si>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</si>
  <si>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</si>
  <si>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</si>
  <si>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</si>
  <si>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</si>
  <si>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</si>
  <si>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</si>
  <si>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</si>
  <si>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</si>
  <si>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</si>
  <si>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</si>
  <si>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</si>
  <si>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</si>
  <si>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</si>
  <si>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</si>
  <si>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</si>
  <si>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</si>
  <si>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</si>
  <si>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</si>
  <si>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</si>
  <si>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</si>
  <si>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</si>
  <si>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</si>
  <si>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</si>
  <si>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</si>
  <si>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</si>
  <si>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</si>
  <si>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</si>
  <si>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</si>
  <si>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</si>
  <si>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</si>
  <si>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</si>
  <si>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</si>
  <si>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</si>
  <si>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</si>
  <si>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</si>
  <si>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</si>
  <si>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</si>
  <si>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</si>
  <si>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</si>
  <si>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</si>
  <si>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</si>
  <si>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</si>
  <si>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</si>
  <si>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</si>
  <si>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</si>
  <si>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</si>
  <si>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</si>
  <si>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</si>
  <si>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</si>
  <si>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</si>
  <si>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</si>
  <si>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</si>
  <si>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</si>
  <si>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</si>
  <si>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</si>
  <si>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</si>
  <si>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</si>
  <si>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</si>
  <si>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</si>
  <si>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</si>
  <si>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</si>
  <si>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</si>
  <si>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</si>
  <si>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</si>
  <si>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</si>
  <si>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</si>
  <si>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</si>
  <si>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</si>
  <si>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</si>
  <si>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</si>
  <si>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</si>
  <si>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</si>
  <si>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</si>
  <si>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</si>
  <si>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</si>
  <si>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</si>
  <si>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</si>
  <si>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</si>
  <si>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</si>
  <si>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</si>
  <si>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</si>
  <si>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</si>
  <si>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</si>
  <si>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</si>
  <si>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</si>
  <si>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</si>
  <si>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</si>
  <si>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</si>
  <si>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</si>
  <si>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</si>
  <si>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</si>
  <si>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</si>
  <si>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</si>
  <si>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</si>
  <si>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</si>
  <si>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</si>
  <si>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</si>
  <si>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</si>
  <si>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</si>
  <si>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</si>
  <si>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</si>
  <si>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</si>
  <si>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</si>
  <si>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</si>
  <si>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</si>
  <si>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</si>
  <si>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</si>
  <si>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</si>
  <si>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</si>
  <si>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</si>
  <si>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</si>
  <si>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</si>
  <si>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</si>
  <si>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</si>
  <si>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</si>
  <si>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</si>
  <si>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</si>
  <si>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</si>
  <si>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</si>
  <si>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</si>
  <si>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</si>
  <si>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</si>
  <si>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</si>
  <si>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</si>
  <si>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</si>
  <si>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</si>
  <si>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</si>
  <si>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</si>
  <si>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</si>
  <si>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</si>
  <si>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</si>
  <si>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</si>
  <si>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</si>
  <si>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</si>
  <si>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</si>
  <si>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</si>
  <si>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</si>
  <si>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</si>
  <si>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</si>
  <si>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</si>
  <si>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</si>
  <si>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</si>
  <si>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</si>
  <si>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</si>
  <si>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</si>
  <si>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</si>
  <si>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</si>
  <si>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</si>
  <si>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</si>
  <si>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</si>
  <si>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</si>
  <si>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</si>
  <si>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</si>
  <si>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</si>
  <si>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</si>
  <si>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</si>
  <si>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</si>
  <si>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</si>
  <si>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</si>
  <si>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</si>
  <si>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</si>
  <si>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</si>
  <si>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</si>
  <si>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</si>
  <si>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</si>
  <si>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</si>
  <si>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</si>
  <si>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</si>
  <si>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</si>
  <si>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</si>
  <si>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</si>
  <si>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</si>
  <si>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</si>
  <si>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</si>
  <si>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</si>
  <si>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</si>
  <si>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</si>
  <si>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</si>
  <si>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</si>
  <si>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</si>
  <si>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</si>
  <si>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</si>
  <si>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</si>
  <si>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</si>
  <si>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</si>
  <si>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</si>
  <si>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</si>
  <si>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</si>
  <si>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</si>
  <si>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</si>
  <si>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</si>
  <si>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</si>
  <si>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</si>
  <si>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</si>
  <si>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</si>
  <si>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</si>
  <si>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</si>
  <si>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</si>
  <si>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</si>
  <si>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</si>
  <si>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</si>
  <si>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</si>
  <si>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</si>
  <si>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</si>
  <si>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</si>
  <si>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</si>
  <si>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</si>
  <si>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</si>
  <si>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</si>
  <si>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</si>
  <si>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</si>
  <si>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</si>
  <si>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</si>
  <si>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</si>
  <si>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</si>
  <si>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</si>
  <si>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</si>
  <si>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</si>
  <si>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</si>
  <si>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</si>
  <si>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</si>
  <si>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</si>
  <si>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</si>
  <si>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</si>
  <si>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</si>
  <si>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</si>
  <si>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</si>
  <si>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</si>
  <si>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</si>
  <si>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</si>
  <si>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</si>
  <si>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</si>
  <si>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</si>
  <si>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</si>
  <si>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</si>
  <si>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</si>
  <si>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</si>
  <si>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</si>
  <si>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</si>
  <si>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</si>
  <si>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</si>
  <si>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</si>
  <si>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</si>
  <si>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</si>
  <si>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</si>
  <si>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</si>
  <si>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</si>
  <si>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</si>
  <si>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</si>
  <si>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</si>
  <si>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</si>
  <si>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</si>
  <si>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</si>
  <si>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</si>
  <si>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</si>
  <si>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</si>
  <si>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</si>
  <si>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</si>
  <si>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</si>
  <si>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</si>
  <si>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</si>
  <si>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</si>
  <si>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</si>
  <si>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</si>
  <si>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</si>
  <si>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</si>
  <si>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</si>
  <si>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</si>
  <si>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</si>
  <si>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</si>
  <si>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</si>
  <si>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</si>
  <si>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</si>
  <si>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</si>
  <si>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</si>
  <si>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</si>
  <si>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</si>
  <si>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</si>
  <si>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</si>
  <si>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</si>
  <si>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</si>
  <si>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</si>
  <si>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</si>
  <si>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</si>
  <si>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</si>
  <si>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</si>
  <si>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</si>
  <si>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</si>
  <si>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</si>
  <si>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</si>
  <si>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</si>
  <si>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</si>
  <si>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</si>
  <si>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</si>
  <si>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</si>
  <si>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</si>
  <si>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</si>
  <si>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</si>
  <si>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</si>
  <si>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</si>
  <si>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</si>
  <si>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</si>
  <si>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</si>
  <si>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</si>
  <si>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</si>
  <si>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</si>
  <si>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</si>
  <si>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</si>
  <si>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</si>
  <si>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</si>
  <si>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</si>
  <si>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</si>
  <si>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</si>
  <si>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</si>
  <si>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</si>
  <si>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</si>
  <si>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</si>
  <si>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</si>
  <si>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</si>
  <si>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</si>
  <si>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</si>
  <si>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</si>
  <si>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</si>
  <si>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</si>
  <si>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</si>
  <si>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</si>
  <si>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</si>
  <si>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</si>
  <si>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</si>
  <si>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</si>
  <si>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</si>
  <si>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</si>
  <si>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</si>
  <si>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</si>
  <si>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</si>
  <si>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</si>
  <si>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</si>
  <si>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</si>
  <si>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</si>
  <si>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</si>
  <si>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</si>
  <si>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</si>
  <si>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</si>
  <si>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</si>
  <si>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</si>
  <si>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</si>
  <si>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</si>
  <si>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</si>
  <si>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</si>
  <si>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</si>
  <si>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</si>
  <si>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</si>
  <si>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</si>
  <si>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</si>
  <si>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</si>
  <si>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</si>
  <si>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</si>
  <si>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</si>
  <si>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</si>
  <si>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</si>
  <si>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</si>
  <si>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</si>
  <si>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</si>
  <si>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</si>
  <si>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</si>
  <si>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</si>
  <si>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</si>
  <si>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</si>
  <si>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</si>
  <si>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</si>
  <si>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</si>
  <si>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</si>
  <si>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</si>
  <si>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</si>
  <si>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</si>
  <si>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</si>
  <si>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</si>
  <si>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</si>
  <si>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</si>
  <si>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</si>
  <si>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</si>
  <si>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</si>
  <si>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</si>
  <si>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</si>
  <si>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</si>
  <si>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</si>
  <si>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</si>
  <si>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</si>
  <si>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</si>
  <si>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</si>
  <si>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</si>
  <si>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</si>
  <si>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</si>
  <si>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</si>
  <si>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</si>
  <si>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</si>
  <si>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</si>
  <si>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</si>
  <si>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</si>
  <si>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</si>
  <si>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</si>
  <si>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</si>
  <si>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</si>
  <si>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</si>
  <si>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</si>
  <si>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</si>
  <si>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</si>
  <si>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</si>
  <si>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</si>
  <si>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</si>
  <si>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</si>
  <si>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</si>
  <si>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</si>
  <si>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</si>
  <si>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</si>
  <si>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</si>
  <si>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</si>
  <si>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</si>
  <si>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</si>
  <si>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</si>
  <si>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</si>
  <si>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</si>
  <si>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</si>
  <si>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</si>
  <si>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</si>
  <si>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</si>
  <si>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</si>
  <si>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</si>
  <si>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</si>
  <si>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</si>
  <si>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</si>
  <si>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</si>
  <si>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</si>
  <si>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</si>
  <si>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</si>
  <si>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</si>
  <si>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</si>
  <si>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</si>
  <si>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</si>
  <si>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</si>
  <si>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</si>
  <si>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</si>
  <si>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</si>
  <si>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</si>
  <si>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</si>
  <si>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</si>
  <si>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</si>
  <si>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</si>
  <si>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</si>
  <si>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</si>
  <si>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</si>
  <si>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</si>
  <si>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</si>
  <si>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</si>
  <si>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</si>
  <si>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</si>
  <si>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</si>
  <si>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</si>
  <si>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</si>
  <si>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</si>
  <si>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</si>
  <si>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</si>
  <si>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</si>
  <si>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</si>
  <si>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</si>
  <si>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</si>
  <si>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</si>
  <si>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</si>
  <si>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</si>
  <si>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</si>
  <si>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</si>
  <si>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</si>
  <si>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</si>
  <si>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</si>
  <si>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</si>
  <si>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</si>
  <si>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</si>
  <si>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</si>
  <si>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</si>
  <si>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</si>
  <si>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</si>
  <si>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</si>
  <si>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</si>
  <si>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</si>
  <si>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</si>
  <si>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</si>
  <si>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</si>
  <si>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</si>
  <si>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</si>
  <si>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</si>
  <si>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</si>
  <si>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</si>
  <si>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</si>
  <si>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</si>
  <si>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</si>
  <si>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</si>
  <si>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</si>
  <si>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</si>
  <si>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</si>
  <si>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</si>
  <si>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</si>
  <si>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</si>
  <si>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</si>
  <si>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</si>
  <si>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</si>
  <si>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</si>
  <si>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</si>
  <si>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</si>
  <si>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</si>
  <si>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</si>
  <si>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</si>
  <si>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</si>
  <si>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</si>
  <si>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</si>
  <si>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</si>
  <si>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</si>
  <si>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</si>
  <si>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</si>
  <si>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</si>
  <si>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</si>
  <si>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</si>
  <si>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</si>
  <si>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</si>
  <si>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</si>
  <si>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</si>
  <si>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</si>
  <si>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</si>
  <si>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</si>
  <si>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</si>
  <si>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</si>
  <si>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</si>
  <si>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</si>
  <si>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</si>
  <si>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</si>
  <si>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</si>
  <si>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</si>
  <si>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</si>
  <si>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</si>
  <si>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</si>
  <si>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</si>
  <si>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</si>
  <si>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</si>
  <si>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</si>
  <si>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</si>
  <si>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</si>
  <si>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</si>
  <si>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</si>
  <si>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</si>
  <si>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</si>
  <si>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</si>
  <si>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</si>
  <si>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</si>
  <si>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</si>
  <si>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</si>
  <si>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</si>
  <si>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</si>
  <si>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</si>
  <si>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</si>
  <si>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</si>
  <si>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</si>
  <si>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</si>
  <si>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</si>
  <si>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</si>
  <si>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</si>
  <si>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</si>
  <si>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</si>
  <si>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</si>
  <si>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</si>
  <si>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</si>
  <si>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</si>
  <si>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</si>
  <si>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</si>
  <si>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</si>
  <si>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</si>
  <si>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</si>
  <si>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</si>
  <si>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</si>
  <si>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</si>
  <si>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</si>
  <si>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</si>
  <si>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</si>
  <si>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</si>
  <si>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</si>
  <si>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</si>
  <si>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</si>
  <si>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</si>
  <si>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</si>
  <si>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</si>
  <si>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</si>
  <si>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</si>
  <si>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</si>
  <si>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</si>
  <si>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</si>
  <si>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</si>
  <si>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</si>
  <si>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</si>
  <si>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</si>
  <si>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</si>
  <si>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</si>
  <si>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</si>
  <si>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</si>
  <si>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</si>
  <si>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</si>
  <si>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</si>
  <si>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</si>
  <si>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</si>
  <si>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</si>
  <si>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</si>
  <si>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</si>
  <si>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</si>
  <si>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</si>
  <si>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</si>
  <si>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</si>
  <si>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</si>
  <si>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</si>
  <si>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</si>
  <si>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</si>
  <si>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</si>
  <si>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</si>
  <si>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</si>
  <si>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</si>
  <si>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</si>
  <si>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</si>
  <si>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</si>
  <si>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</si>
  <si>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</si>
  <si>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</si>
  <si>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</si>
  <si>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</si>
  <si>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</si>
  <si>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</si>
  <si>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</si>
  <si>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</si>
  <si>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</si>
  <si>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</si>
  <si>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</si>
  <si>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</si>
  <si>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</si>
  <si>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</si>
  <si>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</si>
  <si>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</si>
  <si>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</si>
  <si>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</si>
  <si>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</si>
  <si>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</si>
  <si>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</si>
  <si>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</si>
  <si>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</si>
  <si>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</si>
  <si>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</si>
  <si>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</si>
  <si>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</si>
  <si>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</si>
  <si>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</si>
  <si>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</si>
  <si>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</si>
  <si>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</si>
  <si>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</si>
  <si>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</si>
  <si>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</si>
  <si>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</si>
  <si>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</si>
  <si>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</si>
  <si>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</si>
  <si>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</si>
  <si>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</si>
  <si>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</si>
  <si>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</si>
  <si>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</si>
  <si>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1800-1900</t>
  </si>
  <si>
    <t>MINDACORP</t>
  </si>
  <si>
    <t>MANKIND</t>
  </si>
  <si>
    <t>NSE</t>
  </si>
  <si>
    <t>215-225</t>
  </si>
  <si>
    <t>145-150</t>
  </si>
  <si>
    <t>J</t>
  </si>
  <si>
    <t>RKFORGE</t>
  </si>
  <si>
    <t>440-460</t>
  </si>
  <si>
    <t>60-70</t>
  </si>
  <si>
    <t>Profiit of Rs.65/-</t>
  </si>
  <si>
    <t>Profiit of Rs.145/-</t>
  </si>
  <si>
    <t>Profiit of Rs.42.50/-</t>
  </si>
  <si>
    <t>HRTI PRIVATE LIMITED</t>
  </si>
  <si>
    <t>149-155</t>
  </si>
  <si>
    <t>3180-3380</t>
  </si>
  <si>
    <t>ISGEC</t>
  </si>
  <si>
    <t>695-705</t>
  </si>
  <si>
    <t>124-130</t>
  </si>
  <si>
    <t>ATUL SEPT FUT</t>
  </si>
  <si>
    <t>HINDUNILVR 2560 CE 28-SEPT</t>
  </si>
  <si>
    <t>60-75</t>
  </si>
  <si>
    <t>RELIANCE 2480 CE 28-SEPT</t>
  </si>
  <si>
    <t xml:space="preserve">LATENTVIEW </t>
  </si>
  <si>
    <t>500-550</t>
  </si>
  <si>
    <t>NAUKRI SEPT FUT</t>
  </si>
  <si>
    <t>4470-4530</t>
  </si>
  <si>
    <t>670-700</t>
  </si>
  <si>
    <t>RELIANCE SEPT FUT</t>
  </si>
  <si>
    <t>2480-2520</t>
  </si>
  <si>
    <t>1640-1700</t>
  </si>
  <si>
    <t>380-425</t>
  </si>
  <si>
    <t>134-140</t>
  </si>
  <si>
    <t>LUPIN SEPT FUT</t>
  </si>
  <si>
    <t>1115-1125</t>
  </si>
  <si>
    <t>36.5</t>
  </si>
  <si>
    <t>Loss of Rs.13.5/-</t>
  </si>
  <si>
    <t>Profit of Rs.7.25/-</t>
  </si>
  <si>
    <t>Profit of Rs.7.75/-</t>
  </si>
  <si>
    <t>7500-7600</t>
  </si>
  <si>
    <t>Profit of Rs.10/-</t>
  </si>
  <si>
    <t>140-145</t>
  </si>
  <si>
    <t>5020-5270</t>
  </si>
  <si>
    <t>5700-6000</t>
  </si>
  <si>
    <t>FINNIFTY 19800 CE 05-SEP</t>
  </si>
  <si>
    <t>60-80</t>
  </si>
  <si>
    <t>ICICIGI SEP FUT</t>
  </si>
  <si>
    <t>1390-1415</t>
  </si>
  <si>
    <t>OFSS SEPT FUT</t>
  </si>
  <si>
    <t>4210-4250</t>
  </si>
  <si>
    <t>3650-3750</t>
  </si>
  <si>
    <t>Profit of Rs.190/-</t>
  </si>
  <si>
    <t>Profit of Rs.8.5/-</t>
  </si>
  <si>
    <t>Retail Research Technical Calls &amp; Fundamental Performance Report for the month of September-2023</t>
  </si>
  <si>
    <t>1993-2043</t>
  </si>
  <si>
    <t>Accu &lt;&gt;</t>
  </si>
  <si>
    <t>150-160</t>
  </si>
  <si>
    <t>36</t>
  </si>
  <si>
    <t>2915-3015</t>
  </si>
  <si>
    <t>3200-3400</t>
  </si>
  <si>
    <t>BATAINDIA SEPT FUT</t>
  </si>
  <si>
    <t>1710-1730</t>
  </si>
  <si>
    <t>IPCALAB SEPT FUT</t>
  </si>
  <si>
    <t>910-930</t>
  </si>
  <si>
    <t>Profit of Rs.102/-</t>
  </si>
  <si>
    <t>Loss of Rs.23/-</t>
  </si>
  <si>
    <t>Profit of Rs.20/-</t>
  </si>
  <si>
    <t>Profit of Rs.16.5/-</t>
  </si>
  <si>
    <t>NIFTY 19600 PE 07-SEP</t>
  </si>
  <si>
    <t>58</t>
  </si>
  <si>
    <t>90-100</t>
  </si>
  <si>
    <t>GLENMARK AUG FUT</t>
  </si>
  <si>
    <t>789-803</t>
  </si>
  <si>
    <t>Profit of Rs.8/-</t>
  </si>
  <si>
    <t>560-590</t>
  </si>
  <si>
    <t>METROPOLIS SEPT FUT</t>
  </si>
  <si>
    <t>1460-1480</t>
  </si>
  <si>
    <t>LT SEPT FUT</t>
  </si>
  <si>
    <t>2780-2800</t>
  </si>
  <si>
    <t>Profit of Rs.43.5/-</t>
  </si>
  <si>
    <t>SUNPHARMA 1140 CE 28-SEPT</t>
  </si>
  <si>
    <t>22-28</t>
  </si>
  <si>
    <t>NAUKRI 4500 CE 28-SEPT</t>
  </si>
  <si>
    <t>140-160</t>
  </si>
  <si>
    <t>MARUTI 10300 CE 28-SEPT</t>
  </si>
  <si>
    <t>183.5</t>
  </si>
  <si>
    <t>225-250</t>
  </si>
  <si>
    <t>Profit of Rs.29/-</t>
  </si>
  <si>
    <t>113</t>
  </si>
  <si>
    <t>Profit of Rs.17/-</t>
  </si>
  <si>
    <t>TRENT 2120 CE 28-SEP</t>
  </si>
  <si>
    <t>64-74</t>
  </si>
  <si>
    <t>Profit of Rs.44/-</t>
  </si>
  <si>
    <t>POWERGRID SEPT FUT</t>
  </si>
  <si>
    <t>267-270</t>
  </si>
  <si>
    <t>42</t>
  </si>
  <si>
    <t>Loss of Rs.1/-</t>
  </si>
  <si>
    <t>Profit of Rs.43/-</t>
  </si>
  <si>
    <t>Profit of Rs.4/-</t>
  </si>
  <si>
    <t>Profit of Rs.7.5/-</t>
  </si>
  <si>
    <t>1320-1400</t>
  </si>
  <si>
    <t>COLPAL 2050 CE 28-SEP</t>
  </si>
  <si>
    <t>45-55</t>
  </si>
  <si>
    <t>SIEMENS SEPT FUT</t>
  </si>
  <si>
    <t>4040-4080</t>
  </si>
  <si>
    <t>Profit of Rs.3/-</t>
  </si>
  <si>
    <t>ICICIBANK 980 CE 28-SEP</t>
  </si>
  <si>
    <t>18-20</t>
  </si>
  <si>
    <t>AXISBANK SEPT FUT</t>
  </si>
  <si>
    <t>1022-1040</t>
  </si>
  <si>
    <t>NIFTY 20000 CE 14-SEP</t>
  </si>
  <si>
    <t>100-130</t>
  </si>
  <si>
    <t>15.5</t>
  </si>
  <si>
    <t>Profit of Rs.2.25/-</t>
  </si>
  <si>
    <t>69</t>
  </si>
  <si>
    <t>Profit of Rs.53.5/-</t>
  </si>
  <si>
    <t>13</t>
  </si>
  <si>
    <t>Profit of Rs.9.5/-</t>
  </si>
  <si>
    <t>54</t>
  </si>
  <si>
    <t>Profit of Rs.5.5/-</t>
  </si>
  <si>
    <t>Loss of Rs.42.5/-</t>
  </si>
  <si>
    <t>629-649</t>
  </si>
  <si>
    <t>690-720</t>
  </si>
  <si>
    <t>660-700</t>
  </si>
  <si>
    <t>31</t>
  </si>
  <si>
    <t>Loss of Rs.13/-</t>
  </si>
  <si>
    <t>4600-4650</t>
  </si>
  <si>
    <t>7450-7550</t>
  </si>
  <si>
    <t>CANBK 370 CE SEP</t>
  </si>
  <si>
    <t>5.5-6.5</t>
  </si>
  <si>
    <t>FINNIFTY 20300 CE 12-SEP</t>
  </si>
  <si>
    <t>21.5</t>
  </si>
  <si>
    <t>50-70</t>
  </si>
  <si>
    <t>Loss of Rs.18-</t>
  </si>
  <si>
    <t>Profit of Rs.14/-</t>
  </si>
  <si>
    <t>601-621</t>
  </si>
  <si>
    <t>3.65</t>
  </si>
  <si>
    <t>Profit of Rs.0.9/-</t>
  </si>
  <si>
    <t>140-170</t>
  </si>
  <si>
    <t>Profit of Rs.95/-</t>
  </si>
  <si>
    <t>COFORGE SEPT FUT</t>
  </si>
  <si>
    <t>5550-5600</t>
  </si>
  <si>
    <t>HINDUNILVR 2520 CE SEP</t>
  </si>
  <si>
    <t>VOLTAS 890 CE SEP</t>
  </si>
  <si>
    <t>23-27</t>
  </si>
  <si>
    <t>Profit of Rs.2.75/-</t>
  </si>
  <si>
    <t>ALKEM SEPT FUT</t>
  </si>
  <si>
    <t>3810-3860</t>
  </si>
  <si>
    <t>Profit of Rs.12.5/-</t>
  </si>
  <si>
    <t>M</t>
  </si>
  <si>
    <t>DRREDDY 5750 CE SEP</t>
  </si>
  <si>
    <t>Loss of Rs.90/-</t>
  </si>
  <si>
    <t>EPIGRAL</t>
  </si>
  <si>
    <t>92.5</t>
  </si>
  <si>
    <t>Profit of Rs.22/-</t>
  </si>
  <si>
    <t>Profit of Rs.65/-</t>
  </si>
  <si>
    <t>BANKNIFTY 46000 PE 20-SEP</t>
  </si>
  <si>
    <t>400-450</t>
  </si>
  <si>
    <t>INFY 1510 CE 28-SEP</t>
  </si>
  <si>
    <t>30-35</t>
  </si>
  <si>
    <t>FINNIFTY 20400 PE 18-SEP</t>
  </si>
  <si>
    <t>100-120</t>
  </si>
  <si>
    <t>Profit of Rs.35/-</t>
  </si>
  <si>
    <t>Profit of Rs.110/-</t>
  </si>
  <si>
    <t>BANKNIFTY 46000 PE 28-SEP</t>
  </si>
  <si>
    <t>520-620</t>
  </si>
  <si>
    <t>Loss of Rs.57.5/-</t>
  </si>
  <si>
    <t>Profit of Rs.45/-</t>
  </si>
  <si>
    <t>Profit of Rs.7.6/-</t>
  </si>
  <si>
    <t>Profit of Rs.48/-</t>
  </si>
  <si>
    <t>450-500</t>
  </si>
  <si>
    <t>FINNIFTY 20450 PE 20-SEP</t>
  </si>
  <si>
    <t>370-375</t>
  </si>
  <si>
    <t>Loss of Rs.9.5-</t>
  </si>
  <si>
    <t>125-150</t>
  </si>
  <si>
    <t>Loss of Rs.38-</t>
  </si>
  <si>
    <t>NK SECURITIES RESEARCH PRIVATE LIMITED</t>
  </si>
  <si>
    <t>LTIM 5550 CE SEP</t>
  </si>
  <si>
    <t>Loss of Rs.22.5-</t>
  </si>
  <si>
    <t>2465-2585</t>
  </si>
  <si>
    <t>2800-2950</t>
  </si>
  <si>
    <t>110-140</t>
  </si>
  <si>
    <t>Profit of Rs.200/-</t>
  </si>
  <si>
    <t>Loss of Rs.165/-</t>
  </si>
  <si>
    <t>Loss of Rs.29.5-</t>
  </si>
  <si>
    <t>NIFTY SEP FUT</t>
  </si>
  <si>
    <t>20200-20300</t>
  </si>
  <si>
    <t>LAURUSLABS SEP FUT</t>
  </si>
  <si>
    <t>397-405</t>
  </si>
  <si>
    <t>LUPIN SEP FUT</t>
  </si>
  <si>
    <t>1155-1165</t>
  </si>
  <si>
    <t>BANKNIFTY 45700 CE 20-SEP</t>
  </si>
  <si>
    <t>85-120</t>
  </si>
  <si>
    <t>2285-2385</t>
  </si>
  <si>
    <t>2550-2700</t>
  </si>
  <si>
    <t>3430-3530</t>
  </si>
  <si>
    <t>3700-3900</t>
  </si>
  <si>
    <t>1215-1275</t>
  </si>
  <si>
    <t>Profit of Rs.6.5/-</t>
  </si>
  <si>
    <t>Profit of Rs.13/-</t>
  </si>
  <si>
    <t>Loss of Rs.42.5-</t>
  </si>
  <si>
    <t>Loss of Rs.7.5/-</t>
  </si>
  <si>
    <t>285-305</t>
  </si>
  <si>
    <t>330-350</t>
  </si>
  <si>
    <t>Loss of Rs.170/-</t>
  </si>
  <si>
    <t>ABB SEP FUT</t>
  </si>
  <si>
    <t>4370-4420</t>
  </si>
  <si>
    <t>FINNIFTY 19900 PE 26-SEP</t>
  </si>
  <si>
    <t>FINNIFTY 19800 PE 26-SEP</t>
  </si>
  <si>
    <t>Sell</t>
  </si>
  <si>
    <t>Profit of Rs.22.5/-</t>
  </si>
  <si>
    <t>BANKNIFTY 44800 PE 28-SEP</t>
  </si>
  <si>
    <t>BANKNIFTY 44500 PE 28-SEP</t>
  </si>
  <si>
    <t>Loss of Rs.60/-</t>
  </si>
  <si>
    <t>502-530</t>
  </si>
  <si>
    <t>565-600</t>
  </si>
  <si>
    <t>Profit of Rs.57.5/-</t>
  </si>
  <si>
    <t>MULTIPLIER SHARE &amp; STOCK ADVISORS PRIVATE LIMITED</t>
  </si>
  <si>
    <t>MTNL</t>
  </si>
  <si>
    <t>Maha Tel Nigam Ltd.</t>
  </si>
  <si>
    <t>PIDILITIND OCT FUT</t>
  </si>
  <si>
    <t>2547-2589</t>
  </si>
  <si>
    <t>110-5-117.5</t>
  </si>
  <si>
    <t>NIFTY 19700 CE 28-SEP</t>
  </si>
  <si>
    <t>NIFTY 19800 CE 28-SEP</t>
  </si>
  <si>
    <t>Profit of Rs.16/-</t>
  </si>
  <si>
    <t>FINNIFTY 19750 CE 26-SEP</t>
  </si>
  <si>
    <t>FINNIFTY 19850 CE 26-SEP</t>
  </si>
  <si>
    <t>Profit of Rs.50/-</t>
  </si>
  <si>
    <t>OBEROIRLTY OCT FUT</t>
  </si>
  <si>
    <t>1156-1171</t>
  </si>
  <si>
    <t>ETT</t>
  </si>
  <si>
    <t>SRUSTEELS</t>
  </si>
  <si>
    <t>CRONY VYAPAR PVT LTD</t>
  </si>
  <si>
    <t>3250-3450</t>
  </si>
  <si>
    <t>Loss of Rs.8/-</t>
  </si>
  <si>
    <t>80-100</t>
  </si>
  <si>
    <t>ANANT OVERSEAS PVT. LTD.</t>
  </si>
  <si>
    <t>TRESCON</t>
  </si>
  <si>
    <t>FOODSIN</t>
  </si>
  <si>
    <t>Foods &amp; Inns Limited</t>
  </si>
  <si>
    <t>STCI PRIMARY DELAER LTD</t>
  </si>
  <si>
    <t>LAURUSLABS OCT FUT</t>
  </si>
  <si>
    <t>391-397</t>
  </si>
  <si>
    <t>TATACONSUM OCT FUT</t>
  </si>
  <si>
    <t>907-918</t>
  </si>
  <si>
    <t>FINNIFTY 19700 CE 03-OCT</t>
  </si>
  <si>
    <t>FINNIFTY 19800 CE 03-OCT</t>
  </si>
  <si>
    <t>Profit of Rs.5.5-</t>
  </si>
  <si>
    <t>Profit of Rs.21.5/-</t>
  </si>
  <si>
    <t>BANKNIFTY 44600 PE 28-SEP</t>
  </si>
  <si>
    <t>BANKNIFTY 44400 PE 28-SEP</t>
  </si>
  <si>
    <t>Profit of Rs.185/-</t>
  </si>
  <si>
    <t>MANSI SHARE AND STOCK ADVISORS PVT LTD</t>
  </si>
  <si>
    <t>BANKNIFTY 44600 PE 04-OCT</t>
  </si>
  <si>
    <t>COFORGE OCT FUT</t>
  </si>
  <si>
    <t>5295-5365</t>
  </si>
  <si>
    <t>Loss of Rs.11/-</t>
  </si>
  <si>
    <t>NIFTY 19650 CE 28-SEP</t>
  </si>
  <si>
    <t>90-110</t>
  </si>
  <si>
    <t>NIFTY 19600 CE 28-SEP</t>
  </si>
  <si>
    <t>70-90</t>
  </si>
  <si>
    <t>Loss of Rs.35/-</t>
  </si>
  <si>
    <t>EASUN</t>
  </si>
  <si>
    <t>GALACTICO</t>
  </si>
  <si>
    <t>CHARUSHILA VIPUL LATHI</t>
  </si>
  <si>
    <t>KAHAN</t>
  </si>
  <si>
    <t>MANSI SHARE &amp; STOCK ADVISORS PRIVATE LIMITED</t>
  </si>
  <si>
    <t>POOJA</t>
  </si>
  <si>
    <t>SAICOM</t>
  </si>
  <si>
    <t>KAMLESH NAVINCHANDRA SHAH</t>
  </si>
  <si>
    <t>SHOORA</t>
  </si>
  <si>
    <t>RIKHAV SECURITIES LIMITED</t>
  </si>
  <si>
    <t>VIKASH DAHIYA</t>
  </si>
  <si>
    <t>VILAS PRALHADRAO KHARCHE</t>
  </si>
  <si>
    <t>AWHCL</t>
  </si>
  <si>
    <t>Antony Waste Hdg Cell Ltd</t>
  </si>
  <si>
    <t>CLOUD-RE</t>
  </si>
  <si>
    <t>Varanium Cloud Limited</t>
  </si>
  <si>
    <t>JANAK NAVINBHAI PANCHAL</t>
  </si>
  <si>
    <t>JAINAM BROKING LIMITED</t>
  </si>
  <si>
    <t>GULFPETRO</t>
  </si>
  <si>
    <t>GP Petroleums Limited</t>
  </si>
  <si>
    <t>KHADIM</t>
  </si>
  <si>
    <t>Khadim India Limited</t>
  </si>
  <si>
    <t>LIBERTSHOE</t>
  </si>
  <si>
    <t>Liberty Shoes Ltd</t>
  </si>
  <si>
    <t>MADHUSUDAN</t>
  </si>
  <si>
    <t>Madhusudan Masala Limited</t>
  </si>
  <si>
    <t>Multi Commodity Exchange</t>
  </si>
  <si>
    <t>NIDAN</t>
  </si>
  <si>
    <t>Nidan Labs and Health Ltd</t>
  </si>
  <si>
    <t>MAHADEV MANUBHAI MAKVANA</t>
  </si>
  <si>
    <t>NIKHIL RAJESH SINGH</t>
  </si>
  <si>
    <t>HARSHAWARDHAN HANMANT SABALE</t>
  </si>
  <si>
    <t>NITIN VITTHALRAO THORAVE</t>
  </si>
  <si>
    <t>NIFTY 18900 PE 26-OCT</t>
  </si>
  <si>
    <t>NIFTY 20200 CE 26-OCT</t>
  </si>
  <si>
    <t>50-52</t>
  </si>
  <si>
    <t>46-48</t>
  </si>
  <si>
    <t>BANKNIFTY 44400 PE 04-OCT</t>
  </si>
  <si>
    <t>170-180</t>
  </si>
  <si>
    <t>110-120</t>
  </si>
  <si>
    <t>FINNIFTY 19850 CE 03-OCT</t>
  </si>
  <si>
    <t>FINNIFTY 19850 PE 03-OCT</t>
  </si>
  <si>
    <t>63-65</t>
  </si>
  <si>
    <t>45-46</t>
  </si>
  <si>
    <t>211-222</t>
  </si>
  <si>
    <t>240-260</t>
  </si>
  <si>
    <t>ACHYUT</t>
  </si>
  <si>
    <t>KHODEEAR ENTERPRISE LLP LLP</t>
  </si>
  <si>
    <t>SERA INVESTMENTS &amp; FINANCE INDIA LIMITED</t>
  </si>
  <si>
    <t>AIIL</t>
  </si>
  <si>
    <t>MENTOR CAPITAL LIMITED</t>
  </si>
  <si>
    <t>NARIMAN INVESTMENT HOLDINGS PRIVATE LIMITED</t>
  </si>
  <si>
    <t>CONART</t>
  </si>
  <si>
    <t>HARISHKUMAR SHYAMLAL BHERUNANI</t>
  </si>
  <si>
    <t>CRESSAN</t>
  </si>
  <si>
    <t>PARAG COMMOSALES</t>
  </si>
  <si>
    <t>DITCO</t>
  </si>
  <si>
    <t>MAA PAHARI MERCANTILES PRIVATE LIMITED</t>
  </si>
  <si>
    <t>PAHARIMATA COMMODITIES PRIVATE LIMITED</t>
  </si>
  <si>
    <t>SUMIT GUPTA</t>
  </si>
  <si>
    <t>DPL</t>
  </si>
  <si>
    <t>DIPNA KEYUR SHAH</t>
  </si>
  <si>
    <t>RAJESH NANUBHAI JHAVERI</t>
  </si>
  <si>
    <t>AJAY SALVI</t>
  </si>
  <si>
    <t>EARUM</t>
  </si>
  <si>
    <t>DHWANIL SAUMILBHAI BHAVNAGARI</t>
  </si>
  <si>
    <t>CHINTA DEBI</t>
  </si>
  <si>
    <t>BLUESKY INFRA DEVELOPERS PRIVATE LIMITED</t>
  </si>
  <si>
    <t>VLS FINANCE LTD.</t>
  </si>
  <si>
    <t>KAVITA DEVI</t>
  </si>
  <si>
    <t>PARESH DHIRAJLAL SHAH</t>
  </si>
  <si>
    <t>KFBL</t>
  </si>
  <si>
    <t>ASHISH CHUGH</t>
  </si>
  <si>
    <t>MANGIND</t>
  </si>
  <si>
    <t>INDIAN CO-OPERATIVE CREDIT SOCIETY LIMITED</t>
  </si>
  <si>
    <t>OMNIAX</t>
  </si>
  <si>
    <t>SAJANKUMAR RAMESHWARLAL BAJAJ</t>
  </si>
  <si>
    <t>SK GROWTH FUND PRIVATE LIMITED</t>
  </si>
  <si>
    <t>VIVEK SUNIL PANCHMATIYA</t>
  </si>
  <si>
    <t>SHREE BAHUBALI CONSULTANTS LTD</t>
  </si>
  <si>
    <t>SHIVA</t>
  </si>
  <si>
    <t>AAYUSHI KAJLA</t>
  </si>
  <si>
    <t>GANESH SHANKAR ALBHAR</t>
  </si>
  <si>
    <t>SHETH BROTHER</t>
  </si>
  <si>
    <t>RITAMKUMARI</t>
  </si>
  <si>
    <t>STARLENT</t>
  </si>
  <si>
    <t>DHIRAJBHAI VAGHJIBHAI KORADIYA</t>
  </si>
  <si>
    <t>SYLPH</t>
  </si>
  <si>
    <t>RAJESH KUMAR GUPTA</t>
  </si>
  <si>
    <t>SHILPY AGGARWAL</t>
  </si>
  <si>
    <t>SRESTHA FINVEST LIMITED</t>
  </si>
  <si>
    <t>TAAZAINT</t>
  </si>
  <si>
    <t>SRINIVASULU REDDY MUNGAMURI</t>
  </si>
  <si>
    <t>AMRISH DULRAJ PIPADA</t>
  </si>
  <si>
    <t>AMBADI ENTERPRISES LTD</t>
  </si>
  <si>
    <t>SBI MUTUAL FUND</t>
  </si>
  <si>
    <t>VAL</t>
  </si>
  <si>
    <t>ABHIJEET PRAMOD SONAWANE</t>
  </si>
  <si>
    <t>ANANYA FOODS</t>
  </si>
  <si>
    <t>VEERENRGY</t>
  </si>
  <si>
    <t>LIESHA CORPORATION PRIVATE LIMITED .</t>
  </si>
  <si>
    <t>VISAGAR</t>
  </si>
  <si>
    <t>SAUMIL ARVINDBHAI BHAVNAGARI</t>
  </si>
  <si>
    <t>WAGEND</t>
  </si>
  <si>
    <t>DARSHAN DILIPKUMAR SHAH</t>
  </si>
  <si>
    <t>SHILPA RAKESHBHAI SHETH</t>
  </si>
  <si>
    <t>AJOONI</t>
  </si>
  <si>
    <t>Ajooni Biotech Limited</t>
  </si>
  <si>
    <t>VIKRAMKUMAR KARANRAJ SAKARIA HUF DAKSH CORPORATION</t>
  </si>
  <si>
    <t>ASHOKA</t>
  </si>
  <si>
    <t>KAILASHBEN ASHOKKUMAR PATEL</t>
  </si>
  <si>
    <t>NIRMAL  AGGARWAL</t>
  </si>
  <si>
    <t>KAVINDRA PRASAD THAKUR</t>
  </si>
  <si>
    <t>COOPER PHARMA LTD</t>
  </si>
  <si>
    <t>ABHISHEK BHARGAVA</t>
  </si>
  <si>
    <t>C. R. KOTHARI &amp; SONS COMMODITIES PVT. LTD.</t>
  </si>
  <si>
    <t>RATNAMANIKYAM  CHITTURI</t>
  </si>
  <si>
    <t>DCM</t>
  </si>
  <si>
    <t>DCM  Ltd</t>
  </si>
  <si>
    <t>Delta Corp Limited</t>
  </si>
  <si>
    <t>EDELWEISS</t>
  </si>
  <si>
    <t>Edelweiss Fin Serv Ltd</t>
  </si>
  <si>
    <t>HOLMARC</t>
  </si>
  <si>
    <t>Holmarc Opto Mechatro L</t>
  </si>
  <si>
    <t>IPL</t>
  </si>
  <si>
    <t>India Pesticides Limited</t>
  </si>
  <si>
    <t>MSB E TRADE SECURITIES LIMITED</t>
  </si>
  <si>
    <t>JIWANRAM</t>
  </si>
  <si>
    <t>Jiwanram Sheoduttra Ind L</t>
  </si>
  <si>
    <t>MASTER</t>
  </si>
  <si>
    <t>Master Components Limited</t>
  </si>
  <si>
    <t>PRACHI ASHOK JOGALEKAR</t>
  </si>
  <si>
    <t>VENKATESHWARA INDUSTRIAL PROMOTION CO.LIMITED</t>
  </si>
  <si>
    <t>JINENDRA KUMAR JAIN</t>
  </si>
  <si>
    <t>SHATANAND VASANT DIXIT</t>
  </si>
  <si>
    <t>ARC FINANCE LIMITED</t>
  </si>
  <si>
    <t>S K GROWTH FUND PVT.LTD.</t>
  </si>
  <si>
    <t>NOPEA CAPITAL SERVICES PRIVATE LIMITED</t>
  </si>
  <si>
    <t>AJAY  SALVI</t>
  </si>
  <si>
    <t>SADHNANIQ</t>
  </si>
  <si>
    <t>Sadhana Nitrochem Limited</t>
  </si>
  <si>
    <t>SRPL</t>
  </si>
  <si>
    <t>Shree Ram Proteins Ltd.</t>
  </si>
  <si>
    <t>SUPERHOUSE</t>
  </si>
  <si>
    <t>Superhouse Limited</t>
  </si>
  <si>
    <t>DIL</t>
  </si>
  <si>
    <t>Debock Industries Limited</t>
  </si>
  <si>
    <t>NAVINCHANDRA RAMJIBHAI CHAUHAN</t>
  </si>
  <si>
    <t>GPTINFRA</t>
  </si>
  <si>
    <t>GPT Infraprojects Ltd</t>
  </si>
  <si>
    <t>NINE RIVERS CAPITAL LIMITED</t>
  </si>
  <si>
    <t>GIRIRAJ STOCK BROKING PRIVATE LIMITED</t>
  </si>
  <si>
    <t>RKEC</t>
  </si>
  <si>
    <t>RKEC Projects Limited</t>
  </si>
  <si>
    <t>GARAPATI RADHAKRISHNA</t>
  </si>
  <si>
    <t>RPPL</t>
  </si>
  <si>
    <t>Rajshree PolyPack Ltd</t>
  </si>
  <si>
    <t>WIFAG-POLYTYPE HOLDING AG</t>
  </si>
  <si>
    <t>INDIA EMERGING GIANTS FUND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</si>
</sst>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0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3" fillId="0" borderId="35" applyNumberFormat="0" applyFill="0" applyAlignment="0" applyProtection="0"/>
    <xf numFmtId="0" fontId="47" fillId="20" borderId="36" applyNumberFormat="0" applyAlignment="0" applyProtection="0"/>
    <xf numFmtId="0" fontId="48" fillId="21" borderId="37" applyNumberFormat="0" applyAlignment="0" applyProtection="0"/>
    <xf numFmtId="0" fontId="49" fillId="21" borderId="36" applyNumberFormat="0" applyAlignment="0" applyProtection="0"/>
    <xf numFmtId="0" fontId="50" fillId="0" borderId="38" applyNumberFormat="0" applyFill="0" applyAlignment="0" applyProtection="0"/>
    <xf numFmtId="0" fontId="51" fillId="22" borderId="39" applyNumberFormat="0" applyAlignment="0" applyProtection="0"/>
    <xf numFmtId="0" fontId="54" fillId="0" borderId="41" applyNumberFormat="0" applyFill="0" applyAlignment="0" applyProtection="0"/>
    <xf numFmtId="0" fontId="2" fillId="0" borderId="23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2" fillId="45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2" fillId="46" borderId="23" applyNumberFormat="0" applyBorder="0" applyAlignment="0" applyProtection="0"/>
    <xf numFmtId="0" fontId="55" fillId="27" borderId="23" applyNumberFormat="0" applyBorder="0" applyAlignment="0" applyProtection="0"/>
    <xf numFmtId="0" fontId="55" fillId="31" borderId="23" applyNumberFormat="0" applyBorder="0" applyAlignment="0" applyProtection="0"/>
    <xf numFmtId="0" fontId="55" fillId="35" borderId="23" applyNumberFormat="0" applyBorder="0" applyAlignment="0" applyProtection="0"/>
    <xf numFmtId="0" fontId="55" fillId="39" borderId="23" applyNumberFormat="0" applyBorder="0" applyAlignment="0" applyProtection="0"/>
    <xf numFmtId="0" fontId="55" fillId="43" borderId="23" applyNumberFormat="0" applyBorder="0" applyAlignment="0" applyProtection="0"/>
    <xf numFmtId="0" fontId="55" fillId="47" borderId="23" applyNumberFormat="0" applyBorder="0" applyAlignment="0" applyProtection="0"/>
    <xf numFmtId="0" fontId="55" fillId="24" borderId="23" applyNumberFormat="0" applyBorder="0" applyAlignment="0" applyProtection="0"/>
    <xf numFmtId="0" fontId="55" fillId="28" borderId="23" applyNumberFormat="0" applyBorder="0" applyAlignment="0" applyProtection="0"/>
    <xf numFmtId="0" fontId="55" fillId="32" borderId="23" applyNumberFormat="0" applyBorder="0" applyAlignment="0" applyProtection="0"/>
    <xf numFmtId="0" fontId="55" fillId="36" borderId="23" applyNumberFormat="0" applyBorder="0" applyAlignment="0" applyProtection="0"/>
    <xf numFmtId="0" fontId="55" fillId="40" borderId="23" applyNumberFormat="0" applyBorder="0" applyAlignment="0" applyProtection="0"/>
    <xf numFmtId="0" fontId="55" fillId="44" borderId="23" applyNumberFormat="0" applyBorder="0" applyAlignment="0" applyProtection="0"/>
    <xf numFmtId="0" fontId="45" fillId="18" borderId="23" applyNumberFormat="0" applyBorder="0" applyAlignment="0" applyProtection="0"/>
    <xf numFmtId="0" fontId="53" fillId="0" borderId="23" applyNumberFormat="0" applyFill="0" applyBorder="0" applyAlignment="0" applyProtection="0"/>
    <xf numFmtId="0" fontId="44" fillId="17" borderId="23" applyNumberFormat="0" applyBorder="0" applyAlignment="0" applyProtection="0"/>
    <xf numFmtId="0" fontId="43" fillId="0" borderId="23" applyNumberFormat="0" applyFill="0" applyBorder="0" applyAlignment="0" applyProtection="0"/>
    <xf numFmtId="0" fontId="56" fillId="0" borderId="23" applyNumberFormat="0" applyFill="0" applyBorder="0" applyAlignment="0" applyProtection="0">
      <alignment vertical="top"/>
      <protection locked="0"/>
    </xf>
    <xf numFmtId="0" fontId="57" fillId="19" borderId="23" applyNumberFormat="0" applyBorder="0" applyAlignment="0" applyProtection="0"/>
    <xf numFmtId="0" fontId="3" fillId="0" borderId="23"/>
    <xf numFmtId="0" fontId="3" fillId="0" borderId="23"/>
    <xf numFmtId="0" fontId="2" fillId="23" borderId="40" applyNumberFormat="0" applyFont="0" applyAlignment="0" applyProtection="0"/>
    <xf numFmtId="9" fontId="2" fillId="0" borderId="23" applyFont="0" applyFill="0" applyBorder="0" applyAlignment="0" applyProtection="0"/>
    <xf numFmtId="0" fontId="58" fillId="0" borderId="23" applyNumberFormat="0" applyFill="0" applyBorder="0" applyAlignment="0" applyProtection="0"/>
    <xf numFmtId="0" fontId="52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23" borderId="40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40" fillId="0" borderId="23" applyNumberFormat="0" applyFill="0" applyBorder="0" applyAlignment="0" applyProtection="0"/>
    <xf numFmtId="0" fontId="46" fillId="19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0" fontId="2" fillId="47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9" fillId="0" borderId="23"/>
  </cellStyleXfs>
  <cellXfs count="427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2" fontId="37" fillId="0" borderId="16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7" fillId="6" borderId="19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0" xfId="0" applyNumberFormat="1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43" fontId="36" fillId="11" borderId="30" xfId="0" applyNumberFormat="1" applyFont="1" applyFill="1" applyBorder="1" applyAlignment="1">
      <alignment horizontal="center" vertical="top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165" fontId="36" fillId="12" borderId="30" xfId="0" applyNumberFormat="1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left" vertical="center"/>
    </xf>
    <xf numFmtId="49" fontId="37" fillId="12" borderId="30" xfId="0" applyNumberFormat="1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6" fontId="36" fillId="12" borderId="2" xfId="0" applyNumberFormat="1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15" fontId="3" fillId="11" borderId="2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0" fontId="36" fillId="11" borderId="2" xfId="0" applyFont="1" applyFill="1" applyBorder="1" applyAlignment="1">
      <alignment horizontal="left"/>
    </xf>
    <xf numFmtId="0" fontId="37" fillId="6" borderId="26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" fillId="11" borderId="30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left" vertical="center"/>
    </xf>
    <xf numFmtId="49" fontId="37" fillId="11" borderId="30" xfId="0" applyNumberFormat="1" applyFont="1" applyFill="1" applyBorder="1" applyAlignment="1">
      <alignment horizontal="center" vertical="center"/>
    </xf>
    <xf numFmtId="0" fontId="36" fillId="12" borderId="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6" fillId="14" borderId="30" xfId="0" applyFont="1" applyFill="1" applyBorder="1" applyAlignment="1">
      <alignment horizontal="center" vertical="center"/>
    </xf>
    <xf numFmtId="165" fontId="36" fillId="14" borderId="30" xfId="0" applyNumberFormat="1" applyFont="1" applyFill="1" applyBorder="1" applyAlignment="1">
      <alignment horizontal="center" vertical="center"/>
    </xf>
    <xf numFmtId="0" fontId="37" fillId="14" borderId="30" xfId="0" applyFont="1" applyFill="1" applyBorder="1" applyAlignment="1">
      <alignment horizontal="center" vertical="center"/>
    </xf>
    <xf numFmtId="0" fontId="37" fillId="14" borderId="30" xfId="0" applyFont="1" applyFill="1" applyBorder="1" applyAlignment="1">
      <alignment horizontal="left" vertical="center"/>
    </xf>
    <xf numFmtId="49" fontId="37" fillId="14" borderId="30" xfId="0" applyNumberFormat="1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2" fontId="36" fillId="14" borderId="2" xfId="0" applyNumberFormat="1" applyFont="1" applyFill="1" applyBorder="1" applyAlignment="1">
      <alignment horizontal="center" vertical="center"/>
    </xf>
    <xf numFmtId="166" fontId="36" fillId="14" borderId="2" xfId="0" applyNumberFormat="1" applyFont="1" applyFill="1" applyBorder="1" applyAlignment="1">
      <alignment horizontal="center" vertical="center"/>
    </xf>
    <xf numFmtId="0" fontId="36" fillId="14" borderId="2" xfId="0" applyFont="1" applyFill="1" applyBorder="1" applyAlignment="1">
      <alignment horizontal="center" vertical="center"/>
    </xf>
    <xf numFmtId="0" fontId="37" fillId="15" borderId="7" xfId="0" applyFont="1" applyFill="1" applyBorder="1" applyAlignment="1">
      <alignment horizontal="center" vertical="center"/>
    </xf>
    <xf numFmtId="165" fontId="36" fillId="14" borderId="7" xfId="0" applyNumberFormat="1" applyFont="1" applyFill="1" applyBorder="1" applyAlignment="1">
      <alignment horizontal="center" vertical="center"/>
    </xf>
    <xf numFmtId="16" fontId="36" fillId="14" borderId="2" xfId="0" applyNumberFormat="1" applyFont="1" applyFill="1" applyBorder="1" applyAlignment="1">
      <alignment horizontal="center" vertical="center"/>
    </xf>
    <xf numFmtId="0" fontId="36" fillId="14" borderId="2" xfId="0" applyFont="1" applyFill="1" applyBorder="1"/>
    <xf numFmtId="0" fontId="37" fillId="14" borderId="2" xfId="0" applyFont="1" applyFill="1" applyBorder="1" applyAlignment="1">
      <alignment horizontal="center" vertical="center"/>
    </xf>
    <xf numFmtId="0" fontId="37" fillId="16" borderId="26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66" fontId="36" fillId="16" borderId="2" xfId="0" applyNumberFormat="1" applyFont="1" applyFill="1" applyBorder="1" applyAlignment="1">
      <alignment horizontal="center" vertical="center"/>
    </xf>
    <xf numFmtId="0" fontId="37" fillId="16" borderId="2" xfId="0" applyFont="1" applyFill="1" applyBorder="1" applyAlignment="1">
      <alignment horizontal="center" vertical="center"/>
    </xf>
    <xf numFmtId="165" fontId="36" fillId="16" borderId="2" xfId="0" applyNumberFormat="1" applyFont="1" applyFill="1" applyBorder="1" applyAlignment="1">
      <alignment horizontal="center" vertical="center"/>
    </xf>
    <xf numFmtId="0" fontId="37" fillId="12" borderId="26" xfId="0" applyFont="1" applyFill="1" applyBorder="1" applyAlignment="1">
      <alignment horizontal="center" vertical="center"/>
    </xf>
    <xf numFmtId="0" fontId="36" fillId="0" borderId="30" xfId="0" applyFont="1" applyBorder="1"/>
    <xf numFmtId="0" fontId="36" fillId="11" borderId="7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0" fontId="36" fillId="11" borderId="7" xfId="0" applyFont="1" applyFill="1" applyBorder="1"/>
    <xf numFmtId="0" fontId="37" fillId="11" borderId="7" xfId="0" applyFont="1" applyFill="1" applyBorder="1" applyAlignment="1">
      <alignment horizontal="center" vertical="center"/>
    </xf>
    <xf numFmtId="2" fontId="36" fillId="11" borderId="7" xfId="0" applyNumberFormat="1" applyFont="1" applyFill="1" applyBorder="1" applyAlignment="1">
      <alignment horizontal="center" vertical="center"/>
    </xf>
    <xf numFmtId="166" fontId="36" fillId="11" borderId="7" xfId="0" applyNumberFormat="1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0" fontId="37" fillId="6" borderId="29" xfId="0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37" fillId="11" borderId="24" xfId="0" applyFont="1" applyFill="1" applyBorder="1" applyAlignment="1">
      <alignment horizontal="center" vertical="center"/>
    </xf>
    <xf numFmtId="0" fontId="36" fillId="11" borderId="28" xfId="0" applyFont="1" applyFill="1" applyBorder="1" applyAlignment="1">
      <alignment horizontal="center" vertical="center"/>
    </xf>
    <xf numFmtId="0" fontId="37" fillId="11" borderId="19" xfId="0" applyFont="1" applyFill="1" applyBorder="1" applyAlignment="1">
      <alignment horizontal="center" vertical="center"/>
    </xf>
    <xf numFmtId="49" fontId="37" fillId="12" borderId="32" xfId="0" applyNumberFormat="1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37" fillId="12" borderId="29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left"/>
    </xf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2" borderId="7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0" fontId="36" fillId="12" borderId="7" xfId="0" applyFont="1" applyFill="1" applyBorder="1"/>
    <xf numFmtId="0" fontId="37" fillId="12" borderId="24" xfId="0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/>
    <xf numFmtId="16" fontId="36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/>
    <xf numFmtId="0" fontId="37" fillId="6" borderId="28" xfId="0" applyFont="1" applyFill="1" applyBorder="1" applyAlignment="1">
      <alignment horizontal="center" vertical="center"/>
    </xf>
    <xf numFmtId="10" fontId="37" fillId="0" borderId="19" xfId="0" applyNumberFormat="1" applyFont="1" applyBorder="1" applyAlignment="1">
      <alignment horizontal="center" vertical="center" wrapText="1"/>
    </xf>
    <xf numFmtId="165" fontId="36" fillId="0" borderId="5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0" fontId="37" fillId="48" borderId="2" xfId="0" applyFont="1" applyFill="1" applyBorder="1" applyAlignment="1">
      <alignment horizontal="center" vertical="center"/>
    </xf>
    <xf numFmtId="2" fontId="37" fillId="48" borderId="2" xfId="0" applyNumberFormat="1" applyFont="1" applyFill="1" applyBorder="1" applyAlignment="1">
      <alignment horizontal="center" vertical="center"/>
    </xf>
    <xf numFmtId="10" fontId="37" fillId="48" borderId="2" xfId="0" applyNumberFormat="1" applyFont="1" applyFill="1" applyBorder="1" applyAlignment="1">
      <alignment horizontal="center" vertical="center" wrapText="1"/>
    </xf>
    <xf numFmtId="0" fontId="37" fillId="48" borderId="19" xfId="0" applyFont="1" applyFill="1" applyBorder="1" applyAlignment="1">
      <alignment horizontal="center" vertical="center"/>
    </xf>
    <xf numFmtId="16" fontId="37" fillId="48" borderId="30" xfId="0" applyNumberFormat="1" applyFont="1" applyFill="1" applyBorder="1" applyAlignment="1">
      <alignment horizontal="center" vertical="center"/>
    </xf>
    <xf numFmtId="0" fontId="37" fillId="48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42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0" fontId="36" fillId="11" borderId="5" xfId="0" applyFont="1" applyFill="1" applyBorder="1" applyAlignment="1">
      <alignment horizontal="center" vertical="center"/>
    </xf>
    <xf numFmtId="1" fontId="36" fillId="11" borderId="7" xfId="0" applyNumberFormat="1" applyFont="1" applyFill="1" applyBorder="1" applyAlignment="1">
      <alignment horizontal="center" vertical="center"/>
    </xf>
    <xf numFmtId="1" fontId="36" fillId="11" borderId="2" xfId="0" applyNumberFormat="1" applyFont="1" applyFill="1" applyBorder="1" applyAlignment="1">
      <alignment horizontal="center" vertical="center"/>
    </xf>
    <xf numFmtId="0" fontId="39" fillId="12" borderId="30" xfId="0" applyFont="1" applyFill="1" applyBorder="1" applyAlignment="1">
      <alignment horizontal="left"/>
    </xf>
    <xf numFmtId="0" fontId="36" fillId="14" borderId="30" xfId="0" applyFont="1" applyFill="1" applyBorder="1"/>
    <xf numFmtId="0" fontId="36" fillId="14" borderId="28" xfId="0" applyFont="1" applyFill="1" applyBorder="1" applyAlignment="1">
      <alignment horizontal="center" vertical="center"/>
    </xf>
    <xf numFmtId="2" fontId="36" fillId="14" borderId="7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0" fontId="36" fillId="12" borderId="28" xfId="0" applyFont="1" applyFill="1" applyBorder="1" applyAlignment="1">
      <alignment horizontal="center" vertical="center"/>
    </xf>
    <xf numFmtId="2" fontId="36" fillId="12" borderId="7" xfId="0" applyNumberFormat="1" applyFont="1" applyFill="1" applyBorder="1" applyAlignment="1">
      <alignment horizontal="center" vertical="center"/>
    </xf>
    <xf numFmtId="166" fontId="36" fillId="12" borderId="7" xfId="0" applyNumberFormat="1" applyFont="1" applyFill="1" applyBorder="1" applyAlignment="1">
      <alignment horizontal="center" vertical="center"/>
    </xf>
    <xf numFmtId="15" fontId="54" fillId="0" borderId="30" xfId="12" applyNumberFormat="1" applyFont="1" applyBorder="1"/>
    <xf numFmtId="2" fontId="3" fillId="0" borderId="30" xfId="1" applyNumberFormat="1" applyFont="1" applyBorder="1"/>
    <xf numFmtId="15" fontId="1" fillId="0" borderId="30" xfId="12" applyNumberFormat="1" applyFont="1" applyBorder="1"/>
    <xf numFmtId="2" fontId="3" fillId="0" borderId="30" xfId="1" applyNumberFormat="1" applyFont="1" applyBorder="1" applyAlignment="1">
      <alignment horizontal="right"/>
    </xf>
    <xf numFmtId="0" fontId="3" fillId="0" borderId="30" xfId="1" applyFont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14" borderId="31" xfId="0" applyFont="1" applyFill="1" applyBorder="1" applyAlignment="1">
      <alignment horizontal="center" vertical="center"/>
    </xf>
    <xf numFmtId="0" fontId="36" fillId="14" borderId="43" xfId="0" applyFont="1" applyFill="1" applyBorder="1" applyAlignment="1">
      <alignment horizontal="center" vertical="center"/>
    </xf>
    <xf numFmtId="16" fontId="36" fillId="14" borderId="31" xfId="0" applyNumberFormat="1" applyFont="1" applyFill="1" applyBorder="1" applyAlignment="1">
      <alignment horizontal="center" vertical="center"/>
    </xf>
    <xf numFmtId="16" fontId="36" fillId="14" borderId="43" xfId="0" applyNumberFormat="1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center" vertical="center"/>
    </xf>
    <xf numFmtId="0" fontId="37" fillId="14" borderId="43" xfId="0" applyFont="1" applyFill="1" applyBorder="1" applyAlignment="1">
      <alignment horizontal="center" vertical="center"/>
    </xf>
    <xf numFmtId="166" fontId="36" fillId="14" borderId="45" xfId="0" applyNumberFormat="1" applyFont="1" applyFill="1" applyBorder="1" applyAlignment="1">
      <alignment horizontal="center" vertical="center"/>
    </xf>
    <xf numFmtId="166" fontId="36" fillId="14" borderId="44" xfId="0" applyNumberFormat="1" applyFont="1" applyFill="1" applyBorder="1" applyAlignment="1">
      <alignment horizontal="center" vertical="center"/>
    </xf>
    <xf numFmtId="0" fontId="37" fillId="14" borderId="7" xfId="0" applyFont="1" applyFill="1" applyBorder="1" applyAlignment="1">
      <alignment horizontal="center" vertical="center"/>
    </xf>
    <xf numFmtId="0" fontId="37" fillId="14" borderId="44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3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3" xfId="0" applyFont="1" applyFill="1" applyBorder="1" applyAlignment="1">
      <alignment horizontal="center" vertical="center"/>
    </xf>
    <xf numFmtId="166" fontId="36" fillId="11" borderId="7" xfId="0" applyNumberFormat="1" applyFont="1" applyFill="1" applyBorder="1" applyAlignment="1">
      <alignment horizontal="center" vertical="center"/>
    </xf>
    <xf numFmtId="166" fontId="36" fillId="11" borderId="44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37" fillId="11" borderId="26" xfId="0" applyFont="1" applyFill="1" applyBorder="1" applyAlignment="1">
      <alignment horizontal="center" vertical="center"/>
    </xf>
    <xf numFmtId="165" fontId="36" fillId="11" borderId="45" xfId="0" applyNumberFormat="1" applyFont="1" applyFill="1" applyBorder="1" applyAlignment="1">
      <alignment horizontal="center" vertical="center"/>
    </xf>
    <xf numFmtId="165" fontId="36" fillId="11" borderId="44" xfId="0" applyNumberFormat="1" applyFont="1" applyFill="1" applyBorder="1" applyAlignment="1">
      <alignment horizontal="center" vertical="center"/>
    </xf>
    <xf numFmtId="166" fontId="36" fillId="11" borderId="45" xfId="0" applyNumberFormat="1" applyFont="1" applyFill="1" applyBorder="1" applyAlignment="1">
      <alignment horizontal="center" vertical="center"/>
    </xf>
    <xf numFmtId="0" fontId="37" fillId="11" borderId="45" xfId="0" applyFont="1" applyFill="1" applyBorder="1" applyAlignment="1">
      <alignment horizontal="center" vertical="center"/>
    </xf>
    <xf numFmtId="0" fontId="37" fillId="11" borderId="44" xfId="0" applyFont="1" applyFill="1" applyBorder="1" applyAlignment="1">
      <alignment horizontal="center" vertical="center"/>
    </xf>
    <xf numFmtId="166" fontId="36" fillId="11" borderId="26" xfId="0" applyNumberFormat="1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3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9" sqref="B19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45202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45202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5" t="s">
        <v>16</v>
      </c>
      <c r="B9" s="387" t="s">
        <v>17</v>
      </c>
      <c r="C9" s="387" t="s">
        <v>18</v>
      </c>
      <c r="D9" s="387" t="s">
        <v>19</v>
      </c>
      <c r="E9" s="26" t="s">
        <v>20</v>
      </c>
      <c r="F9" s="26" t="s">
        <v>21</v>
      </c>
      <c r="G9" s="382" t="s">
        <v>22</v>
      </c>
      <c r="H9" s="383"/>
      <c r="I9" s="384"/>
      <c r="J9" s="382" t="s">
        <v>23</v>
      </c>
      <c r="K9" s="383"/>
      <c r="L9" s="384"/>
      <c r="M9" s="26"/>
      <c r="N9" s="27"/>
      <c r="O9" s="27"/>
      <c r="P9" s="27"/>
    </row>
    <row r="10" spans="1:16" ht="38.25">
      <c r="A10" s="386"/>
      <c r="B10" s="388"/>
      <c r="C10" s="388"/>
      <c r="D10" s="388"/>
      <c r="E10" s="28" t="s">
        <v>24</v>
      </c>
      <c r="F10" s="28" t="s">
        <v>24</v>
      </c>
      <c r="G10" s="349" t="s">
        <v>25</v>
      </c>
      <c r="H10" s="349" t="s">
        <v>26</v>
      </c>
      <c r="I10" s="349" t="s">
        <v>27</v>
      </c>
      <c r="J10" s="349" t="s">
        <v>28</v>
      </c>
      <c r="K10" s="349" t="s">
        <v>29</v>
      </c>
      <c r="L10" s="349" t="s">
        <v>30</v>
      </c>
      <c r="M10" s="349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356">
        <v>1</v>
      </c>
      <c r="B11" s="381" t="s">
        <v>34</v>
      </c>
      <c r="C11" s="326" t="s">
        <v>35</v>
      </c>
      <c r="D11" s="372">
        <v>45225</v>
      </c>
      <c r="E11" s="326">
        <v>19709</v>
      </c>
      <c r="F11" s="326">
        <v>19713.666666666668</v>
      </c>
      <c r="G11" s="325">
        <v>19633.333333333336</v>
      </c>
      <c r="H11" s="325">
        <v>19557.666666666668</v>
      </c>
      <c r="I11" s="325">
        <v>19477.333333333336</v>
      </c>
      <c r="J11" s="325">
        <v>19789.333333333336</v>
      </c>
      <c r="K11" s="325">
        <v>19869.666666666672</v>
      </c>
      <c r="L11" s="325">
        <v>19945.333333333336</v>
      </c>
      <c r="M11" s="324">
        <v>19794</v>
      </c>
      <c r="N11" s="324">
        <v>19638</v>
      </c>
      <c r="O11" s="324">
        <v>10198350</v>
      </c>
      <c r="P11" s="327">
        <v>-2.4454754161086667E-2</v>
      </c>
    </row>
    <row r="12" spans="1:16" ht="12.75" customHeight="1">
      <c r="A12" s="356">
        <v>2</v>
      </c>
      <c r="B12" s="381" t="s">
        <v>34</v>
      </c>
      <c r="C12" s="326" t="s">
        <v>36</v>
      </c>
      <c r="D12" s="372">
        <v>45225</v>
      </c>
      <c r="E12" s="326">
        <v>44847.85</v>
      </c>
      <c r="F12" s="326">
        <v>44822.05000000001</v>
      </c>
      <c r="G12" s="325">
        <v>44646.10000000002</v>
      </c>
      <c r="H12" s="325">
        <v>44444.350000000013</v>
      </c>
      <c r="I12" s="325">
        <v>44268.400000000023</v>
      </c>
      <c r="J12" s="325">
        <v>45023.800000000017</v>
      </c>
      <c r="K12" s="325">
        <v>45199.750000000015</v>
      </c>
      <c r="L12" s="325">
        <v>45401.500000000015</v>
      </c>
      <c r="M12" s="324">
        <v>44998</v>
      </c>
      <c r="N12" s="324">
        <v>44620.3</v>
      </c>
      <c r="O12" s="324">
        <v>2294715</v>
      </c>
      <c r="P12" s="327">
        <v>-3.7552689525007864E-2</v>
      </c>
    </row>
    <row r="13" spans="1:16" ht="12.75" customHeight="1">
      <c r="A13" s="356">
        <v>3</v>
      </c>
      <c r="B13" s="381" t="s">
        <v>34</v>
      </c>
      <c r="C13" s="380" t="s">
        <v>37</v>
      </c>
      <c r="D13" s="374">
        <v>45230</v>
      </c>
      <c r="E13" s="373">
        <v>19964.349999999999</v>
      </c>
      <c r="F13" s="373">
        <v>19953.933333333331</v>
      </c>
      <c r="G13" s="375">
        <v>19866.316666666662</v>
      </c>
      <c r="H13" s="375">
        <v>19768.283333333333</v>
      </c>
      <c r="I13" s="375">
        <v>19680.666666666664</v>
      </c>
      <c r="J13" s="375">
        <v>20051.96666666666</v>
      </c>
      <c r="K13" s="375">
        <v>20139.583333333328</v>
      </c>
      <c r="L13" s="375">
        <v>20237.616666666658</v>
      </c>
      <c r="M13" s="376">
        <v>20041.55</v>
      </c>
      <c r="N13" s="376">
        <v>19855.900000000001</v>
      </c>
      <c r="O13" s="376">
        <v>53360</v>
      </c>
      <c r="P13" s="377">
        <v>2.3006134969325152E-2</v>
      </c>
    </row>
    <row r="14" spans="1:16" ht="12.75" customHeight="1">
      <c r="A14" s="356">
        <v>4</v>
      </c>
      <c r="B14" s="381" t="s">
        <v>34</v>
      </c>
      <c r="C14" s="380" t="s">
        <v>38</v>
      </c>
      <c r="D14" s="374">
        <v>45229</v>
      </c>
      <c r="E14" s="373">
        <v>9078.15</v>
      </c>
      <c r="F14" s="373">
        <v>9057.3000000000011</v>
      </c>
      <c r="G14" s="375">
        <v>9000.7500000000018</v>
      </c>
      <c r="H14" s="375">
        <v>8923.35</v>
      </c>
      <c r="I14" s="375">
        <v>8866.8000000000011</v>
      </c>
      <c r="J14" s="375">
        <v>9134.7000000000025</v>
      </c>
      <c r="K14" s="375">
        <v>9191.2500000000018</v>
      </c>
      <c r="L14" s="375">
        <v>9268.6500000000033</v>
      </c>
      <c r="M14" s="376">
        <v>9113.85</v>
      </c>
      <c r="N14" s="376">
        <v>8979.9</v>
      </c>
      <c r="O14" s="376">
        <v>426975</v>
      </c>
      <c r="P14" s="377">
        <v>4.1910688140556367E-2</v>
      </c>
    </row>
    <row r="15" spans="1:16" ht="12.75" customHeight="1">
      <c r="A15" s="356">
        <v>5</v>
      </c>
      <c r="B15" s="381" t="s">
        <v>39</v>
      </c>
      <c r="C15" s="373" t="s">
        <v>40</v>
      </c>
      <c r="D15" s="374">
        <v>45225</v>
      </c>
      <c r="E15" s="373">
        <v>494.2</v>
      </c>
      <c r="F15" s="373">
        <v>493.58333333333331</v>
      </c>
      <c r="G15" s="375">
        <v>489.31666666666661</v>
      </c>
      <c r="H15" s="375">
        <v>484.43333333333328</v>
      </c>
      <c r="I15" s="375">
        <v>480.16666666666657</v>
      </c>
      <c r="J15" s="375">
        <v>498.46666666666664</v>
      </c>
      <c r="K15" s="375">
        <v>502.73333333333341</v>
      </c>
      <c r="L15" s="375">
        <v>507.61666666666667</v>
      </c>
      <c r="M15" s="376">
        <v>497.85</v>
      </c>
      <c r="N15" s="376">
        <v>488.7</v>
      </c>
      <c r="O15" s="376">
        <v>14484000</v>
      </c>
      <c r="P15" s="377">
        <v>-3.3949176282265056E-2</v>
      </c>
    </row>
    <row r="16" spans="1:16" ht="12.75" customHeight="1">
      <c r="A16" s="356">
        <v>6</v>
      </c>
      <c r="B16" s="381" t="s">
        <v>41</v>
      </c>
      <c r="C16" s="378" t="s">
        <v>42</v>
      </c>
      <c r="D16" s="374">
        <v>45225</v>
      </c>
      <c r="E16" s="373">
        <v>4125.6000000000004</v>
      </c>
      <c r="F16" s="373">
        <v>4140.1500000000005</v>
      </c>
      <c r="G16" s="375">
        <v>4102.5000000000009</v>
      </c>
      <c r="H16" s="375">
        <v>4079.4000000000005</v>
      </c>
      <c r="I16" s="375">
        <v>4041.7500000000009</v>
      </c>
      <c r="J16" s="375">
        <v>4163.2500000000009</v>
      </c>
      <c r="K16" s="375">
        <v>4200.9000000000005</v>
      </c>
      <c r="L16" s="375">
        <v>4224.0000000000009</v>
      </c>
      <c r="M16" s="376">
        <v>4177.8</v>
      </c>
      <c r="N16" s="376">
        <v>4117.05</v>
      </c>
      <c r="O16" s="376">
        <v>1205750</v>
      </c>
      <c r="P16" s="377">
        <v>4.9619151251360176E-2</v>
      </c>
    </row>
    <row r="17" spans="1:16" ht="12.75" customHeight="1">
      <c r="A17" s="356">
        <v>7</v>
      </c>
      <c r="B17" s="381" t="s">
        <v>43</v>
      </c>
      <c r="C17" s="378" t="s">
        <v>44</v>
      </c>
      <c r="D17" s="374">
        <v>45225</v>
      </c>
      <c r="E17" s="373">
        <v>23315.15</v>
      </c>
      <c r="F17" s="373">
        <v>22991.083333333332</v>
      </c>
      <c r="G17" s="375">
        <v>22610.316666666666</v>
      </c>
      <c r="H17" s="375">
        <v>21905.483333333334</v>
      </c>
      <c r="I17" s="375">
        <v>21524.716666666667</v>
      </c>
      <c r="J17" s="375">
        <v>23695.916666666664</v>
      </c>
      <c r="K17" s="375">
        <v>24076.683333333334</v>
      </c>
      <c r="L17" s="375">
        <v>24781.516666666663</v>
      </c>
      <c r="M17" s="376">
        <v>23371.85</v>
      </c>
      <c r="N17" s="376">
        <v>22286.25</v>
      </c>
      <c r="O17" s="376">
        <v>75160</v>
      </c>
      <c r="P17" s="377">
        <v>9.3713620488940635E-2</v>
      </c>
    </row>
    <row r="18" spans="1:16" ht="12.75" customHeight="1">
      <c r="A18" s="356">
        <v>8</v>
      </c>
      <c r="B18" s="381" t="s">
        <v>45</v>
      </c>
      <c r="C18" s="379" t="s">
        <v>46</v>
      </c>
      <c r="D18" s="374">
        <v>45225</v>
      </c>
      <c r="E18" s="373">
        <v>180.85</v>
      </c>
      <c r="F18" s="373">
        <v>180.29999999999998</v>
      </c>
      <c r="G18" s="375">
        <v>178.29999999999995</v>
      </c>
      <c r="H18" s="375">
        <v>175.74999999999997</v>
      </c>
      <c r="I18" s="375">
        <v>173.74999999999994</v>
      </c>
      <c r="J18" s="375">
        <v>182.84999999999997</v>
      </c>
      <c r="K18" s="375">
        <v>184.85000000000002</v>
      </c>
      <c r="L18" s="375">
        <v>187.39999999999998</v>
      </c>
      <c r="M18" s="376">
        <v>182.3</v>
      </c>
      <c r="N18" s="376">
        <v>177.75</v>
      </c>
      <c r="O18" s="376">
        <v>37017000</v>
      </c>
      <c r="P18" s="377">
        <v>-3.191639598926705E-2</v>
      </c>
    </row>
    <row r="19" spans="1:16" ht="12.75" customHeight="1">
      <c r="A19" s="356">
        <v>9</v>
      </c>
      <c r="B19" s="381" t="s">
        <v>47</v>
      </c>
      <c r="C19" s="376" t="s">
        <v>48</v>
      </c>
      <c r="D19" s="374">
        <v>45225</v>
      </c>
      <c r="E19" s="373">
        <v>215.75</v>
      </c>
      <c r="F19" s="373">
        <v>215.28333333333333</v>
      </c>
      <c r="G19" s="375">
        <v>211.96666666666667</v>
      </c>
      <c r="H19" s="375">
        <v>208.18333333333334</v>
      </c>
      <c r="I19" s="375">
        <v>204.86666666666667</v>
      </c>
      <c r="J19" s="375">
        <v>219.06666666666666</v>
      </c>
      <c r="K19" s="375">
        <v>222.38333333333333</v>
      </c>
      <c r="L19" s="375">
        <v>226.16666666666666</v>
      </c>
      <c r="M19" s="376">
        <v>218.6</v>
      </c>
      <c r="N19" s="376">
        <v>211.5</v>
      </c>
      <c r="O19" s="376">
        <v>29224000</v>
      </c>
      <c r="P19" s="377">
        <v>-2.2013399460541198E-2</v>
      </c>
    </row>
    <row r="20" spans="1:16" ht="12.75" customHeight="1">
      <c r="A20" s="356">
        <v>10</v>
      </c>
      <c r="B20" s="381" t="s">
        <v>49</v>
      </c>
      <c r="C20" s="373" t="s">
        <v>50</v>
      </c>
      <c r="D20" s="374">
        <v>45225</v>
      </c>
      <c r="E20" s="373">
        <v>2025.45</v>
      </c>
      <c r="F20" s="373">
        <v>2026.4833333333333</v>
      </c>
      <c r="G20" s="375">
        <v>2015.2166666666667</v>
      </c>
      <c r="H20" s="375">
        <v>2004.9833333333333</v>
      </c>
      <c r="I20" s="375">
        <v>1993.7166666666667</v>
      </c>
      <c r="J20" s="375">
        <v>2036.7166666666667</v>
      </c>
      <c r="K20" s="375">
        <v>2047.9833333333336</v>
      </c>
      <c r="L20" s="375">
        <v>2058.2166666666667</v>
      </c>
      <c r="M20" s="376">
        <v>2037.75</v>
      </c>
      <c r="N20" s="376">
        <v>2016.25</v>
      </c>
      <c r="O20" s="376">
        <v>5865900</v>
      </c>
      <c r="P20" s="377">
        <v>-8.6193783907113526E-3</v>
      </c>
    </row>
    <row r="21" spans="1:16" ht="12.75" customHeight="1">
      <c r="A21" s="356">
        <v>11</v>
      </c>
      <c r="B21" s="381" t="s">
        <v>45</v>
      </c>
      <c r="C21" s="373" t="s">
        <v>51</v>
      </c>
      <c r="D21" s="374">
        <v>45225</v>
      </c>
      <c r="E21" s="373">
        <v>2428.5</v>
      </c>
      <c r="F21" s="373">
        <v>2446.3833333333332</v>
      </c>
      <c r="G21" s="375">
        <v>2398.3666666666663</v>
      </c>
      <c r="H21" s="375">
        <v>2368.2333333333331</v>
      </c>
      <c r="I21" s="375">
        <v>2320.2166666666662</v>
      </c>
      <c r="J21" s="375">
        <v>2476.5166666666664</v>
      </c>
      <c r="K21" s="375">
        <v>2524.5333333333328</v>
      </c>
      <c r="L21" s="375">
        <v>2554.6666666666665</v>
      </c>
      <c r="M21" s="376">
        <v>2494.4</v>
      </c>
      <c r="N21" s="376">
        <v>2416.25</v>
      </c>
      <c r="O21" s="376">
        <v>9933600</v>
      </c>
      <c r="P21" s="377">
        <v>6.1077997820931873E-2</v>
      </c>
    </row>
    <row r="22" spans="1:16" ht="12.75" customHeight="1">
      <c r="A22" s="356">
        <v>12</v>
      </c>
      <c r="B22" s="381" t="s">
        <v>45</v>
      </c>
      <c r="C22" s="373" t="s">
        <v>52</v>
      </c>
      <c r="D22" s="374">
        <v>45225</v>
      </c>
      <c r="E22" s="373">
        <v>828.55</v>
      </c>
      <c r="F22" s="373">
        <v>831.0333333333333</v>
      </c>
      <c r="G22" s="375">
        <v>824.56666666666661</v>
      </c>
      <c r="H22" s="375">
        <v>820.58333333333326</v>
      </c>
      <c r="I22" s="375">
        <v>814.11666666666656</v>
      </c>
      <c r="J22" s="375">
        <v>835.01666666666665</v>
      </c>
      <c r="K22" s="375">
        <v>841.48333333333335</v>
      </c>
      <c r="L22" s="375">
        <v>845.4666666666667</v>
      </c>
      <c r="M22" s="376">
        <v>837.5</v>
      </c>
      <c r="N22" s="376">
        <v>827.05</v>
      </c>
      <c r="O22" s="376">
        <v>51655200</v>
      </c>
      <c r="P22" s="377">
        <v>6.6257171364430033E-3</v>
      </c>
    </row>
    <row r="23" spans="1:16" ht="12.75" customHeight="1">
      <c r="A23" s="356">
        <v>13</v>
      </c>
      <c r="B23" s="381" t="s">
        <v>43</v>
      </c>
      <c r="C23" s="373" t="s">
        <v>53</v>
      </c>
      <c r="D23" s="374">
        <v>45225</v>
      </c>
      <c r="E23" s="373">
        <v>3625.45</v>
      </c>
      <c r="F23" s="373">
        <v>3607.9166666666665</v>
      </c>
      <c r="G23" s="375">
        <v>3562.5333333333328</v>
      </c>
      <c r="H23" s="375">
        <v>3499.6166666666663</v>
      </c>
      <c r="I23" s="375">
        <v>3454.2333333333327</v>
      </c>
      <c r="J23" s="375">
        <v>3670.833333333333</v>
      </c>
      <c r="K23" s="375">
        <v>3716.2166666666672</v>
      </c>
      <c r="L23" s="375">
        <v>3779.1333333333332</v>
      </c>
      <c r="M23" s="376">
        <v>3653.3</v>
      </c>
      <c r="N23" s="376">
        <v>3545</v>
      </c>
      <c r="O23" s="376">
        <v>784000</v>
      </c>
      <c r="P23" s="377">
        <v>-4.5708481462671405E-3</v>
      </c>
    </row>
    <row r="24" spans="1:16" ht="12.75" customHeight="1">
      <c r="A24" s="356">
        <v>14</v>
      </c>
      <c r="B24" s="381" t="s">
        <v>49</v>
      </c>
      <c r="C24" s="373" t="s">
        <v>54</v>
      </c>
      <c r="D24" s="374">
        <v>45225</v>
      </c>
      <c r="E24" s="373">
        <v>427.5</v>
      </c>
      <c r="F24" s="373">
        <v>426.95</v>
      </c>
      <c r="G24" s="375">
        <v>423.34999999999997</v>
      </c>
      <c r="H24" s="375">
        <v>419.2</v>
      </c>
      <c r="I24" s="375">
        <v>415.59999999999997</v>
      </c>
      <c r="J24" s="375">
        <v>431.09999999999997</v>
      </c>
      <c r="K24" s="375">
        <v>434.7</v>
      </c>
      <c r="L24" s="375">
        <v>438.84999999999997</v>
      </c>
      <c r="M24" s="376">
        <v>430.55</v>
      </c>
      <c r="N24" s="376">
        <v>422.8</v>
      </c>
      <c r="O24" s="376">
        <v>64152000</v>
      </c>
      <c r="P24" s="377">
        <v>-5.7745418026613109E-3</v>
      </c>
    </row>
    <row r="25" spans="1:16" ht="12.75" customHeight="1">
      <c r="A25" s="356">
        <v>15</v>
      </c>
      <c r="B25" s="381" t="s">
        <v>45</v>
      </c>
      <c r="C25" s="373" t="s">
        <v>55</v>
      </c>
      <c r="D25" s="374">
        <v>45225</v>
      </c>
      <c r="E25" s="373">
        <v>5160.6499999999996</v>
      </c>
      <c r="F25" s="373">
        <v>5145.4833333333336</v>
      </c>
      <c r="G25" s="375">
        <v>5070.9666666666672</v>
      </c>
      <c r="H25" s="375">
        <v>4981.2833333333338</v>
      </c>
      <c r="I25" s="375">
        <v>4906.7666666666673</v>
      </c>
      <c r="J25" s="375">
        <v>5235.166666666667</v>
      </c>
      <c r="K25" s="375">
        <v>5309.6833333333334</v>
      </c>
      <c r="L25" s="375">
        <v>5399.3666666666668</v>
      </c>
      <c r="M25" s="376">
        <v>5220</v>
      </c>
      <c r="N25" s="376">
        <v>5055.8</v>
      </c>
      <c r="O25" s="376">
        <v>2209500</v>
      </c>
      <c r="P25" s="377">
        <v>4.5855274835808535E-2</v>
      </c>
    </row>
    <row r="26" spans="1:16" ht="12.75" customHeight="1">
      <c r="A26" s="356">
        <v>16</v>
      </c>
      <c r="B26" s="381" t="s">
        <v>56</v>
      </c>
      <c r="C26" s="373" t="s">
        <v>57</v>
      </c>
      <c r="D26" s="374">
        <v>45225</v>
      </c>
      <c r="E26" s="373">
        <v>371.1</v>
      </c>
      <c r="F26" s="373">
        <v>372.3</v>
      </c>
      <c r="G26" s="375">
        <v>367.40000000000003</v>
      </c>
      <c r="H26" s="375">
        <v>363.70000000000005</v>
      </c>
      <c r="I26" s="375">
        <v>358.80000000000007</v>
      </c>
      <c r="J26" s="375">
        <v>376</v>
      </c>
      <c r="K26" s="375">
        <v>380.9</v>
      </c>
      <c r="L26" s="375">
        <v>384.59999999999997</v>
      </c>
      <c r="M26" s="376">
        <v>377.2</v>
      </c>
      <c r="N26" s="376">
        <v>368.6</v>
      </c>
      <c r="O26" s="376">
        <v>11546400</v>
      </c>
      <c r="P26" s="377">
        <v>2.7534039334341905E-2</v>
      </c>
    </row>
    <row r="27" spans="1:16" ht="12.75" customHeight="1">
      <c r="A27" s="356">
        <v>17</v>
      </c>
      <c r="B27" s="381" t="s">
        <v>56</v>
      </c>
      <c r="C27" s="373" t="s">
        <v>58</v>
      </c>
      <c r="D27" s="374">
        <v>45225</v>
      </c>
      <c r="E27" s="373">
        <v>177.65</v>
      </c>
      <c r="F27" s="373">
        <v>177.20000000000002</v>
      </c>
      <c r="G27" s="375">
        <v>175.95000000000005</v>
      </c>
      <c r="H27" s="375">
        <v>174.25000000000003</v>
      </c>
      <c r="I27" s="375">
        <v>173.00000000000006</v>
      </c>
      <c r="J27" s="375">
        <v>178.90000000000003</v>
      </c>
      <c r="K27" s="375">
        <v>180.14999999999998</v>
      </c>
      <c r="L27" s="375">
        <v>181.85000000000002</v>
      </c>
      <c r="M27" s="376">
        <v>178.45</v>
      </c>
      <c r="N27" s="376">
        <v>175.5</v>
      </c>
      <c r="O27" s="376">
        <v>78190000</v>
      </c>
      <c r="P27" s="377">
        <v>1.6048339938925345E-2</v>
      </c>
    </row>
    <row r="28" spans="1:16" ht="12.75" customHeight="1">
      <c r="A28" s="356">
        <v>18</v>
      </c>
      <c r="B28" s="381" t="s">
        <v>59</v>
      </c>
      <c r="C28" s="373" t="s">
        <v>60</v>
      </c>
      <c r="D28" s="374">
        <v>45225</v>
      </c>
      <c r="E28" s="373">
        <v>3180.45</v>
      </c>
      <c r="F28" s="373">
        <v>3171.25</v>
      </c>
      <c r="G28" s="375">
        <v>3152.45</v>
      </c>
      <c r="H28" s="375">
        <v>3124.45</v>
      </c>
      <c r="I28" s="375">
        <v>3105.6499999999996</v>
      </c>
      <c r="J28" s="375">
        <v>3199.25</v>
      </c>
      <c r="K28" s="375">
        <v>3218.05</v>
      </c>
      <c r="L28" s="375">
        <v>3246.05</v>
      </c>
      <c r="M28" s="376">
        <v>3190.05</v>
      </c>
      <c r="N28" s="376">
        <v>3143.25</v>
      </c>
      <c r="O28" s="376">
        <v>6178600</v>
      </c>
      <c r="P28" s="377">
        <v>1.2885245901639345E-2</v>
      </c>
    </row>
    <row r="29" spans="1:16" ht="12.75" customHeight="1">
      <c r="A29" s="356">
        <v>19</v>
      </c>
      <c r="B29" s="381" t="s">
        <v>45</v>
      </c>
      <c r="C29" s="373" t="s">
        <v>61</v>
      </c>
      <c r="D29" s="374">
        <v>45225</v>
      </c>
      <c r="E29" s="373">
        <v>1917.5</v>
      </c>
      <c r="F29" s="373">
        <v>1916.5833333333333</v>
      </c>
      <c r="G29" s="375">
        <v>1901.9166666666665</v>
      </c>
      <c r="H29" s="375">
        <v>1886.3333333333333</v>
      </c>
      <c r="I29" s="375">
        <v>1871.6666666666665</v>
      </c>
      <c r="J29" s="375">
        <v>1932.1666666666665</v>
      </c>
      <c r="K29" s="375">
        <v>1946.833333333333</v>
      </c>
      <c r="L29" s="375">
        <v>1962.4166666666665</v>
      </c>
      <c r="M29" s="376">
        <v>1931.25</v>
      </c>
      <c r="N29" s="376">
        <v>1901</v>
      </c>
      <c r="O29" s="376">
        <v>3218223</v>
      </c>
      <c r="P29" s="377">
        <v>1.2119113573407203E-2</v>
      </c>
    </row>
    <row r="30" spans="1:16" ht="12.75" customHeight="1">
      <c r="A30" s="356">
        <v>20</v>
      </c>
      <c r="B30" s="381" t="s">
        <v>45</v>
      </c>
      <c r="C30" s="378" t="s">
        <v>62</v>
      </c>
      <c r="D30" s="374">
        <v>45225</v>
      </c>
      <c r="E30" s="373">
        <v>6992.9</v>
      </c>
      <c r="F30" s="373">
        <v>6970.3666666666659</v>
      </c>
      <c r="G30" s="375">
        <v>6905.9833333333318</v>
      </c>
      <c r="H30" s="375">
        <v>6819.0666666666657</v>
      </c>
      <c r="I30" s="375">
        <v>6754.6833333333316</v>
      </c>
      <c r="J30" s="375">
        <v>7057.2833333333319</v>
      </c>
      <c r="K30" s="375">
        <v>7121.6666666666652</v>
      </c>
      <c r="L30" s="375">
        <v>7208.5833333333321</v>
      </c>
      <c r="M30" s="376">
        <v>7034.75</v>
      </c>
      <c r="N30" s="376">
        <v>6883.45</v>
      </c>
      <c r="O30" s="376">
        <v>383550</v>
      </c>
      <c r="P30" s="377">
        <v>1.0073079202054119E-2</v>
      </c>
    </row>
    <row r="31" spans="1:16" ht="12.75" customHeight="1">
      <c r="A31" s="356">
        <v>21</v>
      </c>
      <c r="B31" s="381" t="s">
        <v>63</v>
      </c>
      <c r="C31" s="373" t="s">
        <v>64</v>
      </c>
      <c r="D31" s="374">
        <v>45225</v>
      </c>
      <c r="E31" s="373">
        <v>712.95</v>
      </c>
      <c r="F31" s="373">
        <v>716.66666666666663</v>
      </c>
      <c r="G31" s="375">
        <v>704.5333333333333</v>
      </c>
      <c r="H31" s="375">
        <v>696.11666666666667</v>
      </c>
      <c r="I31" s="375">
        <v>683.98333333333335</v>
      </c>
      <c r="J31" s="375">
        <v>725.08333333333326</v>
      </c>
      <c r="K31" s="375">
        <v>737.2166666666667</v>
      </c>
      <c r="L31" s="375">
        <v>745.63333333333321</v>
      </c>
      <c r="M31" s="376">
        <v>728.8</v>
      </c>
      <c r="N31" s="376">
        <v>708.25</v>
      </c>
      <c r="O31" s="376">
        <v>13180000</v>
      </c>
      <c r="P31" s="377">
        <v>6.7120071249291549E-2</v>
      </c>
    </row>
    <row r="32" spans="1:16" ht="12.75" customHeight="1">
      <c r="A32" s="356">
        <v>22</v>
      </c>
      <c r="B32" s="381" t="s">
        <v>43</v>
      </c>
      <c r="C32" s="373" t="s">
        <v>65</v>
      </c>
      <c r="D32" s="374">
        <v>45225</v>
      </c>
      <c r="E32" s="373">
        <v>920.35</v>
      </c>
      <c r="F32" s="373">
        <v>920.86666666666667</v>
      </c>
      <c r="G32" s="375">
        <v>905.08333333333337</v>
      </c>
      <c r="H32" s="375">
        <v>889.81666666666672</v>
      </c>
      <c r="I32" s="375">
        <v>874.03333333333342</v>
      </c>
      <c r="J32" s="375">
        <v>936.13333333333333</v>
      </c>
      <c r="K32" s="375">
        <v>951.91666666666663</v>
      </c>
      <c r="L32" s="375">
        <v>967.18333333333328</v>
      </c>
      <c r="M32" s="376">
        <v>936.65</v>
      </c>
      <c r="N32" s="376">
        <v>905.6</v>
      </c>
      <c r="O32" s="376">
        <v>14444100</v>
      </c>
      <c r="P32" s="377">
        <v>3.3204815485089308E-2</v>
      </c>
    </row>
    <row r="33" spans="1:16" ht="12.75" customHeight="1">
      <c r="A33" s="356">
        <v>23</v>
      </c>
      <c r="B33" s="381" t="s">
        <v>63</v>
      </c>
      <c r="C33" s="373" t="s">
        <v>66</v>
      </c>
      <c r="D33" s="374">
        <v>45225</v>
      </c>
      <c r="E33" s="373">
        <v>1042.2</v>
      </c>
      <c r="F33" s="373">
        <v>1039.2333333333333</v>
      </c>
      <c r="G33" s="375">
        <v>1033.0166666666667</v>
      </c>
      <c r="H33" s="375">
        <v>1023.8333333333333</v>
      </c>
      <c r="I33" s="375">
        <v>1017.6166666666666</v>
      </c>
      <c r="J33" s="375">
        <v>1048.4166666666667</v>
      </c>
      <c r="K33" s="375">
        <v>1054.6333333333334</v>
      </c>
      <c r="L33" s="375">
        <v>1063.8166666666668</v>
      </c>
      <c r="M33" s="376">
        <v>1045.45</v>
      </c>
      <c r="N33" s="376">
        <v>1030.05</v>
      </c>
      <c r="O33" s="376">
        <v>43474375</v>
      </c>
      <c r="P33" s="377">
        <v>2.2685838626205598E-2</v>
      </c>
    </row>
    <row r="34" spans="1:16" ht="12.75" customHeight="1">
      <c r="A34" s="356">
        <v>24</v>
      </c>
      <c r="B34" s="381" t="s">
        <v>56</v>
      </c>
      <c r="C34" s="373" t="s">
        <v>67</v>
      </c>
      <c r="D34" s="374">
        <v>45225</v>
      </c>
      <c r="E34" s="373">
        <v>5080.3500000000004</v>
      </c>
      <c r="F34" s="373">
        <v>5071.6500000000005</v>
      </c>
      <c r="G34" s="375">
        <v>5040.8000000000011</v>
      </c>
      <c r="H34" s="375">
        <v>5001.2500000000009</v>
      </c>
      <c r="I34" s="375">
        <v>4970.4000000000015</v>
      </c>
      <c r="J34" s="375">
        <v>5111.2000000000007</v>
      </c>
      <c r="K34" s="375">
        <v>5142.0500000000011</v>
      </c>
      <c r="L34" s="375">
        <v>5181.6000000000004</v>
      </c>
      <c r="M34" s="376">
        <v>5102.5</v>
      </c>
      <c r="N34" s="376">
        <v>5032.1000000000004</v>
      </c>
      <c r="O34" s="376">
        <v>2257500</v>
      </c>
      <c r="P34" s="377">
        <v>-1.9224503095470837E-2</v>
      </c>
    </row>
    <row r="35" spans="1:16" ht="12.75" customHeight="1">
      <c r="A35" s="356">
        <v>25</v>
      </c>
      <c r="B35" s="381" t="s">
        <v>68</v>
      </c>
      <c r="C35" s="373" t="s">
        <v>69</v>
      </c>
      <c r="D35" s="374">
        <v>45225</v>
      </c>
      <c r="E35" s="373">
        <v>1550.8</v>
      </c>
      <c r="F35" s="373">
        <v>1551.9166666666667</v>
      </c>
      <c r="G35" s="375">
        <v>1542.2333333333336</v>
      </c>
      <c r="H35" s="375">
        <v>1533.6666666666667</v>
      </c>
      <c r="I35" s="375">
        <v>1523.9833333333336</v>
      </c>
      <c r="J35" s="375">
        <v>1560.4833333333336</v>
      </c>
      <c r="K35" s="375">
        <v>1570.1666666666665</v>
      </c>
      <c r="L35" s="375">
        <v>1578.7333333333336</v>
      </c>
      <c r="M35" s="376">
        <v>1561.6</v>
      </c>
      <c r="N35" s="376">
        <v>1543.35</v>
      </c>
      <c r="O35" s="376">
        <v>10092500</v>
      </c>
      <c r="P35" s="377">
        <v>1.208383473726434E-2</v>
      </c>
    </row>
    <row r="36" spans="1:16" ht="12.75" customHeight="1">
      <c r="A36" s="356">
        <v>26</v>
      </c>
      <c r="B36" s="381" t="s">
        <v>68</v>
      </c>
      <c r="C36" s="373" t="s">
        <v>70</v>
      </c>
      <c r="D36" s="374">
        <v>45225</v>
      </c>
      <c r="E36" s="373">
        <v>7843.4</v>
      </c>
      <c r="F36" s="373">
        <v>7834.4666666666672</v>
      </c>
      <c r="G36" s="375">
        <v>7783.9333333333343</v>
      </c>
      <c r="H36" s="375">
        <v>7724.4666666666672</v>
      </c>
      <c r="I36" s="375">
        <v>7673.9333333333343</v>
      </c>
      <c r="J36" s="375">
        <v>7893.9333333333343</v>
      </c>
      <c r="K36" s="375">
        <v>7944.4666666666672</v>
      </c>
      <c r="L36" s="375">
        <v>8003.9333333333343</v>
      </c>
      <c r="M36" s="376">
        <v>7885</v>
      </c>
      <c r="N36" s="376">
        <v>7775</v>
      </c>
      <c r="O36" s="376">
        <v>4075000</v>
      </c>
      <c r="P36" s="377">
        <v>-7.6103500761035003E-3</v>
      </c>
    </row>
    <row r="37" spans="1:16" ht="12.75" customHeight="1">
      <c r="A37" s="356">
        <v>27</v>
      </c>
      <c r="B37" s="381" t="s">
        <v>56</v>
      </c>
      <c r="C37" s="373" t="s">
        <v>71</v>
      </c>
      <c r="D37" s="374">
        <v>45225</v>
      </c>
      <c r="E37" s="373">
        <v>2550.5500000000002</v>
      </c>
      <c r="F37" s="373">
        <v>2540.6833333333338</v>
      </c>
      <c r="G37" s="375">
        <v>2516.9666666666676</v>
      </c>
      <c r="H37" s="375">
        <v>2483.3833333333337</v>
      </c>
      <c r="I37" s="375">
        <v>2459.6666666666674</v>
      </c>
      <c r="J37" s="375">
        <v>2574.2666666666678</v>
      </c>
      <c r="K37" s="375">
        <v>2597.983333333334</v>
      </c>
      <c r="L37" s="375">
        <v>2631.566666666668</v>
      </c>
      <c r="M37" s="376">
        <v>2564.4</v>
      </c>
      <c r="N37" s="376">
        <v>2507.1</v>
      </c>
      <c r="O37" s="376">
        <v>1838400</v>
      </c>
      <c r="P37" s="377">
        <v>1.4708285667592745E-3</v>
      </c>
    </row>
    <row r="38" spans="1:16" ht="12.75" customHeight="1">
      <c r="A38" s="356">
        <v>28</v>
      </c>
      <c r="B38" s="381" t="s">
        <v>45</v>
      </c>
      <c r="C38" s="379" t="s">
        <v>72</v>
      </c>
      <c r="D38" s="374">
        <v>45225</v>
      </c>
      <c r="E38" s="373">
        <v>439.6</v>
      </c>
      <c r="F38" s="373">
        <v>442.91666666666669</v>
      </c>
      <c r="G38" s="375">
        <v>434.58333333333337</v>
      </c>
      <c r="H38" s="375">
        <v>429.56666666666666</v>
      </c>
      <c r="I38" s="375">
        <v>421.23333333333335</v>
      </c>
      <c r="J38" s="375">
        <v>447.93333333333339</v>
      </c>
      <c r="K38" s="375">
        <v>456.26666666666677</v>
      </c>
      <c r="L38" s="375">
        <v>461.28333333333342</v>
      </c>
      <c r="M38" s="376">
        <v>451.25</v>
      </c>
      <c r="N38" s="376">
        <v>437.9</v>
      </c>
      <c r="O38" s="376">
        <v>10488000</v>
      </c>
      <c r="P38" s="377">
        <v>1.627906976744186E-2</v>
      </c>
    </row>
    <row r="39" spans="1:16" ht="12.75" customHeight="1">
      <c r="A39" s="356">
        <v>29</v>
      </c>
      <c r="B39" s="381" t="s">
        <v>63</v>
      </c>
      <c r="C39" s="373" t="s">
        <v>73</v>
      </c>
      <c r="D39" s="374">
        <v>45225</v>
      </c>
      <c r="E39" s="373">
        <v>252.4</v>
      </c>
      <c r="F39" s="373">
        <v>253.63333333333333</v>
      </c>
      <c r="G39" s="375">
        <v>249.76666666666665</v>
      </c>
      <c r="H39" s="375">
        <v>247.13333333333333</v>
      </c>
      <c r="I39" s="375">
        <v>243.26666666666665</v>
      </c>
      <c r="J39" s="375">
        <v>256.26666666666665</v>
      </c>
      <c r="K39" s="375">
        <v>260.13333333333333</v>
      </c>
      <c r="L39" s="375">
        <v>262.76666666666665</v>
      </c>
      <c r="M39" s="376">
        <v>257.5</v>
      </c>
      <c r="N39" s="376">
        <v>251</v>
      </c>
      <c r="O39" s="376">
        <v>67425000</v>
      </c>
      <c r="P39" s="377">
        <v>-1.4578537761701194E-2</v>
      </c>
    </row>
    <row r="40" spans="1:16" ht="12.75" customHeight="1">
      <c r="A40" s="356">
        <v>30</v>
      </c>
      <c r="B40" s="381" t="s">
        <v>63</v>
      </c>
      <c r="C40" s="373" t="s">
        <v>74</v>
      </c>
      <c r="D40" s="374">
        <v>45225</v>
      </c>
      <c r="E40" s="373">
        <v>215.15</v>
      </c>
      <c r="F40" s="373">
        <v>214.91666666666666</v>
      </c>
      <c r="G40" s="375">
        <v>213.38333333333333</v>
      </c>
      <c r="H40" s="375">
        <v>211.61666666666667</v>
      </c>
      <c r="I40" s="375">
        <v>210.08333333333334</v>
      </c>
      <c r="J40" s="375">
        <v>216.68333333333331</v>
      </c>
      <c r="K40" s="375">
        <v>218.21666666666667</v>
      </c>
      <c r="L40" s="375">
        <v>219.98333333333329</v>
      </c>
      <c r="M40" s="376">
        <v>216.45</v>
      </c>
      <c r="N40" s="376">
        <v>213.15</v>
      </c>
      <c r="O40" s="376">
        <v>110594250</v>
      </c>
      <c r="P40" s="377">
        <v>-7.9281183932346721E-4</v>
      </c>
    </row>
    <row r="41" spans="1:16" ht="12.75" customHeight="1">
      <c r="A41" s="356">
        <v>31</v>
      </c>
      <c r="B41" s="381" t="s">
        <v>59</v>
      </c>
      <c r="C41" s="373" t="s">
        <v>75</v>
      </c>
      <c r="D41" s="374">
        <v>45225</v>
      </c>
      <c r="E41" s="373">
        <v>1618.5</v>
      </c>
      <c r="F41" s="373">
        <v>1614.9666666666665</v>
      </c>
      <c r="G41" s="375">
        <v>1595.5333333333328</v>
      </c>
      <c r="H41" s="375">
        <v>1572.5666666666664</v>
      </c>
      <c r="I41" s="375">
        <v>1553.1333333333328</v>
      </c>
      <c r="J41" s="375">
        <v>1637.9333333333329</v>
      </c>
      <c r="K41" s="375">
        <v>1657.3666666666668</v>
      </c>
      <c r="L41" s="375">
        <v>1680.333333333333</v>
      </c>
      <c r="M41" s="376">
        <v>1634.4</v>
      </c>
      <c r="N41" s="376">
        <v>1592</v>
      </c>
      <c r="O41" s="376">
        <v>1319250</v>
      </c>
      <c r="P41" s="377">
        <v>-1.5117581187010079E-2</v>
      </c>
    </row>
    <row r="42" spans="1:16" ht="12.75" customHeight="1">
      <c r="A42" s="356">
        <v>32</v>
      </c>
      <c r="B42" s="381" t="s">
        <v>41</v>
      </c>
      <c r="C42" s="373" t="s">
        <v>76</v>
      </c>
      <c r="D42" s="374">
        <v>45225</v>
      </c>
      <c r="E42" s="373">
        <v>138.9</v>
      </c>
      <c r="F42" s="373">
        <v>138.26666666666668</v>
      </c>
      <c r="G42" s="375">
        <v>137.23333333333335</v>
      </c>
      <c r="H42" s="375">
        <v>135.56666666666666</v>
      </c>
      <c r="I42" s="375">
        <v>134.53333333333333</v>
      </c>
      <c r="J42" s="375">
        <v>139.93333333333337</v>
      </c>
      <c r="K42" s="375">
        <v>140.96666666666673</v>
      </c>
      <c r="L42" s="375">
        <v>142.63333333333338</v>
      </c>
      <c r="M42" s="376">
        <v>139.30000000000001</v>
      </c>
      <c r="N42" s="376">
        <v>136.6</v>
      </c>
      <c r="O42" s="376">
        <v>66957900</v>
      </c>
      <c r="P42" s="377">
        <v>-2.2793444804924717E-2</v>
      </c>
    </row>
    <row r="43" spans="1:16" ht="12.75" customHeight="1">
      <c r="A43" s="356">
        <v>33</v>
      </c>
      <c r="B43" s="381" t="s">
        <v>59</v>
      </c>
      <c r="C43" s="373" t="s">
        <v>77</v>
      </c>
      <c r="D43" s="374">
        <v>45225</v>
      </c>
      <c r="E43" s="373">
        <v>568.45000000000005</v>
      </c>
      <c r="F43" s="373">
        <v>569.6</v>
      </c>
      <c r="G43" s="375">
        <v>564.85</v>
      </c>
      <c r="H43" s="375">
        <v>561.25</v>
      </c>
      <c r="I43" s="375">
        <v>556.5</v>
      </c>
      <c r="J43" s="375">
        <v>573.20000000000005</v>
      </c>
      <c r="K43" s="375">
        <v>577.95000000000005</v>
      </c>
      <c r="L43" s="375">
        <v>581.55000000000007</v>
      </c>
      <c r="M43" s="376">
        <v>574.35</v>
      </c>
      <c r="N43" s="376">
        <v>566</v>
      </c>
      <c r="O43" s="376">
        <v>11872080</v>
      </c>
      <c r="P43" s="377">
        <v>1.7535920352981106E-2</v>
      </c>
    </row>
    <row r="44" spans="1:16" ht="12.75" customHeight="1">
      <c r="A44" s="356">
        <v>34</v>
      </c>
      <c r="B44" s="381" t="s">
        <v>56</v>
      </c>
      <c r="C44" s="373" t="s">
        <v>78</v>
      </c>
      <c r="D44" s="374">
        <v>45225</v>
      </c>
      <c r="E44" s="373">
        <v>1097.05</v>
      </c>
      <c r="F44" s="373">
        <v>1097.6166666666666</v>
      </c>
      <c r="G44" s="375">
        <v>1088.6833333333332</v>
      </c>
      <c r="H44" s="375">
        <v>1080.3166666666666</v>
      </c>
      <c r="I44" s="375">
        <v>1071.3833333333332</v>
      </c>
      <c r="J44" s="375">
        <v>1105.9833333333331</v>
      </c>
      <c r="K44" s="375">
        <v>1114.9166666666665</v>
      </c>
      <c r="L44" s="375">
        <v>1123.2833333333331</v>
      </c>
      <c r="M44" s="376">
        <v>1106.55</v>
      </c>
      <c r="N44" s="376">
        <v>1089.25</v>
      </c>
      <c r="O44" s="376">
        <v>9291000</v>
      </c>
      <c r="P44" s="377">
        <v>1.4855270344074276E-2</v>
      </c>
    </row>
    <row r="45" spans="1:16" ht="12.75" customHeight="1">
      <c r="A45" s="356">
        <v>35</v>
      </c>
      <c r="B45" s="381" t="s">
        <v>79</v>
      </c>
      <c r="C45" s="373" t="s">
        <v>80</v>
      </c>
      <c r="D45" s="374">
        <v>45225</v>
      </c>
      <c r="E45" s="373">
        <v>927.8</v>
      </c>
      <c r="F45" s="373">
        <v>929.23333333333323</v>
      </c>
      <c r="G45" s="375">
        <v>922.11666666666645</v>
      </c>
      <c r="H45" s="375">
        <v>916.43333333333317</v>
      </c>
      <c r="I45" s="375">
        <v>909.31666666666638</v>
      </c>
      <c r="J45" s="375">
        <v>934.91666666666652</v>
      </c>
      <c r="K45" s="375">
        <v>942.0333333333333</v>
      </c>
      <c r="L45" s="375">
        <v>947.71666666666658</v>
      </c>
      <c r="M45" s="376">
        <v>936.35</v>
      </c>
      <c r="N45" s="376">
        <v>923.55</v>
      </c>
      <c r="O45" s="376">
        <v>36876150</v>
      </c>
      <c r="P45" s="377">
        <v>-1.0808306955917548E-3</v>
      </c>
    </row>
    <row r="46" spans="1:16" ht="12.75" customHeight="1">
      <c r="A46" s="356">
        <v>36</v>
      </c>
      <c r="B46" s="381" t="s">
        <v>41</v>
      </c>
      <c r="C46" s="373" t="s">
        <v>81</v>
      </c>
      <c r="D46" s="374">
        <v>45225</v>
      </c>
      <c r="E46" s="373">
        <v>131.9</v>
      </c>
      <c r="F46" s="373">
        <v>131.08333333333334</v>
      </c>
      <c r="G46" s="375">
        <v>129.61666666666667</v>
      </c>
      <c r="H46" s="375">
        <v>127.33333333333334</v>
      </c>
      <c r="I46" s="375">
        <v>125.86666666666667</v>
      </c>
      <c r="J46" s="375">
        <v>133.36666666666667</v>
      </c>
      <c r="K46" s="375">
        <v>134.83333333333331</v>
      </c>
      <c r="L46" s="375">
        <v>137.11666666666667</v>
      </c>
      <c r="M46" s="376">
        <v>132.55000000000001</v>
      </c>
      <c r="N46" s="376">
        <v>128.80000000000001</v>
      </c>
      <c r="O46" s="376">
        <v>108381000</v>
      </c>
      <c r="P46" s="377">
        <v>1.0870629713054549E-2</v>
      </c>
    </row>
    <row r="47" spans="1:16" ht="12.75" customHeight="1">
      <c r="A47" s="356">
        <v>37</v>
      </c>
      <c r="B47" s="381" t="s">
        <v>43</v>
      </c>
      <c r="C47" s="373" t="s">
        <v>82</v>
      </c>
      <c r="D47" s="374">
        <v>45225</v>
      </c>
      <c r="E47" s="373">
        <v>273.35000000000002</v>
      </c>
      <c r="F47" s="373">
        <v>271.84999999999997</v>
      </c>
      <c r="G47" s="375">
        <v>267.69999999999993</v>
      </c>
      <c r="H47" s="375">
        <v>262.04999999999995</v>
      </c>
      <c r="I47" s="375">
        <v>257.89999999999992</v>
      </c>
      <c r="J47" s="375">
        <v>277.49999999999994</v>
      </c>
      <c r="K47" s="375">
        <v>281.64999999999992</v>
      </c>
      <c r="L47" s="375">
        <v>287.29999999999995</v>
      </c>
      <c r="M47" s="376">
        <v>276</v>
      </c>
      <c r="N47" s="376">
        <v>266.2</v>
      </c>
      <c r="O47" s="376">
        <v>26947500</v>
      </c>
      <c r="P47" s="377">
        <v>-1.1916765973049775E-2</v>
      </c>
    </row>
    <row r="48" spans="1:16" ht="12.75" customHeight="1">
      <c r="A48" s="356">
        <v>38</v>
      </c>
      <c r="B48" s="381" t="s">
        <v>56</v>
      </c>
      <c r="C48" s="373" t="s">
        <v>83</v>
      </c>
      <c r="D48" s="374">
        <v>45225</v>
      </c>
      <c r="E48" s="373">
        <v>19016.650000000001</v>
      </c>
      <c r="F48" s="373">
        <v>19000.533333333336</v>
      </c>
      <c r="G48" s="375">
        <v>18768.066666666673</v>
      </c>
      <c r="H48" s="375">
        <v>18519.483333333337</v>
      </c>
      <c r="I48" s="375">
        <v>18287.016666666674</v>
      </c>
      <c r="J48" s="375">
        <v>19249.116666666672</v>
      </c>
      <c r="K48" s="375">
        <v>19481.583333333339</v>
      </c>
      <c r="L48" s="375">
        <v>19730.166666666672</v>
      </c>
      <c r="M48" s="376">
        <v>19233</v>
      </c>
      <c r="N48" s="376">
        <v>18751.95</v>
      </c>
      <c r="O48" s="376">
        <v>121000</v>
      </c>
      <c r="P48" s="377">
        <v>3.4630183839247541E-2</v>
      </c>
    </row>
    <row r="49" spans="1:16" ht="12.75" customHeight="1">
      <c r="A49" s="356">
        <v>39</v>
      </c>
      <c r="B49" s="381" t="s">
        <v>84</v>
      </c>
      <c r="C49" s="373" t="s">
        <v>85</v>
      </c>
      <c r="D49" s="374">
        <v>45225</v>
      </c>
      <c r="E49" s="373">
        <v>347.85</v>
      </c>
      <c r="F49" s="373">
        <v>347.88333333333338</v>
      </c>
      <c r="G49" s="375">
        <v>346.26666666666677</v>
      </c>
      <c r="H49" s="375">
        <v>344.68333333333339</v>
      </c>
      <c r="I49" s="375">
        <v>343.06666666666678</v>
      </c>
      <c r="J49" s="375">
        <v>349.46666666666675</v>
      </c>
      <c r="K49" s="375">
        <v>351.08333333333343</v>
      </c>
      <c r="L49" s="375">
        <v>352.66666666666674</v>
      </c>
      <c r="M49" s="376">
        <v>349.5</v>
      </c>
      <c r="N49" s="376">
        <v>346.3</v>
      </c>
      <c r="O49" s="376">
        <v>26937000</v>
      </c>
      <c r="P49" s="377">
        <v>-1.4942074776198E-2</v>
      </c>
    </row>
    <row r="50" spans="1:16" ht="12.75" customHeight="1">
      <c r="A50" s="356">
        <v>40</v>
      </c>
      <c r="B50" s="381" t="s">
        <v>59</v>
      </c>
      <c r="C50" s="373" t="s">
        <v>86</v>
      </c>
      <c r="D50" s="374">
        <v>45225</v>
      </c>
      <c r="E50" s="373">
        <v>4560.45</v>
      </c>
      <c r="F50" s="373">
        <v>4554.7166666666672</v>
      </c>
      <c r="G50" s="375">
        <v>4521.4333333333343</v>
      </c>
      <c r="H50" s="375">
        <v>4482.416666666667</v>
      </c>
      <c r="I50" s="375">
        <v>4449.1333333333341</v>
      </c>
      <c r="J50" s="375">
        <v>4593.7333333333345</v>
      </c>
      <c r="K50" s="375">
        <v>4627.0166666666673</v>
      </c>
      <c r="L50" s="375">
        <v>4666.0333333333347</v>
      </c>
      <c r="M50" s="376">
        <v>4588</v>
      </c>
      <c r="N50" s="376">
        <v>4515.7</v>
      </c>
      <c r="O50" s="376">
        <v>1879600</v>
      </c>
      <c r="P50" s="377">
        <v>-2.3888658080598254E-2</v>
      </c>
    </row>
    <row r="51" spans="1:16" ht="12.75" customHeight="1">
      <c r="A51" s="356">
        <v>41</v>
      </c>
      <c r="B51" s="381" t="s">
        <v>87</v>
      </c>
      <c r="C51" s="378" t="s">
        <v>88</v>
      </c>
      <c r="D51" s="374">
        <v>45225</v>
      </c>
      <c r="E51" s="373">
        <v>486.6</v>
      </c>
      <c r="F51" s="373">
        <v>485.76666666666665</v>
      </c>
      <c r="G51" s="375">
        <v>478.58333333333331</v>
      </c>
      <c r="H51" s="375">
        <v>470.56666666666666</v>
      </c>
      <c r="I51" s="375">
        <v>463.38333333333333</v>
      </c>
      <c r="J51" s="375">
        <v>493.7833333333333</v>
      </c>
      <c r="K51" s="375">
        <v>500.9666666666667</v>
      </c>
      <c r="L51" s="375">
        <v>508.98333333333329</v>
      </c>
      <c r="M51" s="376">
        <v>492.95</v>
      </c>
      <c r="N51" s="376">
        <v>477.75</v>
      </c>
      <c r="O51" s="376">
        <v>7978000</v>
      </c>
      <c r="P51" s="377">
        <v>2.0726714431934492E-2</v>
      </c>
    </row>
    <row r="52" spans="1:16" ht="12.75" customHeight="1">
      <c r="A52" s="356">
        <v>42</v>
      </c>
      <c r="B52" s="381" t="s">
        <v>63</v>
      </c>
      <c r="C52" s="373" t="s">
        <v>89</v>
      </c>
      <c r="D52" s="374">
        <v>45225</v>
      </c>
      <c r="E52" s="373">
        <v>378.75</v>
      </c>
      <c r="F52" s="373">
        <v>378.58333333333331</v>
      </c>
      <c r="G52" s="375">
        <v>375.16666666666663</v>
      </c>
      <c r="H52" s="375">
        <v>371.58333333333331</v>
      </c>
      <c r="I52" s="375">
        <v>368.16666666666663</v>
      </c>
      <c r="J52" s="375">
        <v>382.16666666666663</v>
      </c>
      <c r="K52" s="375">
        <v>385.58333333333326</v>
      </c>
      <c r="L52" s="375">
        <v>389.16666666666663</v>
      </c>
      <c r="M52" s="376">
        <v>382</v>
      </c>
      <c r="N52" s="376">
        <v>375</v>
      </c>
      <c r="O52" s="376">
        <v>49661100</v>
      </c>
      <c r="P52" s="377">
        <v>4.9708937335920557E-2</v>
      </c>
    </row>
    <row r="53" spans="1:16" ht="12.75" customHeight="1">
      <c r="A53" s="356">
        <v>43</v>
      </c>
      <c r="B53" s="381" t="s">
        <v>68</v>
      </c>
      <c r="C53" s="380" t="s">
        <v>90</v>
      </c>
      <c r="D53" s="374">
        <v>45225</v>
      </c>
      <c r="E53" s="373">
        <v>770.3</v>
      </c>
      <c r="F53" s="373">
        <v>767.46666666666658</v>
      </c>
      <c r="G53" s="375">
        <v>758.88333333333321</v>
      </c>
      <c r="H53" s="375">
        <v>747.46666666666658</v>
      </c>
      <c r="I53" s="375">
        <v>738.88333333333321</v>
      </c>
      <c r="J53" s="375">
        <v>778.88333333333321</v>
      </c>
      <c r="K53" s="375">
        <v>787.46666666666647</v>
      </c>
      <c r="L53" s="375">
        <v>798.88333333333321</v>
      </c>
      <c r="M53" s="376">
        <v>776.05</v>
      </c>
      <c r="N53" s="376">
        <v>756.05</v>
      </c>
      <c r="O53" s="376">
        <v>3800550</v>
      </c>
      <c r="P53" s="377">
        <v>-1.2914661939731578E-2</v>
      </c>
    </row>
    <row r="54" spans="1:16" ht="12.75" customHeight="1">
      <c r="A54" s="356">
        <v>44</v>
      </c>
      <c r="B54" s="381" t="s">
        <v>45</v>
      </c>
      <c r="C54" s="378" t="s">
        <v>91</v>
      </c>
      <c r="D54" s="374">
        <v>45225</v>
      </c>
      <c r="E54" s="373">
        <v>278.64999999999998</v>
      </c>
      <c r="F54" s="373">
        <v>278.26666666666671</v>
      </c>
      <c r="G54" s="375">
        <v>275.73333333333341</v>
      </c>
      <c r="H54" s="375">
        <v>272.81666666666672</v>
      </c>
      <c r="I54" s="375">
        <v>270.28333333333342</v>
      </c>
      <c r="J54" s="375">
        <v>281.18333333333339</v>
      </c>
      <c r="K54" s="375">
        <v>283.7166666666667</v>
      </c>
      <c r="L54" s="375">
        <v>286.63333333333338</v>
      </c>
      <c r="M54" s="376">
        <v>280.8</v>
      </c>
      <c r="N54" s="376">
        <v>275.35000000000002</v>
      </c>
      <c r="O54" s="376">
        <v>11958600</v>
      </c>
      <c r="P54" s="377">
        <v>-7.9377678996666136E-4</v>
      </c>
    </row>
    <row r="55" spans="1:16" ht="12.75" customHeight="1">
      <c r="A55" s="356">
        <v>45</v>
      </c>
      <c r="B55" s="381" t="s">
        <v>68</v>
      </c>
      <c r="C55" s="373" t="s">
        <v>92</v>
      </c>
      <c r="D55" s="374">
        <v>45225</v>
      </c>
      <c r="E55" s="373">
        <v>1223.3</v>
      </c>
      <c r="F55" s="373">
        <v>1226.5833333333333</v>
      </c>
      <c r="G55" s="375">
        <v>1204.2666666666664</v>
      </c>
      <c r="H55" s="375">
        <v>1185.2333333333331</v>
      </c>
      <c r="I55" s="375">
        <v>1162.9166666666663</v>
      </c>
      <c r="J55" s="375">
        <v>1245.6166666666666</v>
      </c>
      <c r="K55" s="375">
        <v>1267.9333333333336</v>
      </c>
      <c r="L55" s="375">
        <v>1286.9666666666667</v>
      </c>
      <c r="M55" s="376">
        <v>1248.9000000000001</v>
      </c>
      <c r="N55" s="376">
        <v>1207.55</v>
      </c>
      <c r="O55" s="376">
        <v>14095000</v>
      </c>
      <c r="P55" s="377">
        <v>3.9071138960560269E-2</v>
      </c>
    </row>
    <row r="56" spans="1:16" ht="12.75" customHeight="1">
      <c r="A56" s="356">
        <v>46</v>
      </c>
      <c r="B56" s="381" t="s">
        <v>43</v>
      </c>
      <c r="C56" s="373" t="s">
        <v>93</v>
      </c>
      <c r="D56" s="374">
        <v>45225</v>
      </c>
      <c r="E56" s="373">
        <v>1192.1500000000001</v>
      </c>
      <c r="F56" s="373">
        <v>1189.3999999999999</v>
      </c>
      <c r="G56" s="375">
        <v>1175.2999999999997</v>
      </c>
      <c r="H56" s="375">
        <v>1158.4499999999998</v>
      </c>
      <c r="I56" s="375">
        <v>1144.3499999999997</v>
      </c>
      <c r="J56" s="375">
        <v>1206.2499999999998</v>
      </c>
      <c r="K56" s="375">
        <v>1220.3499999999997</v>
      </c>
      <c r="L56" s="375">
        <v>1237.1999999999998</v>
      </c>
      <c r="M56" s="376">
        <v>1203.5</v>
      </c>
      <c r="N56" s="376">
        <v>1172.55</v>
      </c>
      <c r="O56" s="376">
        <v>9667450</v>
      </c>
      <c r="P56" s="377">
        <v>1.3699563794983643E-2</v>
      </c>
    </row>
    <row r="57" spans="1:16" ht="12.75" customHeight="1">
      <c r="A57" s="356">
        <v>47</v>
      </c>
      <c r="B57" s="381" t="s">
        <v>45</v>
      </c>
      <c r="C57" s="373" t="s">
        <v>94</v>
      </c>
      <c r="D57" s="374">
        <v>45225</v>
      </c>
      <c r="E57" s="373">
        <v>296.7</v>
      </c>
      <c r="F57" s="373">
        <v>296.31666666666666</v>
      </c>
      <c r="G57" s="375">
        <v>293.63333333333333</v>
      </c>
      <c r="H57" s="375">
        <v>290.56666666666666</v>
      </c>
      <c r="I57" s="375">
        <v>287.88333333333333</v>
      </c>
      <c r="J57" s="375">
        <v>299.38333333333333</v>
      </c>
      <c r="K57" s="375">
        <v>302.06666666666661</v>
      </c>
      <c r="L57" s="375">
        <v>305.13333333333333</v>
      </c>
      <c r="M57" s="376">
        <v>299</v>
      </c>
      <c r="N57" s="376">
        <v>293.25</v>
      </c>
      <c r="O57" s="376">
        <v>77611800</v>
      </c>
      <c r="P57" s="377">
        <v>2.5499131944444445E-3</v>
      </c>
    </row>
    <row r="58" spans="1:16" ht="12.75" customHeight="1">
      <c r="A58" s="356">
        <v>48</v>
      </c>
      <c r="B58" s="381" t="s">
        <v>87</v>
      </c>
      <c r="C58" s="373" t="s">
        <v>95</v>
      </c>
      <c r="D58" s="374">
        <v>45225</v>
      </c>
      <c r="E58" s="373">
        <v>5134.95</v>
      </c>
      <c r="F58" s="373">
        <v>5130.1166666666668</v>
      </c>
      <c r="G58" s="375">
        <v>5068.2333333333336</v>
      </c>
      <c r="H58" s="375">
        <v>5001.5166666666664</v>
      </c>
      <c r="I58" s="375">
        <v>4939.6333333333332</v>
      </c>
      <c r="J58" s="375">
        <v>5196.8333333333339</v>
      </c>
      <c r="K58" s="375">
        <v>5258.7166666666672</v>
      </c>
      <c r="L58" s="375">
        <v>5325.4333333333343</v>
      </c>
      <c r="M58" s="376">
        <v>5192</v>
      </c>
      <c r="N58" s="376">
        <v>5063.3999999999996</v>
      </c>
      <c r="O58" s="376">
        <v>1296450</v>
      </c>
      <c r="P58" s="377">
        <v>5.5311355311355309E-2</v>
      </c>
    </row>
    <row r="59" spans="1:16" ht="12.75" customHeight="1">
      <c r="A59" s="356">
        <v>49</v>
      </c>
      <c r="B59" s="381" t="s">
        <v>59</v>
      </c>
      <c r="C59" s="373" t="s">
        <v>96</v>
      </c>
      <c r="D59" s="374">
        <v>45225</v>
      </c>
      <c r="E59" s="373">
        <v>1992.05</v>
      </c>
      <c r="F59" s="373">
        <v>1987.4166666666667</v>
      </c>
      <c r="G59" s="375">
        <v>1974.8333333333335</v>
      </c>
      <c r="H59" s="375">
        <v>1957.6166666666668</v>
      </c>
      <c r="I59" s="375">
        <v>1945.0333333333335</v>
      </c>
      <c r="J59" s="375">
        <v>2004.6333333333334</v>
      </c>
      <c r="K59" s="375">
        <v>2017.2166666666669</v>
      </c>
      <c r="L59" s="375">
        <v>2034.4333333333334</v>
      </c>
      <c r="M59" s="376">
        <v>2000</v>
      </c>
      <c r="N59" s="376">
        <v>1970.2</v>
      </c>
      <c r="O59" s="376">
        <v>3404450</v>
      </c>
      <c r="P59" s="377">
        <v>7.1443363015117004E-3</v>
      </c>
    </row>
    <row r="60" spans="1:16" ht="12.75" customHeight="1">
      <c r="A60" s="356">
        <v>50</v>
      </c>
      <c r="B60" s="381" t="s">
        <v>45</v>
      </c>
      <c r="C60" s="373" t="s">
        <v>97</v>
      </c>
      <c r="D60" s="374">
        <v>45225</v>
      </c>
      <c r="E60" s="373">
        <v>720.15</v>
      </c>
      <c r="F60" s="373">
        <v>718.46666666666658</v>
      </c>
      <c r="G60" s="375">
        <v>713.98333333333312</v>
      </c>
      <c r="H60" s="375">
        <v>707.81666666666649</v>
      </c>
      <c r="I60" s="375">
        <v>703.33333333333303</v>
      </c>
      <c r="J60" s="375">
        <v>724.63333333333321</v>
      </c>
      <c r="K60" s="375">
        <v>729.11666666666656</v>
      </c>
      <c r="L60" s="375">
        <v>735.2833333333333</v>
      </c>
      <c r="M60" s="376">
        <v>722.95</v>
      </c>
      <c r="N60" s="376">
        <v>712.3</v>
      </c>
      <c r="O60" s="376">
        <v>5921000</v>
      </c>
      <c r="P60" s="377">
        <v>4.666784514760474E-2</v>
      </c>
    </row>
    <row r="61" spans="1:16" ht="12.75" customHeight="1">
      <c r="A61" s="356">
        <v>51</v>
      </c>
      <c r="B61" s="381" t="s">
        <v>45</v>
      </c>
      <c r="C61" s="380" t="s">
        <v>98</v>
      </c>
      <c r="D61" s="374">
        <v>45225</v>
      </c>
      <c r="E61" s="373">
        <v>1151.0999999999999</v>
      </c>
      <c r="F61" s="373">
        <v>1145.1000000000001</v>
      </c>
      <c r="G61" s="375">
        <v>1130.9500000000003</v>
      </c>
      <c r="H61" s="375">
        <v>1110.8000000000002</v>
      </c>
      <c r="I61" s="375">
        <v>1096.6500000000003</v>
      </c>
      <c r="J61" s="375">
        <v>1165.2500000000002</v>
      </c>
      <c r="K61" s="375">
        <v>1179.4000000000003</v>
      </c>
      <c r="L61" s="375">
        <v>1199.5500000000002</v>
      </c>
      <c r="M61" s="376">
        <v>1159.25</v>
      </c>
      <c r="N61" s="376">
        <v>1124.95</v>
      </c>
      <c r="O61" s="376">
        <v>1201900</v>
      </c>
      <c r="P61" s="377">
        <v>5.8569667077681874E-2</v>
      </c>
    </row>
    <row r="62" spans="1:16" ht="12.75" customHeight="1">
      <c r="A62" s="356">
        <v>52</v>
      </c>
      <c r="B62" s="381" t="s">
        <v>41</v>
      </c>
      <c r="C62" s="378" t="s">
        <v>99</v>
      </c>
      <c r="D62" s="374">
        <v>45225</v>
      </c>
      <c r="E62" s="373">
        <v>311.64999999999998</v>
      </c>
      <c r="F62" s="373">
        <v>312.2833333333333</v>
      </c>
      <c r="G62" s="375">
        <v>306.36666666666662</v>
      </c>
      <c r="H62" s="375">
        <v>301.08333333333331</v>
      </c>
      <c r="I62" s="375">
        <v>295.16666666666663</v>
      </c>
      <c r="J62" s="375">
        <v>317.56666666666661</v>
      </c>
      <c r="K62" s="375">
        <v>323.48333333333335</v>
      </c>
      <c r="L62" s="375">
        <v>328.76666666666659</v>
      </c>
      <c r="M62" s="376">
        <v>318.2</v>
      </c>
      <c r="N62" s="376">
        <v>307</v>
      </c>
      <c r="O62" s="376">
        <v>11502000</v>
      </c>
      <c r="P62" s="377">
        <v>-6.4284668326255678E-2</v>
      </c>
    </row>
    <row r="63" spans="1:16" ht="12.75" customHeight="1">
      <c r="A63" s="356">
        <v>53</v>
      </c>
      <c r="B63" s="381" t="s">
        <v>63</v>
      </c>
      <c r="C63" s="373" t="s">
        <v>100</v>
      </c>
      <c r="D63" s="374">
        <v>45225</v>
      </c>
      <c r="E63" s="373">
        <v>127.5</v>
      </c>
      <c r="F63" s="373">
        <v>127.35000000000001</v>
      </c>
      <c r="G63" s="375">
        <v>126.60000000000002</v>
      </c>
      <c r="H63" s="375">
        <v>125.70000000000002</v>
      </c>
      <c r="I63" s="375">
        <v>124.95000000000003</v>
      </c>
      <c r="J63" s="375">
        <v>128.25</v>
      </c>
      <c r="K63" s="375">
        <v>129</v>
      </c>
      <c r="L63" s="375">
        <v>129.9</v>
      </c>
      <c r="M63" s="376">
        <v>128.1</v>
      </c>
      <c r="N63" s="376">
        <v>126.45</v>
      </c>
      <c r="O63" s="376">
        <v>40500000</v>
      </c>
      <c r="P63" s="377">
        <v>1.4147990484537373E-2</v>
      </c>
    </row>
    <row r="64" spans="1:16" ht="12.75" customHeight="1">
      <c r="A64" s="356">
        <v>54</v>
      </c>
      <c r="B64" s="381" t="s">
        <v>41</v>
      </c>
      <c r="C64" s="373" t="s">
        <v>101</v>
      </c>
      <c r="D64" s="374">
        <v>45225</v>
      </c>
      <c r="E64" s="373">
        <v>1693.2</v>
      </c>
      <c r="F64" s="373">
        <v>1688.4333333333334</v>
      </c>
      <c r="G64" s="375">
        <v>1667.4666666666667</v>
      </c>
      <c r="H64" s="375">
        <v>1641.7333333333333</v>
      </c>
      <c r="I64" s="375">
        <v>1620.7666666666667</v>
      </c>
      <c r="J64" s="375">
        <v>1714.1666666666667</v>
      </c>
      <c r="K64" s="375">
        <v>1735.1333333333334</v>
      </c>
      <c r="L64" s="375">
        <v>1760.8666666666668</v>
      </c>
      <c r="M64" s="376">
        <v>1709.4</v>
      </c>
      <c r="N64" s="376">
        <v>1662.7</v>
      </c>
      <c r="O64" s="376">
        <v>5197200</v>
      </c>
      <c r="P64" s="377">
        <v>-5.1682554266681982E-3</v>
      </c>
    </row>
    <row r="65" spans="1:16" ht="12.75" customHeight="1">
      <c r="A65" s="356">
        <v>55</v>
      </c>
      <c r="B65" s="381" t="s">
        <v>59</v>
      </c>
      <c r="C65" s="373" t="s">
        <v>102</v>
      </c>
      <c r="D65" s="374">
        <v>45225</v>
      </c>
      <c r="E65" s="373">
        <v>553.45000000000005</v>
      </c>
      <c r="F65" s="373">
        <v>552.85</v>
      </c>
      <c r="G65" s="375">
        <v>550.6</v>
      </c>
      <c r="H65" s="375">
        <v>547.75</v>
      </c>
      <c r="I65" s="375">
        <v>545.5</v>
      </c>
      <c r="J65" s="375">
        <v>555.70000000000005</v>
      </c>
      <c r="K65" s="375">
        <v>557.95000000000005</v>
      </c>
      <c r="L65" s="375">
        <v>560.80000000000007</v>
      </c>
      <c r="M65" s="376">
        <v>555.1</v>
      </c>
      <c r="N65" s="376">
        <v>550</v>
      </c>
      <c r="O65" s="376">
        <v>16031250</v>
      </c>
      <c r="P65" s="377">
        <v>3.128666405944466E-3</v>
      </c>
    </row>
    <row r="66" spans="1:16" ht="12.75" customHeight="1">
      <c r="A66" s="356">
        <v>56</v>
      </c>
      <c r="B66" s="381" t="s">
        <v>49</v>
      </c>
      <c r="C66" s="378" t="s">
        <v>103</v>
      </c>
      <c r="D66" s="374">
        <v>45225</v>
      </c>
      <c r="E66" s="373">
        <v>2416.9499999999998</v>
      </c>
      <c r="F66" s="373">
        <v>2400.6166666666668</v>
      </c>
      <c r="G66" s="375">
        <v>2371.3333333333335</v>
      </c>
      <c r="H66" s="375">
        <v>2325.7166666666667</v>
      </c>
      <c r="I66" s="375">
        <v>2296.4333333333334</v>
      </c>
      <c r="J66" s="375">
        <v>2446.2333333333336</v>
      </c>
      <c r="K66" s="375">
        <v>2475.5166666666664</v>
      </c>
      <c r="L66" s="375">
        <v>2521.1333333333337</v>
      </c>
      <c r="M66" s="376">
        <v>2429.9</v>
      </c>
      <c r="N66" s="376">
        <v>2355</v>
      </c>
      <c r="O66" s="376">
        <v>1333000</v>
      </c>
      <c r="P66" s="377">
        <v>5.1676528599605524E-2</v>
      </c>
    </row>
    <row r="67" spans="1:16" ht="12.75" customHeight="1">
      <c r="A67" s="356">
        <v>57</v>
      </c>
      <c r="B67" s="381" t="s">
        <v>39</v>
      </c>
      <c r="C67" s="373" t="s">
        <v>104</v>
      </c>
      <c r="D67" s="374">
        <v>45225</v>
      </c>
      <c r="E67" s="373">
        <v>2133.85</v>
      </c>
      <c r="F67" s="373">
        <v>2129.9333333333334</v>
      </c>
      <c r="G67" s="375">
        <v>2107.8666666666668</v>
      </c>
      <c r="H67" s="375">
        <v>2081.8833333333332</v>
      </c>
      <c r="I67" s="375">
        <v>2059.8166666666666</v>
      </c>
      <c r="J67" s="375">
        <v>2155.916666666667</v>
      </c>
      <c r="K67" s="375">
        <v>2177.9833333333336</v>
      </c>
      <c r="L67" s="375">
        <v>2203.9666666666672</v>
      </c>
      <c r="M67" s="376">
        <v>2152</v>
      </c>
      <c r="N67" s="376">
        <v>2103.9499999999998</v>
      </c>
      <c r="O67" s="376">
        <v>2209500</v>
      </c>
      <c r="P67" s="377">
        <v>-5.6703118671526933E-3</v>
      </c>
    </row>
    <row r="68" spans="1:16" ht="12.75" customHeight="1">
      <c r="A68" s="356">
        <v>58</v>
      </c>
      <c r="B68" s="381" t="s">
        <v>45</v>
      </c>
      <c r="C68" s="378" t="s">
        <v>105</v>
      </c>
      <c r="D68" s="374">
        <v>45225</v>
      </c>
      <c r="E68" s="373">
        <v>143.44999999999999</v>
      </c>
      <c r="F68" s="373">
        <v>140.71666666666667</v>
      </c>
      <c r="G68" s="375">
        <v>136.58333333333334</v>
      </c>
      <c r="H68" s="375">
        <v>129.71666666666667</v>
      </c>
      <c r="I68" s="375">
        <v>125.58333333333334</v>
      </c>
      <c r="J68" s="375">
        <v>147.58333333333334</v>
      </c>
      <c r="K68" s="375">
        <v>151.71666666666667</v>
      </c>
      <c r="L68" s="375">
        <v>158.58333333333334</v>
      </c>
      <c r="M68" s="376">
        <v>144.85</v>
      </c>
      <c r="N68" s="376">
        <v>133.85</v>
      </c>
      <c r="O68" s="376">
        <v>13062000</v>
      </c>
      <c r="P68" s="377">
        <v>0.21833376860799164</v>
      </c>
    </row>
    <row r="69" spans="1:16" ht="12.75" customHeight="1">
      <c r="A69" s="356">
        <v>59</v>
      </c>
      <c r="B69" s="381" t="s">
        <v>43</v>
      </c>
      <c r="C69" s="373" t="s">
        <v>106</v>
      </c>
      <c r="D69" s="374">
        <v>45225</v>
      </c>
      <c r="E69" s="373">
        <v>3784</v>
      </c>
      <c r="F69" s="373">
        <v>3765.0166666666664</v>
      </c>
      <c r="G69" s="375">
        <v>3720.083333333333</v>
      </c>
      <c r="H69" s="375">
        <v>3656.1666666666665</v>
      </c>
      <c r="I69" s="375">
        <v>3611.2333333333331</v>
      </c>
      <c r="J69" s="375">
        <v>3828.9333333333329</v>
      </c>
      <c r="K69" s="375">
        <v>3873.8666666666663</v>
      </c>
      <c r="L69" s="375">
        <v>3937.7833333333328</v>
      </c>
      <c r="M69" s="376">
        <v>3809.95</v>
      </c>
      <c r="N69" s="376">
        <v>3701.1</v>
      </c>
      <c r="O69" s="376">
        <v>2348400</v>
      </c>
      <c r="P69" s="377">
        <v>-3.294350189425136E-2</v>
      </c>
    </row>
    <row r="70" spans="1:16" ht="12.75" customHeight="1">
      <c r="A70" s="356">
        <v>60</v>
      </c>
      <c r="B70" s="381" t="s">
        <v>45</v>
      </c>
      <c r="C70" s="380" t="s">
        <v>107</v>
      </c>
      <c r="D70" s="374">
        <v>45225</v>
      </c>
      <c r="E70" s="373">
        <v>5310.2</v>
      </c>
      <c r="F70" s="373">
        <v>5273.4000000000005</v>
      </c>
      <c r="G70" s="375">
        <v>5216.8000000000011</v>
      </c>
      <c r="H70" s="375">
        <v>5123.4000000000005</v>
      </c>
      <c r="I70" s="375">
        <v>5066.8000000000011</v>
      </c>
      <c r="J70" s="375">
        <v>5366.8000000000011</v>
      </c>
      <c r="K70" s="375">
        <v>5423.4000000000015</v>
      </c>
      <c r="L70" s="375">
        <v>5516.8000000000011</v>
      </c>
      <c r="M70" s="376">
        <v>5330</v>
      </c>
      <c r="N70" s="376">
        <v>5180</v>
      </c>
      <c r="O70" s="376">
        <v>1241800</v>
      </c>
      <c r="P70" s="377">
        <v>5.0178051149239239E-3</v>
      </c>
    </row>
    <row r="71" spans="1:16" ht="12.75" customHeight="1">
      <c r="A71" s="356">
        <v>61</v>
      </c>
      <c r="B71" s="381" t="s">
        <v>108</v>
      </c>
      <c r="C71" s="373" t="s">
        <v>109</v>
      </c>
      <c r="D71" s="374">
        <v>45225</v>
      </c>
      <c r="E71" s="373">
        <v>534.29999999999995</v>
      </c>
      <c r="F71" s="373">
        <v>532.66666666666663</v>
      </c>
      <c r="G71" s="375">
        <v>528.13333333333321</v>
      </c>
      <c r="H71" s="375">
        <v>521.96666666666658</v>
      </c>
      <c r="I71" s="375">
        <v>517.43333333333317</v>
      </c>
      <c r="J71" s="375">
        <v>538.83333333333326</v>
      </c>
      <c r="K71" s="375">
        <v>543.36666666666679</v>
      </c>
      <c r="L71" s="375">
        <v>549.5333333333333</v>
      </c>
      <c r="M71" s="376">
        <v>537.20000000000005</v>
      </c>
      <c r="N71" s="376">
        <v>526.5</v>
      </c>
      <c r="O71" s="376">
        <v>32934000</v>
      </c>
      <c r="P71" s="377">
        <v>-9.0099109019921915E-4</v>
      </c>
    </row>
    <row r="72" spans="1:16" ht="12.75" customHeight="1">
      <c r="A72" s="356">
        <v>62</v>
      </c>
      <c r="B72" s="381" t="s">
        <v>43</v>
      </c>
      <c r="C72" s="373" t="s">
        <v>110</v>
      </c>
      <c r="D72" s="374">
        <v>45225</v>
      </c>
      <c r="E72" s="373">
        <v>5621.8</v>
      </c>
      <c r="F72" s="373">
        <v>5585.75</v>
      </c>
      <c r="G72" s="375">
        <v>5506.2</v>
      </c>
      <c r="H72" s="375">
        <v>5390.5999999999995</v>
      </c>
      <c r="I72" s="375">
        <v>5311.0499999999993</v>
      </c>
      <c r="J72" s="375">
        <v>5701.35</v>
      </c>
      <c r="K72" s="375">
        <v>5780.9</v>
      </c>
      <c r="L72" s="375">
        <v>5896.5000000000009</v>
      </c>
      <c r="M72" s="376">
        <v>5665.3</v>
      </c>
      <c r="N72" s="376">
        <v>5470.15</v>
      </c>
      <c r="O72" s="376">
        <v>2551375</v>
      </c>
      <c r="P72" s="377">
        <v>3.3991894630192504E-2</v>
      </c>
    </row>
    <row r="73" spans="1:16" ht="12.75" customHeight="1">
      <c r="A73" s="356">
        <v>63</v>
      </c>
      <c r="B73" s="381" t="s">
        <v>56</v>
      </c>
      <c r="C73" s="373" t="s">
        <v>111</v>
      </c>
      <c r="D73" s="374">
        <v>45225</v>
      </c>
      <c r="E73" s="373">
        <v>3475.1</v>
      </c>
      <c r="F73" s="373">
        <v>3477.8166666666671</v>
      </c>
      <c r="G73" s="375">
        <v>3446.2833333333342</v>
      </c>
      <c r="H73" s="375">
        <v>3417.4666666666672</v>
      </c>
      <c r="I73" s="375">
        <v>3385.9333333333343</v>
      </c>
      <c r="J73" s="375">
        <v>3506.6333333333341</v>
      </c>
      <c r="K73" s="375">
        <v>3538.166666666667</v>
      </c>
      <c r="L73" s="375">
        <v>3566.983333333334</v>
      </c>
      <c r="M73" s="376">
        <v>3509.35</v>
      </c>
      <c r="N73" s="376">
        <v>3449</v>
      </c>
      <c r="O73" s="376">
        <v>3641925</v>
      </c>
      <c r="P73" s="377">
        <v>3.4189733141181733E-2</v>
      </c>
    </row>
    <row r="74" spans="1:16" ht="12.75" customHeight="1">
      <c r="A74" s="356">
        <v>64</v>
      </c>
      <c r="B74" s="381" t="s">
        <v>56</v>
      </c>
      <c r="C74" s="373" t="s">
        <v>112</v>
      </c>
      <c r="D74" s="374">
        <v>45225</v>
      </c>
      <c r="E74" s="373">
        <v>3204.3</v>
      </c>
      <c r="F74" s="373">
        <v>3224.3166666666671</v>
      </c>
      <c r="G74" s="375">
        <v>3179.983333333334</v>
      </c>
      <c r="H74" s="375">
        <v>3155.666666666667</v>
      </c>
      <c r="I74" s="375">
        <v>3111.3333333333339</v>
      </c>
      <c r="J74" s="375">
        <v>3248.6333333333341</v>
      </c>
      <c r="K74" s="375">
        <v>3292.9666666666672</v>
      </c>
      <c r="L74" s="375">
        <v>3317.2833333333342</v>
      </c>
      <c r="M74" s="376">
        <v>3268.65</v>
      </c>
      <c r="N74" s="376">
        <v>3200</v>
      </c>
      <c r="O74" s="376">
        <v>1623600</v>
      </c>
      <c r="P74" s="377">
        <v>2.9647715381932335E-2</v>
      </c>
    </row>
    <row r="75" spans="1:16" ht="12.75" customHeight="1">
      <c r="A75" s="356">
        <v>65</v>
      </c>
      <c r="B75" s="381" t="s">
        <v>56</v>
      </c>
      <c r="C75" s="373" t="s">
        <v>113</v>
      </c>
      <c r="D75" s="374">
        <v>45225</v>
      </c>
      <c r="E75" s="373">
        <v>262.2</v>
      </c>
      <c r="F75" s="373">
        <v>262.26666666666665</v>
      </c>
      <c r="G75" s="375">
        <v>259.98333333333329</v>
      </c>
      <c r="H75" s="375">
        <v>257.76666666666665</v>
      </c>
      <c r="I75" s="375">
        <v>255.48333333333329</v>
      </c>
      <c r="J75" s="375">
        <v>264.48333333333329</v>
      </c>
      <c r="K75" s="375">
        <v>266.76666666666659</v>
      </c>
      <c r="L75" s="375">
        <v>268.98333333333329</v>
      </c>
      <c r="M75" s="376">
        <v>264.55</v>
      </c>
      <c r="N75" s="376">
        <v>260.05</v>
      </c>
      <c r="O75" s="376">
        <v>16182000</v>
      </c>
      <c r="P75" s="377">
        <v>1.6508367254635913E-2</v>
      </c>
    </row>
    <row r="76" spans="1:16" ht="12.75" customHeight="1">
      <c r="A76" s="356">
        <v>66</v>
      </c>
      <c r="B76" s="381" t="s">
        <v>63</v>
      </c>
      <c r="C76" s="373" t="s">
        <v>114</v>
      </c>
      <c r="D76" s="374">
        <v>45225</v>
      </c>
      <c r="E76" s="373">
        <v>147.75</v>
      </c>
      <c r="F76" s="373">
        <v>147.91666666666666</v>
      </c>
      <c r="G76" s="375">
        <v>146.93333333333331</v>
      </c>
      <c r="H76" s="375">
        <v>146.11666666666665</v>
      </c>
      <c r="I76" s="375">
        <v>145.1333333333333</v>
      </c>
      <c r="J76" s="375">
        <v>148.73333333333332</v>
      </c>
      <c r="K76" s="375">
        <v>149.71666666666667</v>
      </c>
      <c r="L76" s="375">
        <v>150.53333333333333</v>
      </c>
      <c r="M76" s="376">
        <v>148.9</v>
      </c>
      <c r="N76" s="376">
        <v>147.1</v>
      </c>
      <c r="O76" s="376">
        <v>121440000</v>
      </c>
      <c r="P76" s="377">
        <v>2.6022304832713755E-2</v>
      </c>
    </row>
    <row r="77" spans="1:16" ht="12.75" customHeight="1">
      <c r="A77" s="356">
        <v>67</v>
      </c>
      <c r="B77" s="381" t="s">
        <v>84</v>
      </c>
      <c r="C77" s="373" t="s">
        <v>115</v>
      </c>
      <c r="D77" s="374">
        <v>45225</v>
      </c>
      <c r="E77" s="373">
        <v>125.2</v>
      </c>
      <c r="F77" s="373">
        <v>124.60000000000001</v>
      </c>
      <c r="G77" s="375">
        <v>123.40000000000002</v>
      </c>
      <c r="H77" s="375">
        <v>121.60000000000001</v>
      </c>
      <c r="I77" s="375">
        <v>120.40000000000002</v>
      </c>
      <c r="J77" s="375">
        <v>126.40000000000002</v>
      </c>
      <c r="K77" s="375">
        <v>127.60000000000001</v>
      </c>
      <c r="L77" s="375">
        <v>129.40000000000003</v>
      </c>
      <c r="M77" s="376">
        <v>125.8</v>
      </c>
      <c r="N77" s="376">
        <v>122.8</v>
      </c>
      <c r="O77" s="376">
        <v>153729150</v>
      </c>
      <c r="P77" s="377">
        <v>3.4544334975369455E-2</v>
      </c>
    </row>
    <row r="78" spans="1:16" ht="12.75" customHeight="1">
      <c r="A78" s="356">
        <v>68</v>
      </c>
      <c r="B78" s="381" t="s">
        <v>43</v>
      </c>
      <c r="C78" s="373" t="s">
        <v>116</v>
      </c>
      <c r="D78" s="374">
        <v>45225</v>
      </c>
      <c r="E78" s="373">
        <v>858.3</v>
      </c>
      <c r="F78" s="373">
        <v>836.05000000000007</v>
      </c>
      <c r="G78" s="375">
        <v>809.00000000000011</v>
      </c>
      <c r="H78" s="375">
        <v>759.7</v>
      </c>
      <c r="I78" s="375">
        <v>732.65000000000009</v>
      </c>
      <c r="J78" s="375">
        <v>885.35000000000014</v>
      </c>
      <c r="K78" s="375">
        <v>912.40000000000009</v>
      </c>
      <c r="L78" s="375">
        <v>961.70000000000016</v>
      </c>
      <c r="M78" s="376">
        <v>863.1</v>
      </c>
      <c r="N78" s="376">
        <v>786.75</v>
      </c>
      <c r="O78" s="376">
        <v>8291100</v>
      </c>
      <c r="P78" s="377">
        <v>-8.203563974955852E-2</v>
      </c>
    </row>
    <row r="79" spans="1:16" ht="12.75" customHeight="1">
      <c r="A79" s="356">
        <v>69</v>
      </c>
      <c r="B79" s="381" t="s">
        <v>117</v>
      </c>
      <c r="C79" s="373" t="s">
        <v>118</v>
      </c>
      <c r="D79" s="374">
        <v>45225</v>
      </c>
      <c r="E79" s="373">
        <v>59.85</v>
      </c>
      <c r="F79" s="373">
        <v>59.6</v>
      </c>
      <c r="G79" s="375">
        <v>58.85</v>
      </c>
      <c r="H79" s="375">
        <v>57.85</v>
      </c>
      <c r="I79" s="375">
        <v>57.1</v>
      </c>
      <c r="J79" s="375">
        <v>60.6</v>
      </c>
      <c r="K79" s="375">
        <v>61.35</v>
      </c>
      <c r="L79" s="375">
        <v>62.35</v>
      </c>
      <c r="M79" s="376">
        <v>60.35</v>
      </c>
      <c r="N79" s="376">
        <v>58.6</v>
      </c>
      <c r="O79" s="376">
        <v>135022500</v>
      </c>
      <c r="P79" s="377">
        <v>2.8978052126200273E-2</v>
      </c>
    </row>
    <row r="80" spans="1:16" ht="12.75" customHeight="1">
      <c r="A80" s="356">
        <v>70</v>
      </c>
      <c r="B80" s="381" t="s">
        <v>45</v>
      </c>
      <c r="C80" s="379" t="s">
        <v>119</v>
      </c>
      <c r="D80" s="374">
        <v>45225</v>
      </c>
      <c r="E80" s="373">
        <v>615.25</v>
      </c>
      <c r="F80" s="373">
        <v>613.41666666666663</v>
      </c>
      <c r="G80" s="375">
        <v>605.83333333333326</v>
      </c>
      <c r="H80" s="375">
        <v>596.41666666666663</v>
      </c>
      <c r="I80" s="375">
        <v>588.83333333333326</v>
      </c>
      <c r="J80" s="375">
        <v>622.83333333333326</v>
      </c>
      <c r="K80" s="375">
        <v>630.41666666666652</v>
      </c>
      <c r="L80" s="375">
        <v>639.83333333333326</v>
      </c>
      <c r="M80" s="376">
        <v>621</v>
      </c>
      <c r="N80" s="376">
        <v>604</v>
      </c>
      <c r="O80" s="376">
        <v>8175700</v>
      </c>
      <c r="P80" s="377">
        <v>-1.9182782283218965E-2</v>
      </c>
    </row>
    <row r="81" spans="1:16" ht="12.75" customHeight="1">
      <c r="A81" s="356">
        <v>71</v>
      </c>
      <c r="B81" s="381" t="s">
        <v>59</v>
      </c>
      <c r="C81" s="373" t="s">
        <v>120</v>
      </c>
      <c r="D81" s="374">
        <v>45225</v>
      </c>
      <c r="E81" s="373">
        <v>998.5</v>
      </c>
      <c r="F81" s="373">
        <v>1000.6</v>
      </c>
      <c r="G81" s="375">
        <v>994.35</v>
      </c>
      <c r="H81" s="375">
        <v>990.2</v>
      </c>
      <c r="I81" s="375">
        <v>983.95</v>
      </c>
      <c r="J81" s="375">
        <v>1004.75</v>
      </c>
      <c r="K81" s="375">
        <v>1011</v>
      </c>
      <c r="L81" s="375">
        <v>1015.15</v>
      </c>
      <c r="M81" s="376">
        <v>1006.85</v>
      </c>
      <c r="N81" s="376">
        <v>996.45</v>
      </c>
      <c r="O81" s="376">
        <v>9328000</v>
      </c>
      <c r="P81" s="377">
        <v>4.750140370578327E-2</v>
      </c>
    </row>
    <row r="82" spans="1:16" ht="12.75" customHeight="1">
      <c r="A82" s="356">
        <v>72</v>
      </c>
      <c r="B82" s="381" t="s">
        <v>108</v>
      </c>
      <c r="C82" s="373" t="s">
        <v>121</v>
      </c>
      <c r="D82" s="374">
        <v>45225</v>
      </c>
      <c r="E82" s="373">
        <v>1564.5</v>
      </c>
      <c r="F82" s="373">
        <v>1570.7666666666667</v>
      </c>
      <c r="G82" s="375">
        <v>1551.5333333333333</v>
      </c>
      <c r="H82" s="375">
        <v>1538.5666666666666</v>
      </c>
      <c r="I82" s="375">
        <v>1519.3333333333333</v>
      </c>
      <c r="J82" s="375">
        <v>1583.7333333333333</v>
      </c>
      <c r="K82" s="375">
        <v>1602.9666666666665</v>
      </c>
      <c r="L82" s="375">
        <v>1615.9333333333334</v>
      </c>
      <c r="M82" s="376">
        <v>1590</v>
      </c>
      <c r="N82" s="376">
        <v>1557.8</v>
      </c>
      <c r="O82" s="376">
        <v>3825650</v>
      </c>
      <c r="P82" s="377">
        <v>-1.2627191369375996E-2</v>
      </c>
    </row>
    <row r="83" spans="1:16" ht="12.75" customHeight="1">
      <c r="A83" s="356">
        <v>73</v>
      </c>
      <c r="B83" s="381" t="s">
        <v>43</v>
      </c>
      <c r="C83" s="373" t="s">
        <v>122</v>
      </c>
      <c r="D83" s="374">
        <v>45225</v>
      </c>
      <c r="E83" s="373">
        <v>357.25</v>
      </c>
      <c r="F83" s="373">
        <v>353.33333333333331</v>
      </c>
      <c r="G83" s="375">
        <v>348.41666666666663</v>
      </c>
      <c r="H83" s="375">
        <v>339.58333333333331</v>
      </c>
      <c r="I83" s="375">
        <v>334.66666666666663</v>
      </c>
      <c r="J83" s="375">
        <v>362.16666666666663</v>
      </c>
      <c r="K83" s="375">
        <v>367.08333333333326</v>
      </c>
      <c r="L83" s="375">
        <v>375.91666666666663</v>
      </c>
      <c r="M83" s="376">
        <v>358.25</v>
      </c>
      <c r="N83" s="376">
        <v>344.5</v>
      </c>
      <c r="O83" s="376">
        <v>11210000</v>
      </c>
      <c r="P83" s="377">
        <v>0.12167300380228137</v>
      </c>
    </row>
    <row r="84" spans="1:16" ht="12.75" customHeight="1">
      <c r="A84" s="356">
        <v>74</v>
      </c>
      <c r="B84" s="381" t="s">
        <v>49</v>
      </c>
      <c r="C84" s="373" t="s">
        <v>123</v>
      </c>
      <c r="D84" s="374">
        <v>45225</v>
      </c>
      <c r="E84" s="373">
        <v>1949.35</v>
      </c>
      <c r="F84" s="373">
        <v>1943.8166666666666</v>
      </c>
      <c r="G84" s="375">
        <v>1927.7833333333333</v>
      </c>
      <c r="H84" s="375">
        <v>1906.2166666666667</v>
      </c>
      <c r="I84" s="375">
        <v>1890.1833333333334</v>
      </c>
      <c r="J84" s="375">
        <v>1965.3833333333332</v>
      </c>
      <c r="K84" s="375">
        <v>1981.4166666666665</v>
      </c>
      <c r="L84" s="375">
        <v>2002.9833333333331</v>
      </c>
      <c r="M84" s="376">
        <v>1959.85</v>
      </c>
      <c r="N84" s="376">
        <v>1922.25</v>
      </c>
      <c r="O84" s="376">
        <v>12242175</v>
      </c>
      <c r="P84" s="377">
        <v>-1.0823258491652273E-2</v>
      </c>
    </row>
    <row r="85" spans="1:16" ht="12.75" customHeight="1">
      <c r="A85" s="356">
        <v>75</v>
      </c>
      <c r="B85" s="381" t="s">
        <v>84</v>
      </c>
      <c r="C85" s="373" t="s">
        <v>124</v>
      </c>
      <c r="D85" s="374">
        <v>45225</v>
      </c>
      <c r="E85" s="373">
        <v>425.35</v>
      </c>
      <c r="F85" s="373">
        <v>423.2833333333333</v>
      </c>
      <c r="G85" s="375">
        <v>420.06666666666661</v>
      </c>
      <c r="H85" s="375">
        <v>414.7833333333333</v>
      </c>
      <c r="I85" s="375">
        <v>411.56666666666661</v>
      </c>
      <c r="J85" s="375">
        <v>428.56666666666661</v>
      </c>
      <c r="K85" s="375">
        <v>431.7833333333333</v>
      </c>
      <c r="L85" s="375">
        <v>437.06666666666661</v>
      </c>
      <c r="M85" s="376">
        <v>426.5</v>
      </c>
      <c r="N85" s="376">
        <v>418</v>
      </c>
      <c r="O85" s="376">
        <v>11410000</v>
      </c>
      <c r="P85" s="377">
        <v>-6.0975609756097563E-3</v>
      </c>
    </row>
    <row r="86" spans="1:16" ht="12.75" customHeight="1">
      <c r="A86" s="356">
        <v>76</v>
      </c>
      <c r="B86" s="381" t="s">
        <v>45</v>
      </c>
      <c r="C86" s="380" t="s">
        <v>125</v>
      </c>
      <c r="D86" s="374">
        <v>45225</v>
      </c>
      <c r="E86" s="373">
        <v>1938.95</v>
      </c>
      <c r="F86" s="373">
        <v>1931.4333333333334</v>
      </c>
      <c r="G86" s="375">
        <v>1914.0666666666668</v>
      </c>
      <c r="H86" s="375">
        <v>1889.1833333333334</v>
      </c>
      <c r="I86" s="375">
        <v>1871.8166666666668</v>
      </c>
      <c r="J86" s="375">
        <v>1956.3166666666668</v>
      </c>
      <c r="K86" s="375">
        <v>1973.6833333333336</v>
      </c>
      <c r="L86" s="375">
        <v>1998.5666666666668</v>
      </c>
      <c r="M86" s="376">
        <v>1948.8</v>
      </c>
      <c r="N86" s="376">
        <v>1906.55</v>
      </c>
      <c r="O86" s="376">
        <v>9706200</v>
      </c>
      <c r="P86" s="377">
        <v>-5.1647320905147148E-2</v>
      </c>
    </row>
    <row r="87" spans="1:16" ht="12.75" customHeight="1">
      <c r="A87" s="356">
        <v>77</v>
      </c>
      <c r="B87" s="381" t="s">
        <v>41</v>
      </c>
      <c r="C87" s="373" t="s">
        <v>126</v>
      </c>
      <c r="D87" s="374">
        <v>45225</v>
      </c>
      <c r="E87" s="373">
        <v>1398.1</v>
      </c>
      <c r="F87" s="373">
        <v>1397.05</v>
      </c>
      <c r="G87" s="375">
        <v>1389.1</v>
      </c>
      <c r="H87" s="375">
        <v>1380.1</v>
      </c>
      <c r="I87" s="375">
        <v>1372.1499999999999</v>
      </c>
      <c r="J87" s="375">
        <v>1406.05</v>
      </c>
      <c r="K87" s="375">
        <v>1414.0000000000002</v>
      </c>
      <c r="L87" s="375">
        <v>1423</v>
      </c>
      <c r="M87" s="376">
        <v>1405</v>
      </c>
      <c r="N87" s="376">
        <v>1388.05</v>
      </c>
      <c r="O87" s="376">
        <v>5595000</v>
      </c>
      <c r="P87" s="377">
        <v>4.1277817659727207E-3</v>
      </c>
    </row>
    <row r="88" spans="1:16" ht="12.75" customHeight="1">
      <c r="A88" s="356">
        <v>78</v>
      </c>
      <c r="B88" s="381" t="s">
        <v>87</v>
      </c>
      <c r="C88" s="373" t="s">
        <v>127</v>
      </c>
      <c r="D88" s="374">
        <v>45225</v>
      </c>
      <c r="E88" s="373">
        <v>1232.25</v>
      </c>
      <c r="F88" s="373">
        <v>1234.5</v>
      </c>
      <c r="G88" s="375">
        <v>1223.05</v>
      </c>
      <c r="H88" s="375">
        <v>1213.8499999999999</v>
      </c>
      <c r="I88" s="375">
        <v>1202.3999999999999</v>
      </c>
      <c r="J88" s="375">
        <v>1243.7</v>
      </c>
      <c r="K88" s="375">
        <v>1255.1499999999999</v>
      </c>
      <c r="L88" s="375">
        <v>1264.3500000000001</v>
      </c>
      <c r="M88" s="376">
        <v>1245.95</v>
      </c>
      <c r="N88" s="376">
        <v>1225.3</v>
      </c>
      <c r="O88" s="376">
        <v>9294600</v>
      </c>
      <c r="P88" s="377">
        <v>5.4897910542623343E-2</v>
      </c>
    </row>
    <row r="89" spans="1:16" ht="12.75" customHeight="1">
      <c r="A89" s="356">
        <v>79</v>
      </c>
      <c r="B89" s="381" t="s">
        <v>68</v>
      </c>
      <c r="C89" s="373" t="s">
        <v>128</v>
      </c>
      <c r="D89" s="374">
        <v>45225</v>
      </c>
      <c r="E89" s="373">
        <v>2639.2</v>
      </c>
      <c r="F89" s="373">
        <v>2622.8333333333335</v>
      </c>
      <c r="G89" s="375">
        <v>2600.416666666667</v>
      </c>
      <c r="H89" s="375">
        <v>2561.6333333333337</v>
      </c>
      <c r="I89" s="375">
        <v>2539.2166666666672</v>
      </c>
      <c r="J89" s="375">
        <v>2661.6166666666668</v>
      </c>
      <c r="K89" s="375">
        <v>2684.0333333333338</v>
      </c>
      <c r="L89" s="375">
        <v>2722.8166666666666</v>
      </c>
      <c r="M89" s="376">
        <v>2645.25</v>
      </c>
      <c r="N89" s="376">
        <v>2584.0500000000002</v>
      </c>
      <c r="O89" s="376">
        <v>4588200</v>
      </c>
      <c r="P89" s="377">
        <v>-3.165759149043941E-2</v>
      </c>
    </row>
    <row r="90" spans="1:16" ht="12.75" customHeight="1">
      <c r="A90" s="356">
        <v>80</v>
      </c>
      <c r="B90" s="381" t="s">
        <v>63</v>
      </c>
      <c r="C90" s="373" t="s">
        <v>129</v>
      </c>
      <c r="D90" s="374">
        <v>45225</v>
      </c>
      <c r="E90" s="373">
        <v>1536.7</v>
      </c>
      <c r="F90" s="373">
        <v>1537.95</v>
      </c>
      <c r="G90" s="375">
        <v>1530.3000000000002</v>
      </c>
      <c r="H90" s="375">
        <v>1523.9</v>
      </c>
      <c r="I90" s="375">
        <v>1516.2500000000002</v>
      </c>
      <c r="J90" s="375">
        <v>1544.3500000000001</v>
      </c>
      <c r="K90" s="375">
        <v>1552.0000000000002</v>
      </c>
      <c r="L90" s="375">
        <v>1558.4</v>
      </c>
      <c r="M90" s="376">
        <v>1545.6</v>
      </c>
      <c r="N90" s="376">
        <v>1531.55</v>
      </c>
      <c r="O90" s="376">
        <v>153622700</v>
      </c>
      <c r="P90" s="377">
        <v>1.1494169624103715E-2</v>
      </c>
    </row>
    <row r="91" spans="1:16" ht="12.75" customHeight="1">
      <c r="A91" s="356">
        <v>81</v>
      </c>
      <c r="B91" s="381" t="s">
        <v>68</v>
      </c>
      <c r="C91" s="373" t="s">
        <v>130</v>
      </c>
      <c r="D91" s="374">
        <v>45225</v>
      </c>
      <c r="E91" s="373">
        <v>639.95000000000005</v>
      </c>
      <c r="F91" s="373">
        <v>638.08333333333337</v>
      </c>
      <c r="G91" s="375">
        <v>635.36666666666679</v>
      </c>
      <c r="H91" s="375">
        <v>630.78333333333342</v>
      </c>
      <c r="I91" s="375">
        <v>628.06666666666683</v>
      </c>
      <c r="J91" s="375">
        <v>642.66666666666674</v>
      </c>
      <c r="K91" s="375">
        <v>645.38333333333321</v>
      </c>
      <c r="L91" s="375">
        <v>649.9666666666667</v>
      </c>
      <c r="M91" s="376">
        <v>640.79999999999995</v>
      </c>
      <c r="N91" s="376">
        <v>633.5</v>
      </c>
      <c r="O91" s="376">
        <v>16119400</v>
      </c>
      <c r="P91" s="377">
        <v>-8.9943869615202541E-3</v>
      </c>
    </row>
    <row r="92" spans="1:16" ht="12.75" customHeight="1">
      <c r="A92" s="356">
        <v>82</v>
      </c>
      <c r="B92" s="381" t="s">
        <v>56</v>
      </c>
      <c r="C92" s="373" t="s">
        <v>131</v>
      </c>
      <c r="D92" s="374">
        <v>45225</v>
      </c>
      <c r="E92" s="373">
        <v>3054.2</v>
      </c>
      <c r="F92" s="373">
        <v>3037.3666666666668</v>
      </c>
      <c r="G92" s="375">
        <v>3001.2333333333336</v>
      </c>
      <c r="H92" s="375">
        <v>2948.2666666666669</v>
      </c>
      <c r="I92" s="375">
        <v>2912.1333333333337</v>
      </c>
      <c r="J92" s="375">
        <v>3090.3333333333335</v>
      </c>
      <c r="K92" s="375">
        <v>3126.4666666666667</v>
      </c>
      <c r="L92" s="375">
        <v>3179.4333333333334</v>
      </c>
      <c r="M92" s="376">
        <v>3073.5</v>
      </c>
      <c r="N92" s="376">
        <v>2984.4</v>
      </c>
      <c r="O92" s="376">
        <v>3842700</v>
      </c>
      <c r="P92" s="377">
        <v>1.0731476367079619E-2</v>
      </c>
    </row>
    <row r="93" spans="1:16" ht="12.75" customHeight="1">
      <c r="A93" s="356">
        <v>83</v>
      </c>
      <c r="B93" s="381" t="s">
        <v>132</v>
      </c>
      <c r="C93" s="373" t="s">
        <v>133</v>
      </c>
      <c r="D93" s="374">
        <v>45225</v>
      </c>
      <c r="E93" s="373">
        <v>493.75</v>
      </c>
      <c r="F93" s="373">
        <v>488.88333333333338</v>
      </c>
      <c r="G93" s="375">
        <v>481.91666666666674</v>
      </c>
      <c r="H93" s="375">
        <v>470.08333333333337</v>
      </c>
      <c r="I93" s="375">
        <v>463.11666666666673</v>
      </c>
      <c r="J93" s="375">
        <v>500.71666666666675</v>
      </c>
      <c r="K93" s="375">
        <v>507.68333333333334</v>
      </c>
      <c r="L93" s="375">
        <v>519.51666666666677</v>
      </c>
      <c r="M93" s="376">
        <v>495.85</v>
      </c>
      <c r="N93" s="376">
        <v>477.05</v>
      </c>
      <c r="O93" s="376">
        <v>21810600</v>
      </c>
      <c r="P93" s="377">
        <v>-3.7501544544668232E-2</v>
      </c>
    </row>
    <row r="94" spans="1:16" ht="12.75" customHeight="1">
      <c r="A94" s="356">
        <v>84</v>
      </c>
      <c r="B94" s="381" t="s">
        <v>132</v>
      </c>
      <c r="C94" s="379" t="s">
        <v>134</v>
      </c>
      <c r="D94" s="374">
        <v>45225</v>
      </c>
      <c r="E94" s="373">
        <v>163.6</v>
      </c>
      <c r="F94" s="373">
        <v>162.29999999999998</v>
      </c>
      <c r="G94" s="375">
        <v>160.19999999999996</v>
      </c>
      <c r="H94" s="375">
        <v>156.79999999999998</v>
      </c>
      <c r="I94" s="375">
        <v>154.69999999999996</v>
      </c>
      <c r="J94" s="375">
        <v>165.69999999999996</v>
      </c>
      <c r="K94" s="375">
        <v>167.79999999999998</v>
      </c>
      <c r="L94" s="375">
        <v>171.19999999999996</v>
      </c>
      <c r="M94" s="376">
        <v>164.4</v>
      </c>
      <c r="N94" s="376">
        <v>158.9</v>
      </c>
      <c r="O94" s="376">
        <v>33628500</v>
      </c>
      <c r="P94" s="377">
        <v>1.6175528507367073E-2</v>
      </c>
    </row>
    <row r="95" spans="1:16" ht="12.75" customHeight="1">
      <c r="A95" s="356">
        <v>85</v>
      </c>
      <c r="B95" s="381" t="s">
        <v>84</v>
      </c>
      <c r="C95" s="373" t="s">
        <v>135</v>
      </c>
      <c r="D95" s="374">
        <v>45225</v>
      </c>
      <c r="E95" s="373">
        <v>255.9</v>
      </c>
      <c r="F95" s="373">
        <v>256.06666666666666</v>
      </c>
      <c r="G95" s="375">
        <v>253.08333333333331</v>
      </c>
      <c r="H95" s="375">
        <v>250.26666666666665</v>
      </c>
      <c r="I95" s="375">
        <v>247.2833333333333</v>
      </c>
      <c r="J95" s="375">
        <v>258.88333333333333</v>
      </c>
      <c r="K95" s="375">
        <v>261.86666666666667</v>
      </c>
      <c r="L95" s="375">
        <v>264.68333333333334</v>
      </c>
      <c r="M95" s="376">
        <v>259.05</v>
      </c>
      <c r="N95" s="376">
        <v>253.25</v>
      </c>
      <c r="O95" s="376">
        <v>50022900</v>
      </c>
      <c r="P95" s="377">
        <v>-4.4655287990512042E-2</v>
      </c>
    </row>
    <row r="96" spans="1:16" ht="12.75" customHeight="1">
      <c r="A96" s="356">
        <v>86</v>
      </c>
      <c r="B96" s="381" t="s">
        <v>59</v>
      </c>
      <c r="C96" s="373" t="s">
        <v>136</v>
      </c>
      <c r="D96" s="374">
        <v>45225</v>
      </c>
      <c r="E96" s="373">
        <v>2469.6999999999998</v>
      </c>
      <c r="F96" s="373">
        <v>2468.35</v>
      </c>
      <c r="G96" s="375">
        <v>2460.1</v>
      </c>
      <c r="H96" s="375">
        <v>2450.5</v>
      </c>
      <c r="I96" s="375">
        <v>2442.25</v>
      </c>
      <c r="J96" s="375">
        <v>2477.9499999999998</v>
      </c>
      <c r="K96" s="375">
        <v>2486.1999999999998</v>
      </c>
      <c r="L96" s="375">
        <v>2495.7999999999997</v>
      </c>
      <c r="M96" s="376">
        <v>2476.6</v>
      </c>
      <c r="N96" s="376">
        <v>2458.75</v>
      </c>
      <c r="O96" s="376">
        <v>10089600</v>
      </c>
      <c r="P96" s="377">
        <v>2.9822259334367171E-3</v>
      </c>
    </row>
    <row r="97" spans="1:16" ht="12.75" customHeight="1">
      <c r="A97" s="356">
        <v>87</v>
      </c>
      <c r="B97" s="381" t="s">
        <v>68</v>
      </c>
      <c r="C97" s="373" t="s">
        <v>137</v>
      </c>
      <c r="D97" s="374">
        <v>45225</v>
      </c>
      <c r="E97" s="373">
        <v>186.85</v>
      </c>
      <c r="F97" s="373">
        <v>188.68333333333331</v>
      </c>
      <c r="G97" s="375">
        <v>184.21666666666661</v>
      </c>
      <c r="H97" s="375">
        <v>181.58333333333331</v>
      </c>
      <c r="I97" s="375">
        <v>177.11666666666662</v>
      </c>
      <c r="J97" s="375">
        <v>191.31666666666661</v>
      </c>
      <c r="K97" s="375">
        <v>195.7833333333333</v>
      </c>
      <c r="L97" s="375">
        <v>198.4166666666666</v>
      </c>
      <c r="M97" s="376">
        <v>193.15</v>
      </c>
      <c r="N97" s="376">
        <v>186.05</v>
      </c>
      <c r="O97" s="376">
        <v>58578600</v>
      </c>
      <c r="P97" s="377">
        <v>7.7789246504644832E-2</v>
      </c>
    </row>
    <row r="98" spans="1:16" ht="12.75" customHeight="1">
      <c r="A98" s="356">
        <v>88</v>
      </c>
      <c r="B98" s="381" t="s">
        <v>63</v>
      </c>
      <c r="C98" s="373" t="s">
        <v>138</v>
      </c>
      <c r="D98" s="374">
        <v>45225</v>
      </c>
      <c r="E98" s="373">
        <v>956.35</v>
      </c>
      <c r="F98" s="373">
        <v>954.88333333333333</v>
      </c>
      <c r="G98" s="375">
        <v>949.86666666666667</v>
      </c>
      <c r="H98" s="375">
        <v>943.38333333333333</v>
      </c>
      <c r="I98" s="375">
        <v>938.36666666666667</v>
      </c>
      <c r="J98" s="375">
        <v>961.36666666666667</v>
      </c>
      <c r="K98" s="375">
        <v>966.38333333333333</v>
      </c>
      <c r="L98" s="375">
        <v>972.86666666666667</v>
      </c>
      <c r="M98" s="376">
        <v>959.9</v>
      </c>
      <c r="N98" s="376">
        <v>948.4</v>
      </c>
      <c r="O98" s="376">
        <v>90786500</v>
      </c>
      <c r="P98" s="377">
        <v>-8.4707537288900101E-3</v>
      </c>
    </row>
    <row r="99" spans="1:16" ht="12.75" customHeight="1">
      <c r="A99" s="356">
        <v>89</v>
      </c>
      <c r="B99" s="381" t="s">
        <v>68</v>
      </c>
      <c r="C99" s="373" t="s">
        <v>139</v>
      </c>
      <c r="D99" s="374">
        <v>45225</v>
      </c>
      <c r="E99" s="373">
        <v>1312.25</v>
      </c>
      <c r="F99" s="373">
        <v>1304.3999999999999</v>
      </c>
      <c r="G99" s="375">
        <v>1290.8499999999997</v>
      </c>
      <c r="H99" s="375">
        <v>1269.4499999999998</v>
      </c>
      <c r="I99" s="375">
        <v>1255.8999999999996</v>
      </c>
      <c r="J99" s="375">
        <v>1325.7999999999997</v>
      </c>
      <c r="K99" s="375">
        <v>1339.35</v>
      </c>
      <c r="L99" s="375">
        <v>1360.7499999999998</v>
      </c>
      <c r="M99" s="376">
        <v>1317.95</v>
      </c>
      <c r="N99" s="376">
        <v>1283</v>
      </c>
      <c r="O99" s="376">
        <v>2887000</v>
      </c>
      <c r="P99" s="377">
        <v>-4.1977766716442676E-2</v>
      </c>
    </row>
    <row r="100" spans="1:16" ht="12.75" customHeight="1">
      <c r="A100" s="356">
        <v>90</v>
      </c>
      <c r="B100" s="381" t="s">
        <v>68</v>
      </c>
      <c r="C100" s="373" t="s">
        <v>140</v>
      </c>
      <c r="D100" s="374">
        <v>45225</v>
      </c>
      <c r="E100" s="373">
        <v>568.45000000000005</v>
      </c>
      <c r="F100" s="373">
        <v>568.48333333333346</v>
      </c>
      <c r="G100" s="375">
        <v>563.1166666666669</v>
      </c>
      <c r="H100" s="375">
        <v>557.78333333333342</v>
      </c>
      <c r="I100" s="375">
        <v>552.41666666666686</v>
      </c>
      <c r="J100" s="375">
        <v>573.81666666666695</v>
      </c>
      <c r="K100" s="375">
        <v>579.18333333333351</v>
      </c>
      <c r="L100" s="375">
        <v>584.51666666666699</v>
      </c>
      <c r="M100" s="376">
        <v>573.85</v>
      </c>
      <c r="N100" s="376">
        <v>563.15</v>
      </c>
      <c r="O100" s="376">
        <v>6918000</v>
      </c>
      <c r="P100" s="377">
        <v>3.1305903398926652E-2</v>
      </c>
    </row>
    <row r="101" spans="1:16" ht="12.75" customHeight="1">
      <c r="A101" s="356">
        <v>91</v>
      </c>
      <c r="B101" s="381" t="s">
        <v>79</v>
      </c>
      <c r="C101" s="373" t="s">
        <v>141</v>
      </c>
      <c r="D101" s="374">
        <v>45225</v>
      </c>
      <c r="E101" s="373">
        <v>11.75</v>
      </c>
      <c r="F101" s="373">
        <v>11.883333333333333</v>
      </c>
      <c r="G101" s="375">
        <v>11.566666666666666</v>
      </c>
      <c r="H101" s="375">
        <v>11.383333333333333</v>
      </c>
      <c r="I101" s="375">
        <v>11.066666666666666</v>
      </c>
      <c r="J101" s="375">
        <v>12.066666666666666</v>
      </c>
      <c r="K101" s="375">
        <v>12.383333333333333</v>
      </c>
      <c r="L101" s="375">
        <v>12.566666666666666</v>
      </c>
      <c r="M101" s="376">
        <v>12.2</v>
      </c>
      <c r="N101" s="376">
        <v>11.7</v>
      </c>
      <c r="O101" s="376">
        <v>1428560000</v>
      </c>
      <c r="P101" s="377">
        <v>1.7390328733310895E-3</v>
      </c>
    </row>
    <row r="102" spans="1:16" ht="12.75" customHeight="1">
      <c r="A102" s="356">
        <v>92</v>
      </c>
      <c r="B102" s="381" t="s">
        <v>68</v>
      </c>
      <c r="C102" s="379" t="s">
        <v>142</v>
      </c>
      <c r="D102" s="374">
        <v>45225</v>
      </c>
      <c r="E102" s="373">
        <v>129.35</v>
      </c>
      <c r="F102" s="373">
        <v>129.33333333333334</v>
      </c>
      <c r="G102" s="375">
        <v>127.76666666666668</v>
      </c>
      <c r="H102" s="375">
        <v>126.18333333333334</v>
      </c>
      <c r="I102" s="375">
        <v>124.61666666666667</v>
      </c>
      <c r="J102" s="375">
        <v>130.91666666666669</v>
      </c>
      <c r="K102" s="375">
        <v>132.48333333333335</v>
      </c>
      <c r="L102" s="375">
        <v>134.06666666666669</v>
      </c>
      <c r="M102" s="376">
        <v>130.9</v>
      </c>
      <c r="N102" s="376">
        <v>127.75</v>
      </c>
      <c r="O102" s="376">
        <v>89770000</v>
      </c>
      <c r="P102" s="377">
        <v>3.624610412097426E-2</v>
      </c>
    </row>
    <row r="103" spans="1:16" ht="12.75" customHeight="1">
      <c r="A103" s="356">
        <v>93</v>
      </c>
      <c r="B103" s="381" t="s">
        <v>63</v>
      </c>
      <c r="C103" s="373" t="s">
        <v>143</v>
      </c>
      <c r="D103" s="374">
        <v>45225</v>
      </c>
      <c r="E103" s="373">
        <v>94.4</v>
      </c>
      <c r="F103" s="373">
        <v>94.266666666666666</v>
      </c>
      <c r="G103" s="375">
        <v>93.433333333333337</v>
      </c>
      <c r="H103" s="375">
        <v>92.466666666666669</v>
      </c>
      <c r="I103" s="375">
        <v>91.63333333333334</v>
      </c>
      <c r="J103" s="375">
        <v>95.233333333333334</v>
      </c>
      <c r="K103" s="375">
        <v>96.066666666666677</v>
      </c>
      <c r="L103" s="375">
        <v>97.033333333333331</v>
      </c>
      <c r="M103" s="376">
        <v>95.1</v>
      </c>
      <c r="N103" s="376">
        <v>93.3</v>
      </c>
      <c r="O103" s="376">
        <v>270555000</v>
      </c>
      <c r="P103" s="377">
        <v>3.393522499283462E-2</v>
      </c>
    </row>
    <row r="104" spans="1:16" ht="12.75" customHeight="1">
      <c r="A104" s="356">
        <v>94</v>
      </c>
      <c r="B104" s="381" t="s">
        <v>45</v>
      </c>
      <c r="C104" s="380" t="s">
        <v>144</v>
      </c>
      <c r="D104" s="374">
        <v>45225</v>
      </c>
      <c r="E104" s="373">
        <v>132.94999999999999</v>
      </c>
      <c r="F104" s="373">
        <v>132.91666666666666</v>
      </c>
      <c r="G104" s="375">
        <v>131.88333333333333</v>
      </c>
      <c r="H104" s="375">
        <v>130.81666666666666</v>
      </c>
      <c r="I104" s="375">
        <v>129.78333333333333</v>
      </c>
      <c r="J104" s="375">
        <v>133.98333333333332</v>
      </c>
      <c r="K104" s="375">
        <v>135.01666666666668</v>
      </c>
      <c r="L104" s="375">
        <v>136.08333333333331</v>
      </c>
      <c r="M104" s="376">
        <v>133.94999999999999</v>
      </c>
      <c r="N104" s="376">
        <v>131.85</v>
      </c>
      <c r="O104" s="376">
        <v>61290000</v>
      </c>
      <c r="P104" s="377">
        <v>-5.2343274497869755E-3</v>
      </c>
    </row>
    <row r="105" spans="1:16" ht="12.75" customHeight="1">
      <c r="A105" s="356">
        <v>95</v>
      </c>
      <c r="B105" s="381" t="s">
        <v>84</v>
      </c>
      <c r="C105" s="373" t="s">
        <v>145</v>
      </c>
      <c r="D105" s="374">
        <v>45225</v>
      </c>
      <c r="E105" s="373">
        <v>456.6</v>
      </c>
      <c r="F105" s="373">
        <v>455.86666666666662</v>
      </c>
      <c r="G105" s="375">
        <v>452.08333333333326</v>
      </c>
      <c r="H105" s="375">
        <v>447.56666666666666</v>
      </c>
      <c r="I105" s="375">
        <v>443.7833333333333</v>
      </c>
      <c r="J105" s="375">
        <v>460.38333333333321</v>
      </c>
      <c r="K105" s="375">
        <v>464.16666666666663</v>
      </c>
      <c r="L105" s="375">
        <v>468.68333333333317</v>
      </c>
      <c r="M105" s="376">
        <v>459.65</v>
      </c>
      <c r="N105" s="376">
        <v>451.35</v>
      </c>
      <c r="O105" s="376">
        <v>11939125</v>
      </c>
      <c r="P105" s="377">
        <v>-1.4303553184243388E-2</v>
      </c>
    </row>
    <row r="106" spans="1:16" ht="12.75" customHeight="1">
      <c r="A106" s="356">
        <v>96</v>
      </c>
      <c r="B106" s="381" t="s">
        <v>117</v>
      </c>
      <c r="C106" s="380" t="s">
        <v>146</v>
      </c>
      <c r="D106" s="374">
        <v>45225</v>
      </c>
      <c r="E106" s="373">
        <v>412.8</v>
      </c>
      <c r="F106" s="373">
        <v>411</v>
      </c>
      <c r="G106" s="375">
        <v>408</v>
      </c>
      <c r="H106" s="375">
        <v>403.2</v>
      </c>
      <c r="I106" s="375">
        <v>400.2</v>
      </c>
      <c r="J106" s="375">
        <v>415.8</v>
      </c>
      <c r="K106" s="375">
        <v>418.8</v>
      </c>
      <c r="L106" s="375">
        <v>423.6</v>
      </c>
      <c r="M106" s="376">
        <v>414</v>
      </c>
      <c r="N106" s="376">
        <v>406.2</v>
      </c>
      <c r="O106" s="376">
        <v>19308000</v>
      </c>
      <c r="P106" s="377">
        <v>2.5820847943895442E-2</v>
      </c>
    </row>
    <row r="107" spans="1:16" ht="12.75" customHeight="1">
      <c r="A107" s="356">
        <v>97</v>
      </c>
      <c r="B107" s="381" t="s">
        <v>49</v>
      </c>
      <c r="C107" s="378" t="s">
        <v>147</v>
      </c>
      <c r="D107" s="374">
        <v>45225</v>
      </c>
      <c r="E107" s="373">
        <v>234.7</v>
      </c>
      <c r="F107" s="373">
        <v>234.06666666666669</v>
      </c>
      <c r="G107" s="375">
        <v>230.43333333333339</v>
      </c>
      <c r="H107" s="375">
        <v>226.16666666666671</v>
      </c>
      <c r="I107" s="375">
        <v>222.53333333333342</v>
      </c>
      <c r="J107" s="375">
        <v>238.33333333333337</v>
      </c>
      <c r="K107" s="375">
        <v>241.96666666666664</v>
      </c>
      <c r="L107" s="375">
        <v>246.23333333333335</v>
      </c>
      <c r="M107" s="376">
        <v>237.7</v>
      </c>
      <c r="N107" s="376">
        <v>229.8</v>
      </c>
      <c r="O107" s="376">
        <v>17518900</v>
      </c>
      <c r="P107" s="377">
        <v>0.15750143705690745</v>
      </c>
    </row>
    <row r="108" spans="1:16" ht="12.75" customHeight="1">
      <c r="A108" s="356">
        <v>98</v>
      </c>
      <c r="B108" s="381" t="s">
        <v>45</v>
      </c>
      <c r="C108" s="380" t="s">
        <v>148</v>
      </c>
      <c r="D108" s="374">
        <v>45225</v>
      </c>
      <c r="E108" s="373">
        <v>2890.3</v>
      </c>
      <c r="F108" s="373">
        <v>2888.0833333333335</v>
      </c>
      <c r="G108" s="375">
        <v>2866.2166666666672</v>
      </c>
      <c r="H108" s="375">
        <v>2842.1333333333337</v>
      </c>
      <c r="I108" s="375">
        <v>2820.2666666666673</v>
      </c>
      <c r="J108" s="375">
        <v>2912.166666666667</v>
      </c>
      <c r="K108" s="375">
        <v>2934.0333333333328</v>
      </c>
      <c r="L108" s="375">
        <v>2958.1166666666668</v>
      </c>
      <c r="M108" s="376">
        <v>2909.95</v>
      </c>
      <c r="N108" s="376">
        <v>2864</v>
      </c>
      <c r="O108" s="376">
        <v>554100</v>
      </c>
      <c r="P108" s="377">
        <v>2.9542920847268672E-2</v>
      </c>
    </row>
    <row r="109" spans="1:16" ht="12.75" customHeight="1">
      <c r="A109" s="356">
        <v>99</v>
      </c>
      <c r="B109" s="381" t="s">
        <v>45</v>
      </c>
      <c r="C109" s="373" t="s">
        <v>149</v>
      </c>
      <c r="D109" s="374">
        <v>45225</v>
      </c>
      <c r="E109" s="373">
        <v>2390.0500000000002</v>
      </c>
      <c r="F109" s="373">
        <v>2382.8166666666671</v>
      </c>
      <c r="G109" s="375">
        <v>2366.1333333333341</v>
      </c>
      <c r="H109" s="375">
        <v>2342.2166666666672</v>
      </c>
      <c r="I109" s="375">
        <v>2325.5333333333342</v>
      </c>
      <c r="J109" s="375">
        <v>2406.733333333334</v>
      </c>
      <c r="K109" s="375">
        <v>2423.4166666666674</v>
      </c>
      <c r="L109" s="375">
        <v>2447.3333333333339</v>
      </c>
      <c r="M109" s="376">
        <v>2399.5</v>
      </c>
      <c r="N109" s="376">
        <v>2358.9</v>
      </c>
      <c r="O109" s="376">
        <v>4771800</v>
      </c>
      <c r="P109" s="377">
        <v>-4.8798798798798801E-3</v>
      </c>
    </row>
    <row r="110" spans="1:16" ht="12.75" customHeight="1">
      <c r="A110" s="356">
        <v>100</v>
      </c>
      <c r="B110" s="381" t="s">
        <v>63</v>
      </c>
      <c r="C110" s="373" t="s">
        <v>150</v>
      </c>
      <c r="D110" s="374">
        <v>45225</v>
      </c>
      <c r="E110" s="373">
        <v>1437.9</v>
      </c>
      <c r="F110" s="373">
        <v>1431.3666666666668</v>
      </c>
      <c r="G110" s="375">
        <v>1414.2333333333336</v>
      </c>
      <c r="H110" s="375">
        <v>1390.5666666666668</v>
      </c>
      <c r="I110" s="375">
        <v>1373.4333333333336</v>
      </c>
      <c r="J110" s="375">
        <v>1455.0333333333335</v>
      </c>
      <c r="K110" s="375">
        <v>1472.1666666666667</v>
      </c>
      <c r="L110" s="375">
        <v>1495.8333333333335</v>
      </c>
      <c r="M110" s="376">
        <v>1448.5</v>
      </c>
      <c r="N110" s="376">
        <v>1407.7</v>
      </c>
      <c r="O110" s="376">
        <v>23064000</v>
      </c>
      <c r="P110" s="377">
        <v>-1.068073607000386E-2</v>
      </c>
    </row>
    <row r="111" spans="1:16" ht="12.75" customHeight="1">
      <c r="A111" s="356">
        <v>101</v>
      </c>
      <c r="B111" s="381" t="s">
        <v>79</v>
      </c>
      <c r="C111" s="373" t="s">
        <v>151</v>
      </c>
      <c r="D111" s="374">
        <v>45225</v>
      </c>
      <c r="E111" s="373">
        <v>192.75</v>
      </c>
      <c r="F111" s="373">
        <v>194.29999999999998</v>
      </c>
      <c r="G111" s="375">
        <v>190.14999999999998</v>
      </c>
      <c r="H111" s="375">
        <v>187.54999999999998</v>
      </c>
      <c r="I111" s="375">
        <v>183.39999999999998</v>
      </c>
      <c r="J111" s="375">
        <v>196.89999999999998</v>
      </c>
      <c r="K111" s="375">
        <v>201.05</v>
      </c>
      <c r="L111" s="375">
        <v>203.64999999999998</v>
      </c>
      <c r="M111" s="376">
        <v>198.45</v>
      </c>
      <c r="N111" s="376">
        <v>191.7</v>
      </c>
      <c r="O111" s="376">
        <v>86683000</v>
      </c>
      <c r="P111" s="377">
        <v>4.927079227433977E-3</v>
      </c>
    </row>
    <row r="112" spans="1:16" ht="12.75" customHeight="1">
      <c r="A112" s="356">
        <v>102</v>
      </c>
      <c r="B112" s="381" t="s">
        <v>87</v>
      </c>
      <c r="C112" s="373" t="s">
        <v>152</v>
      </c>
      <c r="D112" s="374">
        <v>45225</v>
      </c>
      <c r="E112" s="373">
        <v>1423.15</v>
      </c>
      <c r="F112" s="373">
        <v>1424.9166666666667</v>
      </c>
      <c r="G112" s="375">
        <v>1409.8333333333335</v>
      </c>
      <c r="H112" s="375">
        <v>1396.5166666666667</v>
      </c>
      <c r="I112" s="375">
        <v>1381.4333333333334</v>
      </c>
      <c r="J112" s="375">
        <v>1438.2333333333336</v>
      </c>
      <c r="K112" s="375">
        <v>1453.3166666666671</v>
      </c>
      <c r="L112" s="375">
        <v>1466.6333333333337</v>
      </c>
      <c r="M112" s="376">
        <v>1440</v>
      </c>
      <c r="N112" s="376">
        <v>1411.6</v>
      </c>
      <c r="O112" s="376">
        <v>21757600</v>
      </c>
      <c r="P112" s="377">
        <v>2.8747588606876727E-2</v>
      </c>
    </row>
    <row r="113" spans="1:16" ht="12.75" customHeight="1">
      <c r="A113" s="356">
        <v>103</v>
      </c>
      <c r="B113" s="381" t="s">
        <v>84</v>
      </c>
      <c r="C113" s="373" t="s">
        <v>154</v>
      </c>
      <c r="D113" s="374">
        <v>45225</v>
      </c>
      <c r="E113" s="373">
        <v>91.55</v>
      </c>
      <c r="F113" s="373">
        <v>91.366666666666674</v>
      </c>
      <c r="G113" s="375">
        <v>90.933333333333351</v>
      </c>
      <c r="H113" s="375">
        <v>90.316666666666677</v>
      </c>
      <c r="I113" s="375">
        <v>89.883333333333354</v>
      </c>
      <c r="J113" s="375">
        <v>91.983333333333348</v>
      </c>
      <c r="K113" s="375">
        <v>92.416666666666686</v>
      </c>
      <c r="L113" s="375">
        <v>93.033333333333346</v>
      </c>
      <c r="M113" s="376">
        <v>91.8</v>
      </c>
      <c r="N113" s="376">
        <v>90.75</v>
      </c>
      <c r="O113" s="376">
        <v>112602750</v>
      </c>
      <c r="P113" s="377">
        <v>-1.6604223433242506E-2</v>
      </c>
    </row>
    <row r="114" spans="1:16" ht="12.75" customHeight="1">
      <c r="A114" s="356">
        <v>104</v>
      </c>
      <c r="B114" s="381" t="s">
        <v>43</v>
      </c>
      <c r="C114" s="380" t="s">
        <v>155</v>
      </c>
      <c r="D114" s="374">
        <v>45225</v>
      </c>
      <c r="E114" s="373">
        <v>935.3</v>
      </c>
      <c r="F114" s="373">
        <v>931.20000000000016</v>
      </c>
      <c r="G114" s="375">
        <v>915.5500000000003</v>
      </c>
      <c r="H114" s="375">
        <v>895.80000000000018</v>
      </c>
      <c r="I114" s="375">
        <v>880.15000000000032</v>
      </c>
      <c r="J114" s="375">
        <v>950.95000000000027</v>
      </c>
      <c r="K114" s="375">
        <v>966.60000000000014</v>
      </c>
      <c r="L114" s="375">
        <v>986.35000000000025</v>
      </c>
      <c r="M114" s="376">
        <v>946.85</v>
      </c>
      <c r="N114" s="376">
        <v>911.45</v>
      </c>
      <c r="O114" s="376">
        <v>1654900</v>
      </c>
      <c r="P114" s="377">
        <v>-3.6336109008327025E-2</v>
      </c>
    </row>
    <row r="115" spans="1:16" ht="12.75" customHeight="1">
      <c r="A115" s="356">
        <v>105</v>
      </c>
      <c r="B115" s="381" t="s">
        <v>45</v>
      </c>
      <c r="C115" s="373" t="s">
        <v>156</v>
      </c>
      <c r="D115" s="374">
        <v>45225</v>
      </c>
      <c r="E115" s="373">
        <v>684.7</v>
      </c>
      <c r="F115" s="373">
        <v>683.2833333333333</v>
      </c>
      <c r="G115" s="375">
        <v>678.56666666666661</v>
      </c>
      <c r="H115" s="375">
        <v>672.43333333333328</v>
      </c>
      <c r="I115" s="375">
        <v>667.71666666666658</v>
      </c>
      <c r="J115" s="375">
        <v>689.41666666666663</v>
      </c>
      <c r="K115" s="375">
        <v>694.13333333333333</v>
      </c>
      <c r="L115" s="375">
        <v>700.26666666666665</v>
      </c>
      <c r="M115" s="376">
        <v>688</v>
      </c>
      <c r="N115" s="376">
        <v>677.15</v>
      </c>
      <c r="O115" s="376">
        <v>13342875</v>
      </c>
      <c r="P115" s="377">
        <v>-5.4135142186277066E-3</v>
      </c>
    </row>
    <row r="116" spans="1:16" ht="12.75" customHeight="1">
      <c r="A116" s="356">
        <v>106</v>
      </c>
      <c r="B116" s="381" t="s">
        <v>59</v>
      </c>
      <c r="C116" s="373" t="s">
        <v>157</v>
      </c>
      <c r="D116" s="374">
        <v>45225</v>
      </c>
      <c r="E116" s="373">
        <v>445.55</v>
      </c>
      <c r="F116" s="373">
        <v>444.48333333333335</v>
      </c>
      <c r="G116" s="375">
        <v>442.06666666666672</v>
      </c>
      <c r="H116" s="375">
        <v>438.58333333333337</v>
      </c>
      <c r="I116" s="375">
        <v>436.16666666666674</v>
      </c>
      <c r="J116" s="375">
        <v>447.9666666666667</v>
      </c>
      <c r="K116" s="375">
        <v>450.38333333333333</v>
      </c>
      <c r="L116" s="375">
        <v>453.86666666666667</v>
      </c>
      <c r="M116" s="376">
        <v>446.9</v>
      </c>
      <c r="N116" s="376">
        <v>441</v>
      </c>
      <c r="O116" s="376">
        <v>68172800</v>
      </c>
      <c r="P116" s="377">
        <v>-2.4095281722400365E-2</v>
      </c>
    </row>
    <row r="117" spans="1:16" ht="12.75" customHeight="1">
      <c r="A117" s="356">
        <v>107</v>
      </c>
      <c r="B117" s="381" t="s">
        <v>132</v>
      </c>
      <c r="C117" s="373" t="s">
        <v>158</v>
      </c>
      <c r="D117" s="374">
        <v>45225</v>
      </c>
      <c r="E117" s="373">
        <v>705.9</v>
      </c>
      <c r="F117" s="373">
        <v>702.26666666666677</v>
      </c>
      <c r="G117" s="375">
        <v>694.13333333333355</v>
      </c>
      <c r="H117" s="375">
        <v>682.36666666666679</v>
      </c>
      <c r="I117" s="375">
        <v>674.23333333333358</v>
      </c>
      <c r="J117" s="375">
        <v>714.03333333333353</v>
      </c>
      <c r="K117" s="375">
        <v>722.16666666666674</v>
      </c>
      <c r="L117" s="375">
        <v>733.93333333333351</v>
      </c>
      <c r="M117" s="376">
        <v>710.4</v>
      </c>
      <c r="N117" s="376">
        <v>690.5</v>
      </c>
      <c r="O117" s="376">
        <v>22778750</v>
      </c>
      <c r="P117" s="377">
        <v>-1.4919725390561652E-2</v>
      </c>
    </row>
    <row r="118" spans="1:16" ht="12.75" customHeight="1">
      <c r="A118" s="356">
        <v>108</v>
      </c>
      <c r="B118" s="381" t="s">
        <v>49</v>
      </c>
      <c r="C118" s="378" t="s">
        <v>159</v>
      </c>
      <c r="D118" s="374">
        <v>45225</v>
      </c>
      <c r="E118" s="373">
        <v>3199.85</v>
      </c>
      <c r="F118" s="373">
        <v>3192.2999999999997</v>
      </c>
      <c r="G118" s="375">
        <v>3163.1499999999996</v>
      </c>
      <c r="H118" s="375">
        <v>3126.45</v>
      </c>
      <c r="I118" s="375">
        <v>3097.2999999999997</v>
      </c>
      <c r="J118" s="375">
        <v>3228.9999999999995</v>
      </c>
      <c r="K118" s="375">
        <v>3258.15</v>
      </c>
      <c r="L118" s="375">
        <v>3294.8499999999995</v>
      </c>
      <c r="M118" s="376">
        <v>3221.45</v>
      </c>
      <c r="N118" s="376">
        <v>3155.6</v>
      </c>
      <c r="O118" s="376">
        <v>761250</v>
      </c>
      <c r="P118" s="377">
        <v>-2.9469548133595285E-3</v>
      </c>
    </row>
    <row r="119" spans="1:16" ht="12.75" customHeight="1">
      <c r="A119" s="356">
        <v>109</v>
      </c>
      <c r="B119" s="381" t="s">
        <v>132</v>
      </c>
      <c r="C119" s="373" t="s">
        <v>160</v>
      </c>
      <c r="D119" s="374">
        <v>45225</v>
      </c>
      <c r="E119" s="373">
        <v>782.35</v>
      </c>
      <c r="F119" s="373">
        <v>781.5</v>
      </c>
      <c r="G119" s="375">
        <v>776</v>
      </c>
      <c r="H119" s="375">
        <v>769.65</v>
      </c>
      <c r="I119" s="375">
        <v>764.15</v>
      </c>
      <c r="J119" s="375">
        <v>787.85</v>
      </c>
      <c r="K119" s="375">
        <v>793.35</v>
      </c>
      <c r="L119" s="375">
        <v>799.7</v>
      </c>
      <c r="M119" s="376">
        <v>787</v>
      </c>
      <c r="N119" s="376">
        <v>775.15</v>
      </c>
      <c r="O119" s="376">
        <v>18257400</v>
      </c>
      <c r="P119" s="377">
        <v>-8.8652482269503544E-4</v>
      </c>
    </row>
    <row r="120" spans="1:16" ht="12.75" customHeight="1">
      <c r="A120" s="356">
        <v>110</v>
      </c>
      <c r="B120" s="381" t="s">
        <v>45</v>
      </c>
      <c r="C120" s="373" t="s">
        <v>161</v>
      </c>
      <c r="D120" s="374">
        <v>45225</v>
      </c>
      <c r="E120" s="373">
        <v>526.79999999999995</v>
      </c>
      <c r="F120" s="373">
        <v>529.69999999999993</v>
      </c>
      <c r="G120" s="375">
        <v>522.34999999999991</v>
      </c>
      <c r="H120" s="375">
        <v>517.9</v>
      </c>
      <c r="I120" s="375">
        <v>510.54999999999995</v>
      </c>
      <c r="J120" s="375">
        <v>534.14999999999986</v>
      </c>
      <c r="K120" s="375">
        <v>541.5</v>
      </c>
      <c r="L120" s="375">
        <v>545.94999999999982</v>
      </c>
      <c r="M120" s="376">
        <v>537.04999999999995</v>
      </c>
      <c r="N120" s="376">
        <v>525.25</v>
      </c>
      <c r="O120" s="376">
        <v>21377500</v>
      </c>
      <c r="P120" s="377">
        <v>1.1294423747856424E-2</v>
      </c>
    </row>
    <row r="121" spans="1:16" ht="12.75" customHeight="1">
      <c r="A121" s="356">
        <v>111</v>
      </c>
      <c r="B121" s="381" t="s">
        <v>63</v>
      </c>
      <c r="C121" s="373" t="s">
        <v>162</v>
      </c>
      <c r="D121" s="374">
        <v>45225</v>
      </c>
      <c r="E121" s="373">
        <v>1745.7</v>
      </c>
      <c r="F121" s="373">
        <v>1746.8833333333332</v>
      </c>
      <c r="G121" s="375">
        <v>1740.9166666666665</v>
      </c>
      <c r="H121" s="375">
        <v>1736.1333333333332</v>
      </c>
      <c r="I121" s="375">
        <v>1730.1666666666665</v>
      </c>
      <c r="J121" s="375">
        <v>1751.6666666666665</v>
      </c>
      <c r="K121" s="375">
        <v>1757.6333333333332</v>
      </c>
      <c r="L121" s="375">
        <v>1762.4166666666665</v>
      </c>
      <c r="M121" s="376">
        <v>1752.85</v>
      </c>
      <c r="N121" s="376">
        <v>1742.1</v>
      </c>
      <c r="O121" s="376">
        <v>32588800</v>
      </c>
      <c r="P121" s="377">
        <v>1.4810109238568564E-2</v>
      </c>
    </row>
    <row r="122" spans="1:16" ht="12.75" customHeight="1">
      <c r="A122" s="356">
        <v>112</v>
      </c>
      <c r="B122" s="381" t="s">
        <v>68</v>
      </c>
      <c r="C122" s="373" t="s">
        <v>163</v>
      </c>
      <c r="D122" s="374">
        <v>45225</v>
      </c>
      <c r="E122" s="373">
        <v>134.05000000000001</v>
      </c>
      <c r="F122" s="373">
        <v>132</v>
      </c>
      <c r="G122" s="375">
        <v>129.5</v>
      </c>
      <c r="H122" s="375">
        <v>124.95</v>
      </c>
      <c r="I122" s="375">
        <v>122.45</v>
      </c>
      <c r="J122" s="375">
        <v>136.55000000000001</v>
      </c>
      <c r="K122" s="375">
        <v>139.05000000000001</v>
      </c>
      <c r="L122" s="375">
        <v>143.6</v>
      </c>
      <c r="M122" s="376">
        <v>134.5</v>
      </c>
      <c r="N122" s="376">
        <v>127.45</v>
      </c>
      <c r="O122" s="376">
        <v>73051864</v>
      </c>
      <c r="P122" s="377">
        <v>8.3664283823140062E-2</v>
      </c>
    </row>
    <row r="123" spans="1:16" ht="12.75" customHeight="1">
      <c r="A123" s="356">
        <v>113</v>
      </c>
      <c r="B123" s="381" t="s">
        <v>45</v>
      </c>
      <c r="C123" s="373" t="s">
        <v>164</v>
      </c>
      <c r="D123" s="374">
        <v>45225</v>
      </c>
      <c r="E123" s="373">
        <v>2531.6999999999998</v>
      </c>
      <c r="F123" s="373">
        <v>2502.6333333333332</v>
      </c>
      <c r="G123" s="375">
        <v>2450.2666666666664</v>
      </c>
      <c r="H123" s="375">
        <v>2368.833333333333</v>
      </c>
      <c r="I123" s="375">
        <v>2316.4666666666662</v>
      </c>
      <c r="J123" s="375">
        <v>2584.0666666666666</v>
      </c>
      <c r="K123" s="375">
        <v>2636.4333333333334</v>
      </c>
      <c r="L123" s="375">
        <v>2717.8666666666668</v>
      </c>
      <c r="M123" s="376">
        <v>2555</v>
      </c>
      <c r="N123" s="376">
        <v>2421.1999999999998</v>
      </c>
      <c r="O123" s="376">
        <v>886800</v>
      </c>
      <c r="P123" s="377">
        <v>0.14131274131274132</v>
      </c>
    </row>
    <row r="124" spans="1:16" ht="12.75" customHeight="1">
      <c r="A124" s="356">
        <v>114</v>
      </c>
      <c r="B124" s="381" t="s">
        <v>43</v>
      </c>
      <c r="C124" s="378" t="s">
        <v>165</v>
      </c>
      <c r="D124" s="374">
        <v>45225</v>
      </c>
      <c r="E124" s="373">
        <v>396.5</v>
      </c>
      <c r="F124" s="373">
        <v>394.8</v>
      </c>
      <c r="G124" s="375">
        <v>389.20000000000005</v>
      </c>
      <c r="H124" s="375">
        <v>381.90000000000003</v>
      </c>
      <c r="I124" s="375">
        <v>376.30000000000007</v>
      </c>
      <c r="J124" s="375">
        <v>402.1</v>
      </c>
      <c r="K124" s="375">
        <v>407.70000000000005</v>
      </c>
      <c r="L124" s="375">
        <v>415</v>
      </c>
      <c r="M124" s="376">
        <v>400.4</v>
      </c>
      <c r="N124" s="376">
        <v>387.5</v>
      </c>
      <c r="O124" s="376">
        <v>11561700</v>
      </c>
      <c r="P124" s="377">
        <v>-5.9856234448437934E-2</v>
      </c>
    </row>
    <row r="125" spans="1:16" ht="12.75" customHeight="1">
      <c r="A125" s="356">
        <v>115</v>
      </c>
      <c r="B125" s="381" t="s">
        <v>68</v>
      </c>
      <c r="C125" s="373" t="s">
        <v>166</v>
      </c>
      <c r="D125" s="374">
        <v>45225</v>
      </c>
      <c r="E125" s="373">
        <v>466.2</v>
      </c>
      <c r="F125" s="373">
        <v>467.76666666666665</v>
      </c>
      <c r="G125" s="375">
        <v>463.83333333333331</v>
      </c>
      <c r="H125" s="375">
        <v>461.46666666666664</v>
      </c>
      <c r="I125" s="375">
        <v>457.5333333333333</v>
      </c>
      <c r="J125" s="375">
        <v>470.13333333333333</v>
      </c>
      <c r="K125" s="375">
        <v>474.06666666666672</v>
      </c>
      <c r="L125" s="375">
        <v>476.43333333333334</v>
      </c>
      <c r="M125" s="376">
        <v>471.7</v>
      </c>
      <c r="N125" s="376">
        <v>465.4</v>
      </c>
      <c r="O125" s="376">
        <v>22138000</v>
      </c>
      <c r="P125" s="377">
        <v>1.7194570135746607E-3</v>
      </c>
    </row>
    <row r="126" spans="1:16" ht="12.75" customHeight="1">
      <c r="A126" s="356">
        <v>116</v>
      </c>
      <c r="B126" s="381" t="s">
        <v>41</v>
      </c>
      <c r="C126" s="373" t="s">
        <v>167</v>
      </c>
      <c r="D126" s="374">
        <v>45225</v>
      </c>
      <c r="E126" s="373">
        <v>3030.1</v>
      </c>
      <c r="F126" s="373">
        <v>3034.4333333333329</v>
      </c>
      <c r="G126" s="375">
        <v>3005.2166666666658</v>
      </c>
      <c r="H126" s="375">
        <v>2980.333333333333</v>
      </c>
      <c r="I126" s="375">
        <v>2951.1166666666659</v>
      </c>
      <c r="J126" s="375">
        <v>3059.3166666666657</v>
      </c>
      <c r="K126" s="375">
        <v>3088.5333333333328</v>
      </c>
      <c r="L126" s="375">
        <v>3113.4166666666656</v>
      </c>
      <c r="M126" s="376">
        <v>3063.65</v>
      </c>
      <c r="N126" s="376">
        <v>3009.55</v>
      </c>
      <c r="O126" s="376">
        <v>8733900</v>
      </c>
      <c r="P126" s="377">
        <v>6.7700883852275642E-2</v>
      </c>
    </row>
    <row r="127" spans="1:16" ht="12.75" customHeight="1">
      <c r="A127" s="356">
        <v>117</v>
      </c>
      <c r="B127" s="381" t="s">
        <v>87</v>
      </c>
      <c r="C127" s="373" t="s">
        <v>168</v>
      </c>
      <c r="D127" s="374">
        <v>45225</v>
      </c>
      <c r="E127" s="373">
        <v>5219.3999999999996</v>
      </c>
      <c r="F127" s="373">
        <v>5232.8</v>
      </c>
      <c r="G127" s="375">
        <v>5140.6000000000004</v>
      </c>
      <c r="H127" s="375">
        <v>5061.8</v>
      </c>
      <c r="I127" s="375">
        <v>4969.6000000000004</v>
      </c>
      <c r="J127" s="375">
        <v>5311.6</v>
      </c>
      <c r="K127" s="375">
        <v>5403.7999999999993</v>
      </c>
      <c r="L127" s="375">
        <v>5482.6</v>
      </c>
      <c r="M127" s="376">
        <v>5325</v>
      </c>
      <c r="N127" s="376">
        <v>5154</v>
      </c>
      <c r="O127" s="376">
        <v>1738350</v>
      </c>
      <c r="P127" s="377">
        <v>0.15982786228983187</v>
      </c>
    </row>
    <row r="128" spans="1:16" ht="12.75" customHeight="1">
      <c r="A128" s="356">
        <v>118</v>
      </c>
      <c r="B128" s="381" t="s">
        <v>87</v>
      </c>
      <c r="C128" s="373" t="s">
        <v>169</v>
      </c>
      <c r="D128" s="374">
        <v>45225</v>
      </c>
      <c r="E128" s="373">
        <v>4566.55</v>
      </c>
      <c r="F128" s="373">
        <v>4561.6166666666668</v>
      </c>
      <c r="G128" s="375">
        <v>4505.3333333333339</v>
      </c>
      <c r="H128" s="375">
        <v>4444.1166666666668</v>
      </c>
      <c r="I128" s="375">
        <v>4387.8333333333339</v>
      </c>
      <c r="J128" s="375">
        <v>4622.8333333333339</v>
      </c>
      <c r="K128" s="375">
        <v>4679.1166666666668</v>
      </c>
      <c r="L128" s="375">
        <v>4740.3333333333339</v>
      </c>
      <c r="M128" s="376">
        <v>4617.8999999999996</v>
      </c>
      <c r="N128" s="376">
        <v>4500.3999999999996</v>
      </c>
      <c r="O128" s="376">
        <v>653000</v>
      </c>
      <c r="P128" s="377">
        <v>4.4131755676367124E-2</v>
      </c>
    </row>
    <row r="129" spans="1:16" ht="12.75" customHeight="1">
      <c r="A129" s="356">
        <v>119</v>
      </c>
      <c r="B129" s="381" t="s">
        <v>43</v>
      </c>
      <c r="C129" s="373" t="s">
        <v>170</v>
      </c>
      <c r="D129" s="374">
        <v>45225</v>
      </c>
      <c r="E129" s="373">
        <v>1179.0999999999999</v>
      </c>
      <c r="F129" s="373">
        <v>1170.45</v>
      </c>
      <c r="G129" s="375">
        <v>1148.0500000000002</v>
      </c>
      <c r="H129" s="375">
        <v>1117.0000000000002</v>
      </c>
      <c r="I129" s="375">
        <v>1094.6000000000004</v>
      </c>
      <c r="J129" s="375">
        <v>1201.5</v>
      </c>
      <c r="K129" s="375">
        <v>1223.9000000000001</v>
      </c>
      <c r="L129" s="375">
        <v>1254.9499999999998</v>
      </c>
      <c r="M129" s="376">
        <v>1192.8499999999999</v>
      </c>
      <c r="N129" s="376">
        <v>1139.4000000000001</v>
      </c>
      <c r="O129" s="376">
        <v>5738350</v>
      </c>
      <c r="P129" s="377">
        <v>0.12610508757297748</v>
      </c>
    </row>
    <row r="130" spans="1:16" ht="12.75" customHeight="1">
      <c r="A130" s="356">
        <v>120</v>
      </c>
      <c r="B130" s="381" t="s">
        <v>56</v>
      </c>
      <c r="C130" s="373" t="s">
        <v>171</v>
      </c>
      <c r="D130" s="374">
        <v>45225</v>
      </c>
      <c r="E130" s="373">
        <v>1563.85</v>
      </c>
      <c r="F130" s="373">
        <v>1568.3666666666668</v>
      </c>
      <c r="G130" s="375">
        <v>1556.0833333333335</v>
      </c>
      <c r="H130" s="375">
        <v>1548.3166666666666</v>
      </c>
      <c r="I130" s="375">
        <v>1536.0333333333333</v>
      </c>
      <c r="J130" s="375">
        <v>1576.1333333333337</v>
      </c>
      <c r="K130" s="375">
        <v>1588.416666666667</v>
      </c>
      <c r="L130" s="375">
        <v>1596.1833333333338</v>
      </c>
      <c r="M130" s="376">
        <v>1580.65</v>
      </c>
      <c r="N130" s="376">
        <v>1560.6</v>
      </c>
      <c r="O130" s="376">
        <v>15139600</v>
      </c>
      <c r="P130" s="377">
        <v>8.3923908989183144E-3</v>
      </c>
    </row>
    <row r="131" spans="1:16" ht="12.75" customHeight="1">
      <c r="A131" s="356">
        <v>121</v>
      </c>
      <c r="B131" s="381" t="s">
        <v>68</v>
      </c>
      <c r="C131" s="373" t="s">
        <v>172</v>
      </c>
      <c r="D131" s="374">
        <v>45225</v>
      </c>
      <c r="E131" s="373">
        <v>301.8</v>
      </c>
      <c r="F131" s="373">
        <v>301.25</v>
      </c>
      <c r="G131" s="375">
        <v>295</v>
      </c>
      <c r="H131" s="375">
        <v>288.2</v>
      </c>
      <c r="I131" s="375">
        <v>281.95</v>
      </c>
      <c r="J131" s="375">
        <v>308.05</v>
      </c>
      <c r="K131" s="375">
        <v>314.3</v>
      </c>
      <c r="L131" s="375">
        <v>321.10000000000002</v>
      </c>
      <c r="M131" s="376">
        <v>307.5</v>
      </c>
      <c r="N131" s="376">
        <v>294.45</v>
      </c>
      <c r="O131" s="376">
        <v>36368000</v>
      </c>
      <c r="P131" s="377">
        <v>-3.3177371331348363E-2</v>
      </c>
    </row>
    <row r="132" spans="1:16" ht="12.75" customHeight="1">
      <c r="A132" s="356">
        <v>122</v>
      </c>
      <c r="B132" s="381" t="s">
        <v>68</v>
      </c>
      <c r="C132" s="373" t="s">
        <v>173</v>
      </c>
      <c r="D132" s="374">
        <v>45225</v>
      </c>
      <c r="E132" s="373">
        <v>150.94999999999999</v>
      </c>
      <c r="F132" s="373">
        <v>151</v>
      </c>
      <c r="G132" s="375">
        <v>149.05000000000001</v>
      </c>
      <c r="H132" s="375">
        <v>147.15</v>
      </c>
      <c r="I132" s="375">
        <v>145.20000000000002</v>
      </c>
      <c r="J132" s="375">
        <v>152.9</v>
      </c>
      <c r="K132" s="375">
        <v>154.85</v>
      </c>
      <c r="L132" s="375">
        <v>156.75</v>
      </c>
      <c r="M132" s="376">
        <v>152.94999999999999</v>
      </c>
      <c r="N132" s="376">
        <v>149.1</v>
      </c>
      <c r="O132" s="376">
        <v>76458000</v>
      </c>
      <c r="P132" s="377">
        <v>1.3279262086513996E-2</v>
      </c>
    </row>
    <row r="133" spans="1:16" ht="12.75" customHeight="1">
      <c r="A133" s="356">
        <v>123</v>
      </c>
      <c r="B133" s="381" t="s">
        <v>59</v>
      </c>
      <c r="C133" s="373" t="s">
        <v>174</v>
      </c>
      <c r="D133" s="374">
        <v>45225</v>
      </c>
      <c r="E133" s="373">
        <v>564.70000000000005</v>
      </c>
      <c r="F133" s="373">
        <v>564.11666666666667</v>
      </c>
      <c r="G133" s="375">
        <v>559.18333333333339</v>
      </c>
      <c r="H133" s="375">
        <v>553.66666666666674</v>
      </c>
      <c r="I133" s="375">
        <v>548.73333333333346</v>
      </c>
      <c r="J133" s="375">
        <v>569.63333333333333</v>
      </c>
      <c r="K133" s="375">
        <v>574.56666666666649</v>
      </c>
      <c r="L133" s="375">
        <v>580.08333333333326</v>
      </c>
      <c r="M133" s="376">
        <v>569.04999999999995</v>
      </c>
      <c r="N133" s="376">
        <v>558.6</v>
      </c>
      <c r="O133" s="376">
        <v>10203600</v>
      </c>
      <c r="P133" s="377">
        <v>-1.5265382808830436E-3</v>
      </c>
    </row>
    <row r="134" spans="1:16" ht="12.75" customHeight="1">
      <c r="A134" s="356">
        <v>124</v>
      </c>
      <c r="B134" s="381" t="s">
        <v>56</v>
      </c>
      <c r="C134" s="373" t="s">
        <v>175</v>
      </c>
      <c r="D134" s="374">
        <v>45225</v>
      </c>
      <c r="E134" s="373">
        <v>10656.35</v>
      </c>
      <c r="F134" s="373">
        <v>10658.733333333334</v>
      </c>
      <c r="G134" s="375">
        <v>10572.666666666668</v>
      </c>
      <c r="H134" s="375">
        <v>10488.983333333334</v>
      </c>
      <c r="I134" s="375">
        <v>10402.916666666668</v>
      </c>
      <c r="J134" s="375">
        <v>10742.416666666668</v>
      </c>
      <c r="K134" s="375">
        <v>10828.483333333334</v>
      </c>
      <c r="L134" s="375">
        <v>10912.166666666668</v>
      </c>
      <c r="M134" s="376">
        <v>10744.8</v>
      </c>
      <c r="N134" s="376">
        <v>10575.05</v>
      </c>
      <c r="O134" s="376">
        <v>2878900</v>
      </c>
      <c r="P134" s="377">
        <v>-1.4075342465753425E-2</v>
      </c>
    </row>
    <row r="135" spans="1:16" ht="12.75" customHeight="1">
      <c r="A135" s="356">
        <v>125</v>
      </c>
      <c r="B135" s="381" t="s">
        <v>59</v>
      </c>
      <c r="C135" s="373" t="s">
        <v>176</v>
      </c>
      <c r="D135" s="374">
        <v>45225</v>
      </c>
      <c r="E135" s="373">
        <v>1013.35</v>
      </c>
      <c r="F135" s="373">
        <v>1012.5666666666666</v>
      </c>
      <c r="G135" s="375">
        <v>1003.2833333333332</v>
      </c>
      <c r="H135" s="375">
        <v>993.21666666666658</v>
      </c>
      <c r="I135" s="375">
        <v>983.93333333333317</v>
      </c>
      <c r="J135" s="375">
        <v>1022.6333333333332</v>
      </c>
      <c r="K135" s="375">
        <v>1031.9166666666665</v>
      </c>
      <c r="L135" s="375">
        <v>1041.9833333333331</v>
      </c>
      <c r="M135" s="376">
        <v>1021.85</v>
      </c>
      <c r="N135" s="376">
        <v>1002.5</v>
      </c>
      <c r="O135" s="376">
        <v>9992500</v>
      </c>
      <c r="P135" s="377">
        <v>1.4570007107320541E-2</v>
      </c>
    </row>
    <row r="136" spans="1:16" ht="12.75" customHeight="1">
      <c r="A136" s="356">
        <v>126</v>
      </c>
      <c r="B136" s="381" t="s">
        <v>45</v>
      </c>
      <c r="C136" s="380" t="s">
        <v>177</v>
      </c>
      <c r="D136" s="374">
        <v>45225</v>
      </c>
      <c r="E136" s="373">
        <v>2050.5</v>
      </c>
      <c r="F136" s="373">
        <v>2038.4833333333333</v>
      </c>
      <c r="G136" s="375">
        <v>1932.9666666666667</v>
      </c>
      <c r="H136" s="375">
        <v>1815.4333333333334</v>
      </c>
      <c r="I136" s="375">
        <v>1709.9166666666667</v>
      </c>
      <c r="J136" s="375">
        <v>2156.0166666666664</v>
      </c>
      <c r="K136" s="375">
        <v>2261.5333333333338</v>
      </c>
      <c r="L136" s="375">
        <v>2379.0666666666666</v>
      </c>
      <c r="M136" s="376">
        <v>2144</v>
      </c>
      <c r="N136" s="376">
        <v>1920.95</v>
      </c>
      <c r="O136" s="376">
        <v>3589200</v>
      </c>
      <c r="P136" s="377">
        <v>0.10003677822728944</v>
      </c>
    </row>
    <row r="137" spans="1:16" ht="12.75" customHeight="1">
      <c r="A137" s="356">
        <v>127</v>
      </c>
      <c r="B137" s="381" t="s">
        <v>43</v>
      </c>
      <c r="C137" s="380" t="s">
        <v>178</v>
      </c>
      <c r="D137" s="374">
        <v>45225</v>
      </c>
      <c r="E137" s="373">
        <v>1470.05</v>
      </c>
      <c r="F137" s="373">
        <v>1459.6000000000001</v>
      </c>
      <c r="G137" s="375">
        <v>1426.4500000000003</v>
      </c>
      <c r="H137" s="375">
        <v>1382.8500000000001</v>
      </c>
      <c r="I137" s="375">
        <v>1349.7000000000003</v>
      </c>
      <c r="J137" s="375">
        <v>1503.2000000000003</v>
      </c>
      <c r="K137" s="375">
        <v>1536.3500000000004</v>
      </c>
      <c r="L137" s="375">
        <v>1579.9500000000003</v>
      </c>
      <c r="M137" s="376">
        <v>1492.75</v>
      </c>
      <c r="N137" s="376">
        <v>1416</v>
      </c>
      <c r="O137" s="376">
        <v>1708000</v>
      </c>
      <c r="P137" s="377">
        <v>-3.6552346570397111E-2</v>
      </c>
    </row>
    <row r="138" spans="1:16" ht="12.75" customHeight="1">
      <c r="A138" s="356">
        <v>128</v>
      </c>
      <c r="B138" s="381" t="s">
        <v>68</v>
      </c>
      <c r="C138" s="373" t="s">
        <v>179</v>
      </c>
      <c r="D138" s="374">
        <v>45225</v>
      </c>
      <c r="E138" s="373">
        <v>915.15</v>
      </c>
      <c r="F138" s="373">
        <v>915.15</v>
      </c>
      <c r="G138" s="375">
        <v>910.65</v>
      </c>
      <c r="H138" s="375">
        <v>906.15</v>
      </c>
      <c r="I138" s="375">
        <v>901.65</v>
      </c>
      <c r="J138" s="375">
        <v>919.65</v>
      </c>
      <c r="K138" s="375">
        <v>924.15</v>
      </c>
      <c r="L138" s="375">
        <v>928.65</v>
      </c>
      <c r="M138" s="376">
        <v>919.65</v>
      </c>
      <c r="N138" s="376">
        <v>910.65</v>
      </c>
      <c r="O138" s="376">
        <v>7822400</v>
      </c>
      <c r="P138" s="377">
        <v>-1.2422987577012422E-2</v>
      </c>
    </row>
    <row r="139" spans="1:16" ht="12.75" customHeight="1">
      <c r="A139" s="356">
        <v>129</v>
      </c>
      <c r="B139" s="381" t="s">
        <v>84</v>
      </c>
      <c r="C139" s="373" t="s">
        <v>180</v>
      </c>
      <c r="D139" s="374">
        <v>45225</v>
      </c>
      <c r="E139" s="373">
        <v>1033</v>
      </c>
      <c r="F139" s="373">
        <v>1028.3</v>
      </c>
      <c r="G139" s="375">
        <v>1019.8999999999999</v>
      </c>
      <c r="H139" s="375">
        <v>1006.8</v>
      </c>
      <c r="I139" s="375">
        <v>998.39999999999986</v>
      </c>
      <c r="J139" s="375">
        <v>1041.3999999999999</v>
      </c>
      <c r="K139" s="375">
        <v>1049.8</v>
      </c>
      <c r="L139" s="375">
        <v>1062.8999999999999</v>
      </c>
      <c r="M139" s="376">
        <v>1036.7</v>
      </c>
      <c r="N139" s="376">
        <v>1015.2</v>
      </c>
      <c r="O139" s="376">
        <v>1848000</v>
      </c>
      <c r="P139" s="377">
        <v>-2.5906735751295338E-3</v>
      </c>
    </row>
    <row r="140" spans="1:16" ht="12.75" customHeight="1">
      <c r="A140" s="356">
        <v>130</v>
      </c>
      <c r="B140" s="381" t="s">
        <v>56</v>
      </c>
      <c r="C140" s="378" t="s">
        <v>181</v>
      </c>
      <c r="D140" s="374">
        <v>45225</v>
      </c>
      <c r="E140" s="373">
        <v>96.65</v>
      </c>
      <c r="F140" s="373">
        <v>96.95</v>
      </c>
      <c r="G140" s="375">
        <v>96.100000000000009</v>
      </c>
      <c r="H140" s="375">
        <v>95.550000000000011</v>
      </c>
      <c r="I140" s="375">
        <v>94.700000000000017</v>
      </c>
      <c r="J140" s="375">
        <v>97.5</v>
      </c>
      <c r="K140" s="375">
        <v>98.35</v>
      </c>
      <c r="L140" s="375">
        <v>98.899999999999991</v>
      </c>
      <c r="M140" s="376">
        <v>97.8</v>
      </c>
      <c r="N140" s="376">
        <v>96.4</v>
      </c>
      <c r="O140" s="376">
        <v>80435900</v>
      </c>
      <c r="P140" s="377">
        <v>4.3378154356235037E-2</v>
      </c>
    </row>
    <row r="141" spans="1:16" ht="12.75" customHeight="1">
      <c r="A141" s="356">
        <v>131</v>
      </c>
      <c r="B141" s="381" t="s">
        <v>87</v>
      </c>
      <c r="C141" s="373" t="s">
        <v>182</v>
      </c>
      <c r="D141" s="374">
        <v>45225</v>
      </c>
      <c r="E141" s="373">
        <v>2383.6999999999998</v>
      </c>
      <c r="F141" s="373">
        <v>2381.5833333333335</v>
      </c>
      <c r="G141" s="375">
        <v>2351.0166666666669</v>
      </c>
      <c r="H141" s="375">
        <v>2318.3333333333335</v>
      </c>
      <c r="I141" s="375">
        <v>2287.7666666666669</v>
      </c>
      <c r="J141" s="375">
        <v>2414.2666666666669</v>
      </c>
      <c r="K141" s="375">
        <v>2444.8333333333335</v>
      </c>
      <c r="L141" s="375">
        <v>2477.5166666666669</v>
      </c>
      <c r="M141" s="376">
        <v>2412.15</v>
      </c>
      <c r="N141" s="376">
        <v>2348.9</v>
      </c>
      <c r="O141" s="376">
        <v>2423850</v>
      </c>
      <c r="P141" s="377">
        <v>-1.2215622548470246E-2</v>
      </c>
    </row>
    <row r="142" spans="1:16" ht="12.75" customHeight="1">
      <c r="A142" s="356">
        <v>132</v>
      </c>
      <c r="B142" s="381" t="s">
        <v>56</v>
      </c>
      <c r="C142" s="373" t="s">
        <v>183</v>
      </c>
      <c r="D142" s="374">
        <v>45225</v>
      </c>
      <c r="E142" s="373">
        <v>107548.85</v>
      </c>
      <c r="F142" s="373">
        <v>108146.28333333333</v>
      </c>
      <c r="G142" s="375">
        <v>106402.56666666665</v>
      </c>
      <c r="H142" s="375">
        <v>105256.28333333333</v>
      </c>
      <c r="I142" s="375">
        <v>103512.56666666665</v>
      </c>
      <c r="J142" s="375">
        <v>109292.56666666665</v>
      </c>
      <c r="K142" s="375">
        <v>111036.28333333333</v>
      </c>
      <c r="L142" s="375">
        <v>112182.56666666665</v>
      </c>
      <c r="M142" s="376">
        <v>109890</v>
      </c>
      <c r="N142" s="376">
        <v>107000</v>
      </c>
      <c r="O142" s="376">
        <v>43400</v>
      </c>
      <c r="P142" s="377">
        <v>2.237926972909305E-2</v>
      </c>
    </row>
    <row r="143" spans="1:16" ht="12.75" customHeight="1">
      <c r="A143" s="356">
        <v>133</v>
      </c>
      <c r="B143" s="381" t="s">
        <v>68</v>
      </c>
      <c r="C143" s="373" t="s">
        <v>184</v>
      </c>
      <c r="D143" s="374">
        <v>45225</v>
      </c>
      <c r="E143" s="373">
        <v>1250.0999999999999</v>
      </c>
      <c r="F143" s="373">
        <v>1243.6666666666667</v>
      </c>
      <c r="G143" s="375">
        <v>1228.3333333333335</v>
      </c>
      <c r="H143" s="375">
        <v>1206.5666666666668</v>
      </c>
      <c r="I143" s="375">
        <v>1191.2333333333336</v>
      </c>
      <c r="J143" s="375">
        <v>1265.4333333333334</v>
      </c>
      <c r="K143" s="375">
        <v>1280.7666666666669</v>
      </c>
      <c r="L143" s="375">
        <v>1302.5333333333333</v>
      </c>
      <c r="M143" s="376">
        <v>1259</v>
      </c>
      <c r="N143" s="376">
        <v>1221.9000000000001</v>
      </c>
      <c r="O143" s="376">
        <v>6316200</v>
      </c>
      <c r="P143" s="377">
        <v>-2.0387272882367996E-2</v>
      </c>
    </row>
    <row r="144" spans="1:16" ht="12.75" customHeight="1">
      <c r="A144" s="356">
        <v>134</v>
      </c>
      <c r="B144" s="381" t="s">
        <v>132</v>
      </c>
      <c r="C144" s="373" t="s">
        <v>185</v>
      </c>
      <c r="D144" s="374">
        <v>45225</v>
      </c>
      <c r="E144" s="373">
        <v>97.85</v>
      </c>
      <c r="F144" s="373">
        <v>96.84999999999998</v>
      </c>
      <c r="G144" s="375">
        <v>95.399999999999963</v>
      </c>
      <c r="H144" s="375">
        <v>92.949999999999989</v>
      </c>
      <c r="I144" s="375">
        <v>91.499999999999972</v>
      </c>
      <c r="J144" s="375">
        <v>99.299999999999955</v>
      </c>
      <c r="K144" s="375">
        <v>100.74999999999997</v>
      </c>
      <c r="L144" s="375">
        <v>103.19999999999995</v>
      </c>
      <c r="M144" s="376">
        <v>98.3</v>
      </c>
      <c r="N144" s="376">
        <v>94.4</v>
      </c>
      <c r="O144" s="376">
        <v>59467500</v>
      </c>
      <c r="P144" s="377">
        <v>-2.9498164014687883E-2</v>
      </c>
    </row>
    <row r="145" spans="1:16" ht="12.75" customHeight="1">
      <c r="A145" s="356">
        <v>135</v>
      </c>
      <c r="B145" s="381" t="s">
        <v>45</v>
      </c>
      <c r="C145" s="373" t="s">
        <v>186</v>
      </c>
      <c r="D145" s="374">
        <v>45225</v>
      </c>
      <c r="E145" s="373">
        <v>4186.95</v>
      </c>
      <c r="F145" s="373">
        <v>4189</v>
      </c>
      <c r="G145" s="375">
        <v>4152.95</v>
      </c>
      <c r="H145" s="375">
        <v>4118.95</v>
      </c>
      <c r="I145" s="375">
        <v>4082.8999999999996</v>
      </c>
      <c r="J145" s="375">
        <v>4223</v>
      </c>
      <c r="K145" s="375">
        <v>4259.0499999999993</v>
      </c>
      <c r="L145" s="375">
        <v>4293.05</v>
      </c>
      <c r="M145" s="376">
        <v>4225.05</v>
      </c>
      <c r="N145" s="376">
        <v>4155</v>
      </c>
      <c r="O145" s="376">
        <v>1369200</v>
      </c>
      <c r="P145" s="377">
        <v>3.0946464874632935E-2</v>
      </c>
    </row>
    <row r="146" spans="1:16" ht="12.75" customHeight="1">
      <c r="A146" s="356">
        <v>136</v>
      </c>
      <c r="B146" s="381" t="s">
        <v>39</v>
      </c>
      <c r="C146" s="373" t="s">
        <v>187</v>
      </c>
      <c r="D146" s="374">
        <v>45225</v>
      </c>
      <c r="E146" s="373">
        <v>3790.35</v>
      </c>
      <c r="F146" s="373">
        <v>3857.3833333333337</v>
      </c>
      <c r="G146" s="375">
        <v>3674.7666666666673</v>
      </c>
      <c r="H146" s="375">
        <v>3559.1833333333338</v>
      </c>
      <c r="I146" s="375">
        <v>3376.5666666666675</v>
      </c>
      <c r="J146" s="375">
        <v>3972.9666666666672</v>
      </c>
      <c r="K146" s="375">
        <v>4155.583333333333</v>
      </c>
      <c r="L146" s="375">
        <v>4271.166666666667</v>
      </c>
      <c r="M146" s="376">
        <v>4040</v>
      </c>
      <c r="N146" s="376">
        <v>3741.8</v>
      </c>
      <c r="O146" s="376">
        <v>1247700</v>
      </c>
      <c r="P146" s="377">
        <v>1.3650838783053738</v>
      </c>
    </row>
    <row r="147" spans="1:16" ht="12.75" customHeight="1">
      <c r="A147" s="356">
        <v>137</v>
      </c>
      <c r="B147" s="381" t="s">
        <v>59</v>
      </c>
      <c r="C147" s="373" t="s">
        <v>188</v>
      </c>
      <c r="D147" s="374">
        <v>45225</v>
      </c>
      <c r="E147" s="373">
        <v>22601.85</v>
      </c>
      <c r="F147" s="373">
        <v>22676.25</v>
      </c>
      <c r="G147" s="375">
        <v>22486.65</v>
      </c>
      <c r="H147" s="375">
        <v>22371.45</v>
      </c>
      <c r="I147" s="375">
        <v>22181.850000000002</v>
      </c>
      <c r="J147" s="375">
        <v>22791.45</v>
      </c>
      <c r="K147" s="375">
        <v>22981.05</v>
      </c>
      <c r="L147" s="375">
        <v>23096.25</v>
      </c>
      <c r="M147" s="376">
        <v>22865.85</v>
      </c>
      <c r="N147" s="376">
        <v>22561.05</v>
      </c>
      <c r="O147" s="376">
        <v>326760</v>
      </c>
      <c r="P147" s="377">
        <v>-3.1726662599145822E-3</v>
      </c>
    </row>
    <row r="148" spans="1:16" ht="12.75" customHeight="1">
      <c r="A148" s="356">
        <v>138</v>
      </c>
      <c r="B148" s="381" t="s">
        <v>132</v>
      </c>
      <c r="C148" s="373" t="s">
        <v>189</v>
      </c>
      <c r="D148" s="374">
        <v>45225</v>
      </c>
      <c r="E148" s="373">
        <v>148.6</v>
      </c>
      <c r="F148" s="373">
        <v>147.33333333333334</v>
      </c>
      <c r="G148" s="375">
        <v>145.01666666666668</v>
      </c>
      <c r="H148" s="375">
        <v>141.43333333333334</v>
      </c>
      <c r="I148" s="375">
        <v>139.11666666666667</v>
      </c>
      <c r="J148" s="375">
        <v>150.91666666666669</v>
      </c>
      <c r="K148" s="375">
        <v>153.23333333333335</v>
      </c>
      <c r="L148" s="375">
        <v>156.81666666666669</v>
      </c>
      <c r="M148" s="376">
        <v>149.65</v>
      </c>
      <c r="N148" s="376">
        <v>143.75</v>
      </c>
      <c r="O148" s="376">
        <v>112270500</v>
      </c>
      <c r="P148" s="377">
        <v>-4.1114481877694399E-3</v>
      </c>
    </row>
    <row r="149" spans="1:16" ht="12.75" customHeight="1">
      <c r="A149" s="356">
        <v>139</v>
      </c>
      <c r="B149" s="381" t="s">
        <v>190</v>
      </c>
      <c r="C149" s="373" t="s">
        <v>191</v>
      </c>
      <c r="D149" s="374">
        <v>45225</v>
      </c>
      <c r="E149" s="373">
        <v>247.2</v>
      </c>
      <c r="F149" s="373">
        <v>246.15</v>
      </c>
      <c r="G149" s="375">
        <v>240.60000000000002</v>
      </c>
      <c r="H149" s="375">
        <v>234.00000000000003</v>
      </c>
      <c r="I149" s="375">
        <v>228.45000000000005</v>
      </c>
      <c r="J149" s="375">
        <v>252.75</v>
      </c>
      <c r="K149" s="375">
        <v>258.3</v>
      </c>
      <c r="L149" s="375">
        <v>264.89999999999998</v>
      </c>
      <c r="M149" s="376">
        <v>251.7</v>
      </c>
      <c r="N149" s="376">
        <v>239.55</v>
      </c>
      <c r="O149" s="376">
        <v>93324000</v>
      </c>
      <c r="P149" s="377">
        <v>4.8113207547169815E-2</v>
      </c>
    </row>
    <row r="150" spans="1:16" ht="12.75" customHeight="1">
      <c r="A150" s="356">
        <v>140</v>
      </c>
      <c r="B150" s="381" t="s">
        <v>108</v>
      </c>
      <c r="C150" s="378" t="s">
        <v>192</v>
      </c>
      <c r="D150" s="374">
        <v>45225</v>
      </c>
      <c r="E150" s="373">
        <v>1160.8499999999999</v>
      </c>
      <c r="F150" s="373">
        <v>1155.8833333333334</v>
      </c>
      <c r="G150" s="375">
        <v>1145.3666666666668</v>
      </c>
      <c r="H150" s="375">
        <v>1129.8833333333334</v>
      </c>
      <c r="I150" s="375">
        <v>1119.3666666666668</v>
      </c>
      <c r="J150" s="375">
        <v>1171.3666666666668</v>
      </c>
      <c r="K150" s="375">
        <v>1181.8833333333337</v>
      </c>
      <c r="L150" s="375">
        <v>1197.3666666666668</v>
      </c>
      <c r="M150" s="376">
        <v>1166.4000000000001</v>
      </c>
      <c r="N150" s="376">
        <v>1140.4000000000001</v>
      </c>
      <c r="O150" s="376">
        <v>6855100</v>
      </c>
      <c r="P150" s="377">
        <v>3.6896587065696424E-3</v>
      </c>
    </row>
    <row r="151" spans="1:16" ht="12.75" customHeight="1">
      <c r="A151" s="356">
        <v>141</v>
      </c>
      <c r="B151" s="381" t="s">
        <v>87</v>
      </c>
      <c r="C151" s="380" t="s">
        <v>193</v>
      </c>
      <c r="D151" s="374">
        <v>45225</v>
      </c>
      <c r="E151" s="373">
        <v>4136.45</v>
      </c>
      <c r="F151" s="373">
        <v>4121.7666666666664</v>
      </c>
      <c r="G151" s="375">
        <v>4065.6333333333332</v>
      </c>
      <c r="H151" s="375">
        <v>3994.8166666666666</v>
      </c>
      <c r="I151" s="375">
        <v>3938.6833333333334</v>
      </c>
      <c r="J151" s="375">
        <v>4192.583333333333</v>
      </c>
      <c r="K151" s="375">
        <v>4248.7166666666662</v>
      </c>
      <c r="L151" s="375">
        <v>4319.5333333333328</v>
      </c>
      <c r="M151" s="376">
        <v>4177.8999999999996</v>
      </c>
      <c r="N151" s="376">
        <v>4050.95</v>
      </c>
      <c r="O151" s="376">
        <v>337800</v>
      </c>
      <c r="P151" s="377">
        <v>1.3805522208883553E-2</v>
      </c>
    </row>
    <row r="152" spans="1:16" ht="12.75" customHeight="1">
      <c r="A152" s="356">
        <v>142</v>
      </c>
      <c r="B152" s="381" t="s">
        <v>84</v>
      </c>
      <c r="C152" s="373" t="s">
        <v>194</v>
      </c>
      <c r="D152" s="374">
        <v>45225</v>
      </c>
      <c r="E152" s="373">
        <v>192.2</v>
      </c>
      <c r="F152" s="373">
        <v>191.63333333333333</v>
      </c>
      <c r="G152" s="375">
        <v>190.06666666666666</v>
      </c>
      <c r="H152" s="375">
        <v>187.93333333333334</v>
      </c>
      <c r="I152" s="375">
        <v>186.36666666666667</v>
      </c>
      <c r="J152" s="375">
        <v>193.76666666666665</v>
      </c>
      <c r="K152" s="375">
        <v>195.33333333333331</v>
      </c>
      <c r="L152" s="375">
        <v>197.46666666666664</v>
      </c>
      <c r="M152" s="376">
        <v>193.2</v>
      </c>
      <c r="N152" s="376">
        <v>189.5</v>
      </c>
      <c r="O152" s="376">
        <v>44964150</v>
      </c>
      <c r="P152" s="377">
        <v>-3.2474525722806728E-2</v>
      </c>
    </row>
    <row r="153" spans="1:16" ht="12.75" customHeight="1">
      <c r="A153" s="356">
        <v>143</v>
      </c>
      <c r="B153" s="381" t="s">
        <v>47</v>
      </c>
      <c r="C153" s="373" t="s">
        <v>195</v>
      </c>
      <c r="D153" s="374">
        <v>45225</v>
      </c>
      <c r="E153" s="373">
        <v>39189.949999999997</v>
      </c>
      <c r="F153" s="373">
        <v>39268.049999999996</v>
      </c>
      <c r="G153" s="375">
        <v>38796.099999999991</v>
      </c>
      <c r="H153" s="375">
        <v>38402.249999999993</v>
      </c>
      <c r="I153" s="375">
        <v>37930.299999999988</v>
      </c>
      <c r="J153" s="375">
        <v>39661.899999999994</v>
      </c>
      <c r="K153" s="375">
        <v>40133.849999999991</v>
      </c>
      <c r="L153" s="375">
        <v>40527.699999999997</v>
      </c>
      <c r="M153" s="376">
        <v>39740</v>
      </c>
      <c r="N153" s="376">
        <v>38874.199999999997</v>
      </c>
      <c r="O153" s="376">
        <v>176175</v>
      </c>
      <c r="P153" s="377">
        <v>2.6033021752424217E-2</v>
      </c>
    </row>
    <row r="154" spans="1:16" ht="12.75" customHeight="1">
      <c r="A154" s="356">
        <v>144</v>
      </c>
      <c r="B154" s="381" t="s">
        <v>43</v>
      </c>
      <c r="C154" s="373" t="s">
        <v>196</v>
      </c>
      <c r="D154" s="374">
        <v>45225</v>
      </c>
      <c r="E154" s="373">
        <v>1055.7</v>
      </c>
      <c r="F154" s="373">
        <v>1049.2333333333333</v>
      </c>
      <c r="G154" s="375">
        <v>1033.9666666666667</v>
      </c>
      <c r="H154" s="375">
        <v>1012.2333333333333</v>
      </c>
      <c r="I154" s="375">
        <v>996.9666666666667</v>
      </c>
      <c r="J154" s="375">
        <v>1070.9666666666667</v>
      </c>
      <c r="K154" s="375">
        <v>1086.2333333333336</v>
      </c>
      <c r="L154" s="375">
        <v>1107.9666666666667</v>
      </c>
      <c r="M154" s="376">
        <v>1064.5</v>
      </c>
      <c r="N154" s="376">
        <v>1027.5</v>
      </c>
      <c r="O154" s="376">
        <v>9950250</v>
      </c>
      <c r="P154" s="377">
        <v>-3.9319333816075309E-2</v>
      </c>
    </row>
    <row r="155" spans="1:16" ht="12.75" customHeight="1">
      <c r="A155" s="356">
        <v>145</v>
      </c>
      <c r="B155" s="381" t="s">
        <v>87</v>
      </c>
      <c r="C155" s="378" t="s">
        <v>197</v>
      </c>
      <c r="D155" s="374">
        <v>45225</v>
      </c>
      <c r="E155" s="373">
        <v>5790</v>
      </c>
      <c r="F155" s="373">
        <v>5761.9333333333334</v>
      </c>
      <c r="G155" s="375">
        <v>5665.4666666666672</v>
      </c>
      <c r="H155" s="375">
        <v>5540.9333333333334</v>
      </c>
      <c r="I155" s="375">
        <v>5444.4666666666672</v>
      </c>
      <c r="J155" s="375">
        <v>5886.4666666666672</v>
      </c>
      <c r="K155" s="375">
        <v>5982.9333333333325</v>
      </c>
      <c r="L155" s="375">
        <v>6107.4666666666672</v>
      </c>
      <c r="M155" s="376">
        <v>5858.4</v>
      </c>
      <c r="N155" s="376">
        <v>5637.4</v>
      </c>
      <c r="O155" s="376">
        <v>1032850</v>
      </c>
      <c r="P155" s="377">
        <v>6.99539327759768E-3</v>
      </c>
    </row>
    <row r="156" spans="1:16" ht="12.75" customHeight="1">
      <c r="A156" s="356">
        <v>146</v>
      </c>
      <c r="B156" s="381" t="s">
        <v>84</v>
      </c>
      <c r="C156" s="373" t="s">
        <v>198</v>
      </c>
      <c r="D156" s="374">
        <v>45225</v>
      </c>
      <c r="E156" s="373">
        <v>241.55</v>
      </c>
      <c r="F156" s="373">
        <v>241.31666666666669</v>
      </c>
      <c r="G156" s="375">
        <v>238.58333333333337</v>
      </c>
      <c r="H156" s="375">
        <v>235.61666666666667</v>
      </c>
      <c r="I156" s="375">
        <v>232.88333333333335</v>
      </c>
      <c r="J156" s="375">
        <v>244.28333333333339</v>
      </c>
      <c r="K156" s="375">
        <v>247.01666666666668</v>
      </c>
      <c r="L156" s="375">
        <v>249.98333333333341</v>
      </c>
      <c r="M156" s="376">
        <v>244.05</v>
      </c>
      <c r="N156" s="376">
        <v>238.35</v>
      </c>
      <c r="O156" s="376">
        <v>19707000</v>
      </c>
      <c r="P156" s="377">
        <v>1.3891032566754129E-2</v>
      </c>
    </row>
    <row r="157" spans="1:16" ht="12.75" customHeight="1">
      <c r="A157" s="356">
        <v>147</v>
      </c>
      <c r="B157" s="381" t="s">
        <v>68</v>
      </c>
      <c r="C157" s="373" t="s">
        <v>199</v>
      </c>
      <c r="D157" s="374">
        <v>45225</v>
      </c>
      <c r="E157" s="373">
        <v>253.55</v>
      </c>
      <c r="F157" s="373">
        <v>252.4</v>
      </c>
      <c r="G157" s="375">
        <v>249.5</v>
      </c>
      <c r="H157" s="375">
        <v>245.45</v>
      </c>
      <c r="I157" s="375">
        <v>242.54999999999998</v>
      </c>
      <c r="J157" s="375">
        <v>256.45000000000005</v>
      </c>
      <c r="K157" s="375">
        <v>259.35000000000002</v>
      </c>
      <c r="L157" s="375">
        <v>263.40000000000003</v>
      </c>
      <c r="M157" s="376">
        <v>255.3</v>
      </c>
      <c r="N157" s="376">
        <v>248.35</v>
      </c>
      <c r="O157" s="376">
        <v>64239750</v>
      </c>
      <c r="P157" s="377">
        <v>8.5168511984426327E-3</v>
      </c>
    </row>
    <row r="158" spans="1:16" ht="12.75" customHeight="1">
      <c r="A158" s="356">
        <v>148</v>
      </c>
      <c r="B158" s="381" t="s">
        <v>59</v>
      </c>
      <c r="C158" s="373" t="s">
        <v>200</v>
      </c>
      <c r="D158" s="374">
        <v>45225</v>
      </c>
      <c r="E158" s="373">
        <v>2456.4499999999998</v>
      </c>
      <c r="F158" s="373">
        <v>2454.2000000000003</v>
      </c>
      <c r="G158" s="375">
        <v>2440.4000000000005</v>
      </c>
      <c r="H158" s="375">
        <v>2424.3500000000004</v>
      </c>
      <c r="I158" s="375">
        <v>2410.5500000000006</v>
      </c>
      <c r="J158" s="375">
        <v>2470.2500000000005</v>
      </c>
      <c r="K158" s="375">
        <v>2484.0500000000006</v>
      </c>
      <c r="L158" s="375">
        <v>2500.1000000000004</v>
      </c>
      <c r="M158" s="376">
        <v>2468</v>
      </c>
      <c r="N158" s="376">
        <v>2438.15</v>
      </c>
      <c r="O158" s="376">
        <v>2186750</v>
      </c>
      <c r="P158" s="377">
        <v>-5.9097624730082964E-3</v>
      </c>
    </row>
    <row r="159" spans="1:16" ht="12.75" customHeight="1">
      <c r="A159" s="356">
        <v>149</v>
      </c>
      <c r="B159" s="381" t="s">
        <v>39</v>
      </c>
      <c r="C159" s="373" t="s">
        <v>201</v>
      </c>
      <c r="D159" s="374">
        <v>45225</v>
      </c>
      <c r="E159" s="373">
        <v>3467.05</v>
      </c>
      <c r="F159" s="373">
        <v>3461.7333333333336</v>
      </c>
      <c r="G159" s="375">
        <v>3428.7666666666673</v>
      </c>
      <c r="H159" s="375">
        <v>3390.4833333333336</v>
      </c>
      <c r="I159" s="375">
        <v>3357.5166666666673</v>
      </c>
      <c r="J159" s="375">
        <v>3500.0166666666673</v>
      </c>
      <c r="K159" s="375">
        <v>3532.9833333333336</v>
      </c>
      <c r="L159" s="375">
        <v>3571.2666666666673</v>
      </c>
      <c r="M159" s="376">
        <v>3494.7</v>
      </c>
      <c r="N159" s="376">
        <v>3423.45</v>
      </c>
      <c r="O159" s="376">
        <v>2706250</v>
      </c>
      <c r="P159" s="377">
        <v>-7.7000641672013937E-3</v>
      </c>
    </row>
    <row r="160" spans="1:16" ht="12.75" customHeight="1">
      <c r="A160" s="356">
        <v>150</v>
      </c>
      <c r="B160" s="381" t="s">
        <v>63</v>
      </c>
      <c r="C160" s="373" t="s">
        <v>202</v>
      </c>
      <c r="D160" s="374">
        <v>45225</v>
      </c>
      <c r="E160" s="373">
        <v>80.650000000000006</v>
      </c>
      <c r="F160" s="373">
        <v>80.583333333333329</v>
      </c>
      <c r="G160" s="375">
        <v>79.816666666666663</v>
      </c>
      <c r="H160" s="375">
        <v>78.983333333333334</v>
      </c>
      <c r="I160" s="375">
        <v>78.216666666666669</v>
      </c>
      <c r="J160" s="375">
        <v>81.416666666666657</v>
      </c>
      <c r="K160" s="375">
        <v>82.183333333333337</v>
      </c>
      <c r="L160" s="375">
        <v>83.016666666666652</v>
      </c>
      <c r="M160" s="376">
        <v>81.349999999999994</v>
      </c>
      <c r="N160" s="376">
        <v>79.75</v>
      </c>
      <c r="O160" s="376">
        <v>256416000</v>
      </c>
      <c r="P160" s="377">
        <v>2.3698498882146278E-2</v>
      </c>
    </row>
    <row r="161" spans="1:16" ht="12.75" customHeight="1">
      <c r="A161" s="356">
        <v>151</v>
      </c>
      <c r="B161" s="381" t="s">
        <v>45</v>
      </c>
      <c r="C161" s="380" t="s">
        <v>203</v>
      </c>
      <c r="D161" s="374">
        <v>45225</v>
      </c>
      <c r="E161" s="373">
        <v>5378.9</v>
      </c>
      <c r="F161" s="373">
        <v>5362.2666666666664</v>
      </c>
      <c r="G161" s="375">
        <v>5309.583333333333</v>
      </c>
      <c r="H161" s="375">
        <v>5240.2666666666664</v>
      </c>
      <c r="I161" s="375">
        <v>5187.583333333333</v>
      </c>
      <c r="J161" s="375">
        <v>5431.583333333333</v>
      </c>
      <c r="K161" s="375">
        <v>5484.2666666666673</v>
      </c>
      <c r="L161" s="375">
        <v>5553.583333333333</v>
      </c>
      <c r="M161" s="376">
        <v>5414.95</v>
      </c>
      <c r="N161" s="376">
        <v>5292.95</v>
      </c>
      <c r="O161" s="376">
        <v>2264400</v>
      </c>
      <c r="P161" s="377">
        <v>7.5673364685763148E-2</v>
      </c>
    </row>
    <row r="162" spans="1:16" ht="12.75" customHeight="1">
      <c r="A162" s="356">
        <v>152</v>
      </c>
      <c r="B162" s="381" t="s">
        <v>190</v>
      </c>
      <c r="C162" s="373" t="s">
        <v>204</v>
      </c>
      <c r="D162" s="374">
        <v>45225</v>
      </c>
      <c r="E162" s="373">
        <v>201.05</v>
      </c>
      <c r="F162" s="373">
        <v>201.25</v>
      </c>
      <c r="G162" s="375">
        <v>199.3</v>
      </c>
      <c r="H162" s="375">
        <v>197.55</v>
      </c>
      <c r="I162" s="375">
        <v>195.60000000000002</v>
      </c>
      <c r="J162" s="375">
        <v>203</v>
      </c>
      <c r="K162" s="375">
        <v>204.95</v>
      </c>
      <c r="L162" s="375">
        <v>206.7</v>
      </c>
      <c r="M162" s="376">
        <v>203.2</v>
      </c>
      <c r="N162" s="376">
        <v>199.5</v>
      </c>
      <c r="O162" s="376">
        <v>75294000</v>
      </c>
      <c r="P162" s="377">
        <v>1.317637940221867E-2</v>
      </c>
    </row>
    <row r="163" spans="1:16" ht="12.75" customHeight="1">
      <c r="A163" s="356">
        <v>153</v>
      </c>
      <c r="B163" s="381" t="s">
        <v>205</v>
      </c>
      <c r="C163" s="373" t="s">
        <v>206</v>
      </c>
      <c r="D163" s="374">
        <v>45225</v>
      </c>
      <c r="E163" s="373">
        <v>1728.65</v>
      </c>
      <c r="F163" s="373">
        <v>1725.8499999999997</v>
      </c>
      <c r="G163" s="375">
        <v>1709.8999999999994</v>
      </c>
      <c r="H163" s="375">
        <v>1691.1499999999996</v>
      </c>
      <c r="I163" s="375">
        <v>1675.1999999999994</v>
      </c>
      <c r="J163" s="375">
        <v>1744.5999999999995</v>
      </c>
      <c r="K163" s="375">
        <v>1760.5499999999997</v>
      </c>
      <c r="L163" s="375">
        <v>1779.2999999999995</v>
      </c>
      <c r="M163" s="376">
        <v>1741.8</v>
      </c>
      <c r="N163" s="376">
        <v>1707.1</v>
      </c>
      <c r="O163" s="376">
        <v>5282860</v>
      </c>
      <c r="P163" s="377">
        <v>1.1060912914784234E-2</v>
      </c>
    </row>
    <row r="164" spans="1:16" ht="12.75" customHeight="1">
      <c r="A164" s="356">
        <v>154</v>
      </c>
      <c r="B164" s="381" t="s">
        <v>49</v>
      </c>
      <c r="C164" s="373" t="s">
        <v>208</v>
      </c>
      <c r="D164" s="374">
        <v>45225</v>
      </c>
      <c r="E164" s="373">
        <v>911.55</v>
      </c>
      <c r="F164" s="373">
        <v>913.4666666666667</v>
      </c>
      <c r="G164" s="375">
        <v>903.73333333333335</v>
      </c>
      <c r="H164" s="375">
        <v>895.91666666666663</v>
      </c>
      <c r="I164" s="375">
        <v>886.18333333333328</v>
      </c>
      <c r="J164" s="375">
        <v>921.28333333333342</v>
      </c>
      <c r="K164" s="375">
        <v>931.01666666666677</v>
      </c>
      <c r="L164" s="375">
        <v>938.83333333333348</v>
      </c>
      <c r="M164" s="376">
        <v>923.2</v>
      </c>
      <c r="N164" s="376">
        <v>905.65</v>
      </c>
      <c r="O164" s="376">
        <v>3426350</v>
      </c>
      <c r="P164" s="377">
        <v>2.2836843440751077E-2</v>
      </c>
    </row>
    <row r="165" spans="1:16" ht="12.75" customHeight="1">
      <c r="A165" s="356">
        <v>155</v>
      </c>
      <c r="B165" s="381" t="s">
        <v>63</v>
      </c>
      <c r="C165" s="373" t="s">
        <v>209</v>
      </c>
      <c r="D165" s="374">
        <v>45225</v>
      </c>
      <c r="E165" s="373">
        <v>253.55</v>
      </c>
      <c r="F165" s="373">
        <v>251.79999999999998</v>
      </c>
      <c r="G165" s="375">
        <v>246.09999999999997</v>
      </c>
      <c r="H165" s="375">
        <v>238.64999999999998</v>
      </c>
      <c r="I165" s="375">
        <v>232.94999999999996</v>
      </c>
      <c r="J165" s="375">
        <v>259.25</v>
      </c>
      <c r="K165" s="375">
        <v>264.94999999999993</v>
      </c>
      <c r="L165" s="375">
        <v>272.39999999999998</v>
      </c>
      <c r="M165" s="376">
        <v>257.5</v>
      </c>
      <c r="N165" s="376">
        <v>244.35</v>
      </c>
      <c r="O165" s="376">
        <v>61735000</v>
      </c>
      <c r="P165" s="377">
        <v>3.5822147651006712E-2</v>
      </c>
    </row>
    <row r="166" spans="1:16" ht="12.75" customHeight="1">
      <c r="A166" s="356">
        <v>156</v>
      </c>
      <c r="B166" s="381" t="s">
        <v>190</v>
      </c>
      <c r="C166" s="373" t="s">
        <v>210</v>
      </c>
      <c r="D166" s="374">
        <v>45225</v>
      </c>
      <c r="E166" s="373">
        <v>289.25</v>
      </c>
      <c r="F166" s="373">
        <v>289.25</v>
      </c>
      <c r="G166" s="375">
        <v>285</v>
      </c>
      <c r="H166" s="375">
        <v>280.75</v>
      </c>
      <c r="I166" s="375">
        <v>276.5</v>
      </c>
      <c r="J166" s="375">
        <v>293.5</v>
      </c>
      <c r="K166" s="375">
        <v>297.75</v>
      </c>
      <c r="L166" s="375">
        <v>302</v>
      </c>
      <c r="M166" s="376">
        <v>293.5</v>
      </c>
      <c r="N166" s="376">
        <v>285</v>
      </c>
      <c r="O166" s="376">
        <v>59648000</v>
      </c>
      <c r="P166" s="377">
        <v>1.5250544662309368E-2</v>
      </c>
    </row>
    <row r="167" spans="1:16" ht="12.75" customHeight="1">
      <c r="A167" s="356">
        <v>157</v>
      </c>
      <c r="B167" s="381" t="s">
        <v>84</v>
      </c>
      <c r="C167" s="373" t="s">
        <v>211</v>
      </c>
      <c r="D167" s="374">
        <v>45225</v>
      </c>
      <c r="E167" s="373">
        <v>2358</v>
      </c>
      <c r="F167" s="373">
        <v>2362.4833333333336</v>
      </c>
      <c r="G167" s="375">
        <v>2345.6166666666672</v>
      </c>
      <c r="H167" s="375">
        <v>2333.2333333333336</v>
      </c>
      <c r="I167" s="375">
        <v>2316.3666666666672</v>
      </c>
      <c r="J167" s="375">
        <v>2374.8666666666672</v>
      </c>
      <c r="K167" s="375">
        <v>2391.733333333334</v>
      </c>
      <c r="L167" s="375">
        <v>2404.1166666666672</v>
      </c>
      <c r="M167" s="376">
        <v>2379.35</v>
      </c>
      <c r="N167" s="376">
        <v>2350.1</v>
      </c>
      <c r="O167" s="376">
        <v>52636250</v>
      </c>
      <c r="P167" s="377">
        <v>2.308864134056936E-3</v>
      </c>
    </row>
    <row r="168" spans="1:16" ht="12.75" customHeight="1">
      <c r="A168" s="356">
        <v>158</v>
      </c>
      <c r="B168" s="381" t="s">
        <v>132</v>
      </c>
      <c r="C168" s="373" t="s">
        <v>212</v>
      </c>
      <c r="D168" s="374">
        <v>45225</v>
      </c>
      <c r="E168" s="373">
        <v>94.5</v>
      </c>
      <c r="F168" s="373">
        <v>94.266666666666652</v>
      </c>
      <c r="G168" s="375">
        <v>93.3333333333333</v>
      </c>
      <c r="H168" s="375">
        <v>92.166666666666643</v>
      </c>
      <c r="I168" s="375">
        <v>91.233333333333292</v>
      </c>
      <c r="J168" s="375">
        <v>95.433333333333309</v>
      </c>
      <c r="K168" s="375">
        <v>96.366666666666646</v>
      </c>
      <c r="L168" s="375">
        <v>97.533333333333317</v>
      </c>
      <c r="M168" s="376">
        <v>95.2</v>
      </c>
      <c r="N168" s="376">
        <v>93.1</v>
      </c>
      <c r="O168" s="376">
        <v>132008000</v>
      </c>
      <c r="P168" s="377">
        <v>2.2473275024295432E-3</v>
      </c>
    </row>
    <row r="169" spans="1:16" ht="12.75" customHeight="1">
      <c r="A169" s="356">
        <v>159</v>
      </c>
      <c r="B169" s="381" t="s">
        <v>63</v>
      </c>
      <c r="C169" s="378" t="s">
        <v>213</v>
      </c>
      <c r="D169" s="374">
        <v>45225</v>
      </c>
      <c r="E169" s="373">
        <v>794.4</v>
      </c>
      <c r="F169" s="373">
        <v>792.45000000000016</v>
      </c>
      <c r="G169" s="375">
        <v>787.90000000000032</v>
      </c>
      <c r="H169" s="375">
        <v>781.4000000000002</v>
      </c>
      <c r="I169" s="375">
        <v>776.85000000000036</v>
      </c>
      <c r="J169" s="375">
        <v>798.95000000000027</v>
      </c>
      <c r="K169" s="375">
        <v>803.50000000000023</v>
      </c>
      <c r="L169" s="375">
        <v>810.00000000000023</v>
      </c>
      <c r="M169" s="376">
        <v>797</v>
      </c>
      <c r="N169" s="376">
        <v>785.95</v>
      </c>
      <c r="O169" s="376">
        <v>9223200</v>
      </c>
      <c r="P169" s="377">
        <v>-2.3364485981308409E-3</v>
      </c>
    </row>
    <row r="170" spans="1:16" ht="12.75" customHeight="1">
      <c r="A170" s="356">
        <v>160</v>
      </c>
      <c r="B170" s="381" t="s">
        <v>68</v>
      </c>
      <c r="C170" s="373" t="s">
        <v>214</v>
      </c>
      <c r="D170" s="374">
        <v>45225</v>
      </c>
      <c r="E170" s="373">
        <v>1312.85</v>
      </c>
      <c r="F170" s="373">
        <v>1307.7166666666665</v>
      </c>
      <c r="G170" s="375">
        <v>1298.083333333333</v>
      </c>
      <c r="H170" s="375">
        <v>1283.3166666666666</v>
      </c>
      <c r="I170" s="375">
        <v>1273.6833333333332</v>
      </c>
      <c r="J170" s="375">
        <v>1322.4833333333329</v>
      </c>
      <c r="K170" s="375">
        <v>1332.1166666666666</v>
      </c>
      <c r="L170" s="375">
        <v>1346.8833333333328</v>
      </c>
      <c r="M170" s="376">
        <v>1317.35</v>
      </c>
      <c r="N170" s="376">
        <v>1292.95</v>
      </c>
      <c r="O170" s="376">
        <v>7416750</v>
      </c>
      <c r="P170" s="377">
        <v>-1.5530114484818317E-2</v>
      </c>
    </row>
    <row r="171" spans="1:16" ht="12.75" customHeight="1">
      <c r="A171" s="356">
        <v>161</v>
      </c>
      <c r="B171" s="381" t="s">
        <v>63</v>
      </c>
      <c r="C171" s="373" t="s">
        <v>215</v>
      </c>
      <c r="D171" s="374">
        <v>45225</v>
      </c>
      <c r="E171" s="373">
        <v>600.70000000000005</v>
      </c>
      <c r="F171" s="373">
        <v>599.31666666666672</v>
      </c>
      <c r="G171" s="375">
        <v>595.63333333333344</v>
      </c>
      <c r="H171" s="375">
        <v>590.56666666666672</v>
      </c>
      <c r="I171" s="375">
        <v>586.88333333333344</v>
      </c>
      <c r="J171" s="375">
        <v>604.38333333333344</v>
      </c>
      <c r="K171" s="375">
        <v>608.06666666666661</v>
      </c>
      <c r="L171" s="375">
        <v>613.13333333333344</v>
      </c>
      <c r="M171" s="376">
        <v>603</v>
      </c>
      <c r="N171" s="376">
        <v>594.25</v>
      </c>
      <c r="O171" s="376">
        <v>84327000</v>
      </c>
      <c r="P171" s="377">
        <v>-2.7706675890695261E-2</v>
      </c>
    </row>
    <row r="172" spans="1:16" ht="12.75" customHeight="1">
      <c r="A172" s="356">
        <v>162</v>
      </c>
      <c r="B172" s="381" t="s">
        <v>49</v>
      </c>
      <c r="C172" s="373" t="s">
        <v>216</v>
      </c>
      <c r="D172" s="374">
        <v>45225</v>
      </c>
      <c r="E172" s="373">
        <v>25511.8</v>
      </c>
      <c r="F172" s="373">
        <v>25658.866666666669</v>
      </c>
      <c r="G172" s="375">
        <v>25317.783333333336</v>
      </c>
      <c r="H172" s="375">
        <v>25123.766666666666</v>
      </c>
      <c r="I172" s="375">
        <v>24782.683333333334</v>
      </c>
      <c r="J172" s="375">
        <v>25852.883333333339</v>
      </c>
      <c r="K172" s="375">
        <v>26193.966666666667</v>
      </c>
      <c r="L172" s="375">
        <v>26387.983333333341</v>
      </c>
      <c r="M172" s="376">
        <v>25999.95</v>
      </c>
      <c r="N172" s="376">
        <v>25464.85</v>
      </c>
      <c r="O172" s="376">
        <v>193375</v>
      </c>
      <c r="P172" s="377">
        <v>8.7445522283143534E-2</v>
      </c>
    </row>
    <row r="173" spans="1:16" ht="12.75" customHeight="1">
      <c r="A173" s="356">
        <v>163</v>
      </c>
      <c r="B173" s="381" t="s">
        <v>41</v>
      </c>
      <c r="C173" s="373" t="s">
        <v>217</v>
      </c>
      <c r="D173" s="374">
        <v>45225</v>
      </c>
      <c r="E173" s="373">
        <v>3693.5</v>
      </c>
      <c r="F173" s="373">
        <v>3690.15</v>
      </c>
      <c r="G173" s="375">
        <v>3665.4500000000003</v>
      </c>
      <c r="H173" s="375">
        <v>3637.4</v>
      </c>
      <c r="I173" s="375">
        <v>3612.7000000000003</v>
      </c>
      <c r="J173" s="375">
        <v>3718.2000000000003</v>
      </c>
      <c r="K173" s="375">
        <v>3742.9</v>
      </c>
      <c r="L173" s="375">
        <v>3770.9500000000003</v>
      </c>
      <c r="M173" s="376">
        <v>3714.85</v>
      </c>
      <c r="N173" s="376">
        <v>3662.1</v>
      </c>
      <c r="O173" s="376">
        <v>1834525</v>
      </c>
      <c r="P173" s="377">
        <v>3.2023514851485149E-2</v>
      </c>
    </row>
    <row r="174" spans="1:16" ht="12.75" customHeight="1">
      <c r="A174" s="356">
        <v>164</v>
      </c>
      <c r="B174" s="381" t="s">
        <v>47</v>
      </c>
      <c r="C174" s="373" t="s">
        <v>218</v>
      </c>
      <c r="D174" s="374">
        <v>45225</v>
      </c>
      <c r="E174" s="373">
        <v>2264.1999999999998</v>
      </c>
      <c r="F174" s="373">
        <v>2260.7333333333331</v>
      </c>
      <c r="G174" s="375">
        <v>2241.4666666666662</v>
      </c>
      <c r="H174" s="375">
        <v>2218.7333333333331</v>
      </c>
      <c r="I174" s="375">
        <v>2199.4666666666662</v>
      </c>
      <c r="J174" s="375">
        <v>2283.4666666666662</v>
      </c>
      <c r="K174" s="375">
        <v>2302.7333333333336</v>
      </c>
      <c r="L174" s="375">
        <v>2325.4666666666662</v>
      </c>
      <c r="M174" s="376">
        <v>2280</v>
      </c>
      <c r="N174" s="376">
        <v>2238</v>
      </c>
      <c r="O174" s="376">
        <v>3688125</v>
      </c>
      <c r="P174" s="377">
        <v>-3.5460992907801418E-3</v>
      </c>
    </row>
    <row r="175" spans="1:16" ht="12.75" customHeight="1">
      <c r="A175" s="356">
        <v>165</v>
      </c>
      <c r="B175" s="381" t="s">
        <v>68</v>
      </c>
      <c r="C175" s="373" t="s">
        <v>219</v>
      </c>
      <c r="D175" s="374">
        <v>45225</v>
      </c>
      <c r="E175" s="373">
        <v>1931</v>
      </c>
      <c r="F175" s="373">
        <v>1917.2166666666665</v>
      </c>
      <c r="G175" s="375">
        <v>1889.9333333333329</v>
      </c>
      <c r="H175" s="375">
        <v>1848.8666666666666</v>
      </c>
      <c r="I175" s="375">
        <v>1821.583333333333</v>
      </c>
      <c r="J175" s="375">
        <v>1958.2833333333328</v>
      </c>
      <c r="K175" s="375">
        <v>1985.5666666666662</v>
      </c>
      <c r="L175" s="375">
        <v>2026.6333333333328</v>
      </c>
      <c r="M175" s="376">
        <v>1944.5</v>
      </c>
      <c r="N175" s="376">
        <v>1876.15</v>
      </c>
      <c r="O175" s="376">
        <v>7239600</v>
      </c>
      <c r="P175" s="377">
        <v>3.633084256634888E-2</v>
      </c>
    </row>
    <row r="176" spans="1:16" ht="12.75" customHeight="1">
      <c r="A176" s="356">
        <v>166</v>
      </c>
      <c r="B176" s="381" t="s">
        <v>43</v>
      </c>
      <c r="C176" s="373" t="s">
        <v>220</v>
      </c>
      <c r="D176" s="374">
        <v>45225</v>
      </c>
      <c r="E176" s="373">
        <v>1163.95</v>
      </c>
      <c r="F176" s="373">
        <v>1160.3166666666668</v>
      </c>
      <c r="G176" s="375">
        <v>1145.4833333333336</v>
      </c>
      <c r="H176" s="375">
        <v>1127.0166666666667</v>
      </c>
      <c r="I176" s="375">
        <v>1112.1833333333334</v>
      </c>
      <c r="J176" s="375">
        <v>1178.7833333333338</v>
      </c>
      <c r="K176" s="375">
        <v>1193.6166666666672</v>
      </c>
      <c r="L176" s="375">
        <v>1212.0833333333339</v>
      </c>
      <c r="M176" s="376">
        <v>1175.1500000000001</v>
      </c>
      <c r="N176" s="376">
        <v>1141.8499999999999</v>
      </c>
      <c r="O176" s="376">
        <v>23374400</v>
      </c>
      <c r="P176" s="377">
        <v>-1.9427922407866814E-3</v>
      </c>
    </row>
    <row r="177" spans="1:16" ht="12.75" customHeight="1">
      <c r="A177" s="356">
        <v>167</v>
      </c>
      <c r="B177" s="381" t="s">
        <v>205</v>
      </c>
      <c r="C177" s="373" t="s">
        <v>221</v>
      </c>
      <c r="D177" s="374">
        <v>45225</v>
      </c>
      <c r="E177" s="373">
        <v>614.45000000000005</v>
      </c>
      <c r="F177" s="373">
        <v>604.98333333333335</v>
      </c>
      <c r="G177" s="375">
        <v>592.91666666666674</v>
      </c>
      <c r="H177" s="375">
        <v>571.38333333333344</v>
      </c>
      <c r="I177" s="375">
        <v>559.31666666666683</v>
      </c>
      <c r="J177" s="375">
        <v>626.51666666666665</v>
      </c>
      <c r="K177" s="375">
        <v>638.58333333333326</v>
      </c>
      <c r="L177" s="375">
        <v>660.11666666666656</v>
      </c>
      <c r="M177" s="376">
        <v>617.04999999999995</v>
      </c>
      <c r="N177" s="376">
        <v>583.45000000000005</v>
      </c>
      <c r="O177" s="376">
        <v>9040500</v>
      </c>
      <c r="P177" s="377">
        <v>0.1410450586898902</v>
      </c>
    </row>
    <row r="178" spans="1:16" ht="12.75" customHeight="1">
      <c r="A178" s="356">
        <v>168</v>
      </c>
      <c r="B178" s="381" t="s">
        <v>43</v>
      </c>
      <c r="C178" s="380" t="s">
        <v>222</v>
      </c>
      <c r="D178" s="374">
        <v>45225</v>
      </c>
      <c r="E178" s="373">
        <v>807.8</v>
      </c>
      <c r="F178" s="373">
        <v>800.88333333333333</v>
      </c>
      <c r="G178" s="375">
        <v>790.31666666666661</v>
      </c>
      <c r="H178" s="375">
        <v>772.83333333333326</v>
      </c>
      <c r="I178" s="375">
        <v>762.26666666666654</v>
      </c>
      <c r="J178" s="375">
        <v>818.36666666666667</v>
      </c>
      <c r="K178" s="375">
        <v>828.93333333333351</v>
      </c>
      <c r="L178" s="375">
        <v>846.41666666666674</v>
      </c>
      <c r="M178" s="376">
        <v>811.45</v>
      </c>
      <c r="N178" s="376">
        <v>783.4</v>
      </c>
      <c r="O178" s="376">
        <v>3690000</v>
      </c>
      <c r="P178" s="377">
        <v>-7.7977951062113467E-3</v>
      </c>
    </row>
    <row r="179" spans="1:16" ht="12.75" customHeight="1">
      <c r="A179" s="356">
        <v>169</v>
      </c>
      <c r="B179" s="381" t="s">
        <v>39</v>
      </c>
      <c r="C179" s="373" t="s">
        <v>223</v>
      </c>
      <c r="D179" s="374">
        <v>45225</v>
      </c>
      <c r="E179" s="373">
        <v>1037.55</v>
      </c>
      <c r="F179" s="373">
        <v>1034.8666666666666</v>
      </c>
      <c r="G179" s="375">
        <v>1024.6833333333332</v>
      </c>
      <c r="H179" s="375">
        <v>1011.8166666666666</v>
      </c>
      <c r="I179" s="375">
        <v>1001.6333333333332</v>
      </c>
      <c r="J179" s="375">
        <v>1047.7333333333331</v>
      </c>
      <c r="K179" s="375">
        <v>1057.9166666666665</v>
      </c>
      <c r="L179" s="375">
        <v>1070.7833333333331</v>
      </c>
      <c r="M179" s="376">
        <v>1045.05</v>
      </c>
      <c r="N179" s="376">
        <v>1022</v>
      </c>
      <c r="O179" s="376">
        <v>7167050</v>
      </c>
      <c r="P179" s="377">
        <v>-6.9349184575522027E-3</v>
      </c>
    </row>
    <row r="180" spans="1:16" ht="12.75" customHeight="1">
      <c r="A180" s="356">
        <v>170</v>
      </c>
      <c r="B180" s="381" t="s">
        <v>79</v>
      </c>
      <c r="C180" s="379" t="s">
        <v>224</v>
      </c>
      <c r="D180" s="374">
        <v>45225</v>
      </c>
      <c r="E180" s="373">
        <v>1940.05</v>
      </c>
      <c r="F180" s="373">
        <v>1928.1666666666667</v>
      </c>
      <c r="G180" s="375">
        <v>1908.9333333333334</v>
      </c>
      <c r="H180" s="375">
        <v>1877.8166666666666</v>
      </c>
      <c r="I180" s="375">
        <v>1858.5833333333333</v>
      </c>
      <c r="J180" s="375">
        <v>1959.2833333333335</v>
      </c>
      <c r="K180" s="375">
        <v>1978.5166666666667</v>
      </c>
      <c r="L180" s="375">
        <v>2009.6333333333337</v>
      </c>
      <c r="M180" s="376">
        <v>1947.4</v>
      </c>
      <c r="N180" s="376">
        <v>1897.05</v>
      </c>
      <c r="O180" s="376">
        <v>5749500</v>
      </c>
      <c r="P180" s="377">
        <v>-2.6910383346026912E-2</v>
      </c>
    </row>
    <row r="181" spans="1:16" ht="12.75" customHeight="1">
      <c r="A181" s="356">
        <v>171</v>
      </c>
      <c r="B181" s="381" t="s">
        <v>59</v>
      </c>
      <c r="C181" s="373" t="s">
        <v>225</v>
      </c>
      <c r="D181" s="374">
        <v>45225</v>
      </c>
      <c r="E181" s="373">
        <v>881.75</v>
      </c>
      <c r="F181" s="373">
        <v>882.25</v>
      </c>
      <c r="G181" s="375">
        <v>876.5</v>
      </c>
      <c r="H181" s="375">
        <v>871.25</v>
      </c>
      <c r="I181" s="375">
        <v>865.5</v>
      </c>
      <c r="J181" s="375">
        <v>887.5</v>
      </c>
      <c r="K181" s="375">
        <v>893.25</v>
      </c>
      <c r="L181" s="375">
        <v>898.5</v>
      </c>
      <c r="M181" s="376">
        <v>888</v>
      </c>
      <c r="N181" s="376">
        <v>877</v>
      </c>
      <c r="O181" s="376">
        <v>10348200</v>
      </c>
      <c r="P181" s="377">
        <v>1.0191530486733439E-2</v>
      </c>
    </row>
    <row r="182" spans="1:16" ht="12.75" customHeight="1">
      <c r="A182" s="356">
        <v>172</v>
      </c>
      <c r="B182" s="381" t="s">
        <v>56</v>
      </c>
      <c r="C182" s="373" t="s">
        <v>226</v>
      </c>
      <c r="D182" s="374">
        <v>45225</v>
      </c>
      <c r="E182" s="373">
        <v>633.25</v>
      </c>
      <c r="F182" s="373">
        <v>629.96666666666658</v>
      </c>
      <c r="G182" s="375">
        <v>623.33333333333314</v>
      </c>
      <c r="H182" s="375">
        <v>613.41666666666652</v>
      </c>
      <c r="I182" s="375">
        <v>606.78333333333308</v>
      </c>
      <c r="J182" s="375">
        <v>639.88333333333321</v>
      </c>
      <c r="K182" s="375">
        <v>646.51666666666665</v>
      </c>
      <c r="L182" s="375">
        <v>656.43333333333328</v>
      </c>
      <c r="M182" s="376">
        <v>636.6</v>
      </c>
      <c r="N182" s="376">
        <v>620.04999999999995</v>
      </c>
      <c r="O182" s="376">
        <v>67207275</v>
      </c>
      <c r="P182" s="377">
        <v>1.5240555376170488E-2</v>
      </c>
    </row>
    <row r="183" spans="1:16" ht="12.75" customHeight="1">
      <c r="A183" s="356">
        <v>173</v>
      </c>
      <c r="B183" s="381" t="s">
        <v>190</v>
      </c>
      <c r="C183" s="373" t="s">
        <v>227</v>
      </c>
      <c r="D183" s="374">
        <v>45225</v>
      </c>
      <c r="E183" s="373">
        <v>263.95</v>
      </c>
      <c r="F183" s="373">
        <v>263.95</v>
      </c>
      <c r="G183" s="375">
        <v>261.39999999999998</v>
      </c>
      <c r="H183" s="375">
        <v>258.84999999999997</v>
      </c>
      <c r="I183" s="375">
        <v>256.29999999999995</v>
      </c>
      <c r="J183" s="375">
        <v>266.5</v>
      </c>
      <c r="K183" s="375">
        <v>269.05000000000007</v>
      </c>
      <c r="L183" s="375">
        <v>271.60000000000002</v>
      </c>
      <c r="M183" s="376">
        <v>266.5</v>
      </c>
      <c r="N183" s="376">
        <v>261.39999999999998</v>
      </c>
      <c r="O183" s="376">
        <v>90612000</v>
      </c>
      <c r="P183" s="377">
        <v>1.3170308313521265E-2</v>
      </c>
    </row>
    <row r="184" spans="1:16" ht="12.75" customHeight="1">
      <c r="A184" s="356">
        <v>174</v>
      </c>
      <c r="B184" s="381" t="s">
        <v>132</v>
      </c>
      <c r="C184" s="373" t="s">
        <v>228</v>
      </c>
      <c r="D184" s="374">
        <v>45225</v>
      </c>
      <c r="E184" s="373">
        <v>129.85</v>
      </c>
      <c r="F184" s="373">
        <v>129.51666666666665</v>
      </c>
      <c r="G184" s="375">
        <v>128.58333333333331</v>
      </c>
      <c r="H184" s="375">
        <v>127.31666666666666</v>
      </c>
      <c r="I184" s="375">
        <v>126.38333333333333</v>
      </c>
      <c r="J184" s="375">
        <v>130.7833333333333</v>
      </c>
      <c r="K184" s="375">
        <v>131.71666666666664</v>
      </c>
      <c r="L184" s="375">
        <v>132.98333333333329</v>
      </c>
      <c r="M184" s="376">
        <v>130.44999999999999</v>
      </c>
      <c r="N184" s="376">
        <v>128.25</v>
      </c>
      <c r="O184" s="376">
        <v>202719000</v>
      </c>
      <c r="P184" s="377">
        <v>-3.0996135341903937E-2</v>
      </c>
    </row>
    <row r="185" spans="1:16" ht="12.75" customHeight="1">
      <c r="A185" s="356">
        <v>175</v>
      </c>
      <c r="B185" s="381" t="s">
        <v>87</v>
      </c>
      <c r="C185" s="373" t="s">
        <v>229</v>
      </c>
      <c r="D185" s="374">
        <v>45225</v>
      </c>
      <c r="E185" s="373">
        <v>3527.7</v>
      </c>
      <c r="F185" s="373">
        <v>3530.7166666666667</v>
      </c>
      <c r="G185" s="375">
        <v>3498.1333333333332</v>
      </c>
      <c r="H185" s="375">
        <v>3468.5666666666666</v>
      </c>
      <c r="I185" s="375">
        <v>3435.9833333333331</v>
      </c>
      <c r="J185" s="375">
        <v>3560.2833333333333</v>
      </c>
      <c r="K185" s="375">
        <v>3592.8666666666663</v>
      </c>
      <c r="L185" s="375">
        <v>3622.4333333333334</v>
      </c>
      <c r="M185" s="376">
        <v>3563.3</v>
      </c>
      <c r="N185" s="376">
        <v>3501.15</v>
      </c>
      <c r="O185" s="376">
        <v>9252775</v>
      </c>
      <c r="P185" s="377">
        <v>-5.492335182921095E-3</v>
      </c>
    </row>
    <row r="186" spans="1:16" ht="12.75" customHeight="1">
      <c r="A186" s="356">
        <v>176</v>
      </c>
      <c r="B186" s="381" t="s">
        <v>87</v>
      </c>
      <c r="C186" s="373" t="s">
        <v>230</v>
      </c>
      <c r="D186" s="374">
        <v>45225</v>
      </c>
      <c r="E186" s="373">
        <v>1227.25</v>
      </c>
      <c r="F186" s="373">
        <v>1226.2833333333333</v>
      </c>
      <c r="G186" s="375">
        <v>1212.5666666666666</v>
      </c>
      <c r="H186" s="375">
        <v>1197.8833333333332</v>
      </c>
      <c r="I186" s="375">
        <v>1184.1666666666665</v>
      </c>
      <c r="J186" s="375">
        <v>1240.9666666666667</v>
      </c>
      <c r="K186" s="375">
        <v>1254.6833333333334</v>
      </c>
      <c r="L186" s="375">
        <v>1269.3666666666668</v>
      </c>
      <c r="M186" s="376">
        <v>1240</v>
      </c>
      <c r="N186" s="376">
        <v>1211.5999999999999</v>
      </c>
      <c r="O186" s="376">
        <v>13005000</v>
      </c>
      <c r="P186" s="377">
        <v>3.2399907428835918E-3</v>
      </c>
    </row>
    <row r="187" spans="1:16" ht="12.75" customHeight="1">
      <c r="A187" s="356">
        <v>177</v>
      </c>
      <c r="B187" s="381" t="s">
        <v>59</v>
      </c>
      <c r="C187" s="373" t="s">
        <v>231</v>
      </c>
      <c r="D187" s="374">
        <v>45225</v>
      </c>
      <c r="E187" s="373">
        <v>3168.6</v>
      </c>
      <c r="F187" s="373">
        <v>3174.8166666666671</v>
      </c>
      <c r="G187" s="375">
        <v>3153.7833333333342</v>
      </c>
      <c r="H187" s="375">
        <v>3138.9666666666672</v>
      </c>
      <c r="I187" s="375">
        <v>3117.9333333333343</v>
      </c>
      <c r="J187" s="375">
        <v>3189.6333333333341</v>
      </c>
      <c r="K187" s="375">
        <v>3210.666666666667</v>
      </c>
      <c r="L187" s="375">
        <v>3225.483333333334</v>
      </c>
      <c r="M187" s="376">
        <v>3195.85</v>
      </c>
      <c r="N187" s="376">
        <v>3160</v>
      </c>
      <c r="O187" s="376">
        <v>5398125</v>
      </c>
      <c r="P187" s="377">
        <v>-6.9420340159666782E-4</v>
      </c>
    </row>
    <row r="188" spans="1:16" ht="12.75" customHeight="1">
      <c r="A188" s="356">
        <v>178</v>
      </c>
      <c r="B188" s="381" t="s">
        <v>43</v>
      </c>
      <c r="C188" s="373" t="s">
        <v>232</v>
      </c>
      <c r="D188" s="374">
        <v>45225</v>
      </c>
      <c r="E188" s="373">
        <v>1940.35</v>
      </c>
      <c r="F188" s="373">
        <v>1922.5</v>
      </c>
      <c r="G188" s="375">
        <v>1896.1</v>
      </c>
      <c r="H188" s="375">
        <v>1851.85</v>
      </c>
      <c r="I188" s="375">
        <v>1825.4499999999998</v>
      </c>
      <c r="J188" s="375">
        <v>1966.75</v>
      </c>
      <c r="K188" s="375">
        <v>1993.15</v>
      </c>
      <c r="L188" s="375">
        <v>2037.4</v>
      </c>
      <c r="M188" s="376">
        <v>1948.9</v>
      </c>
      <c r="N188" s="376">
        <v>1878.25</v>
      </c>
      <c r="O188" s="376">
        <v>1931500</v>
      </c>
      <c r="P188" s="377">
        <v>-3.2314629258517032E-2</v>
      </c>
    </row>
    <row r="189" spans="1:16" ht="12.75" customHeight="1">
      <c r="A189" s="356">
        <v>179</v>
      </c>
      <c r="B189" s="381" t="s">
        <v>45</v>
      </c>
      <c r="C189" s="373" t="s">
        <v>233</v>
      </c>
      <c r="D189" s="374">
        <v>45225</v>
      </c>
      <c r="E189" s="373">
        <v>2086.1</v>
      </c>
      <c r="F189" s="373">
        <v>2076.9499999999998</v>
      </c>
      <c r="G189" s="375">
        <v>2054.3499999999995</v>
      </c>
      <c r="H189" s="375">
        <v>2022.5999999999997</v>
      </c>
      <c r="I189" s="375">
        <v>1999.9999999999993</v>
      </c>
      <c r="J189" s="375">
        <v>2108.6999999999998</v>
      </c>
      <c r="K189" s="375">
        <v>2131.3000000000002</v>
      </c>
      <c r="L189" s="375">
        <v>2163.0499999999997</v>
      </c>
      <c r="M189" s="376">
        <v>2099.5500000000002</v>
      </c>
      <c r="N189" s="376">
        <v>2045.2</v>
      </c>
      <c r="O189" s="376">
        <v>3347200</v>
      </c>
      <c r="P189" s="377">
        <v>-2.9009050823857043E-2</v>
      </c>
    </row>
    <row r="190" spans="1:16" ht="12.75" customHeight="1">
      <c r="A190" s="356">
        <v>180</v>
      </c>
      <c r="B190" s="381" t="s">
        <v>56</v>
      </c>
      <c r="C190" s="373" t="s">
        <v>234</v>
      </c>
      <c r="D190" s="374">
        <v>45225</v>
      </c>
      <c r="E190" s="373">
        <v>1523.9</v>
      </c>
      <c r="F190" s="373">
        <v>1525</v>
      </c>
      <c r="G190" s="375">
        <v>1508.9</v>
      </c>
      <c r="H190" s="375">
        <v>1493.9</v>
      </c>
      <c r="I190" s="375">
        <v>1477.8000000000002</v>
      </c>
      <c r="J190" s="375">
        <v>1540</v>
      </c>
      <c r="K190" s="375">
        <v>1556.1</v>
      </c>
      <c r="L190" s="375">
        <v>1571.1</v>
      </c>
      <c r="M190" s="376">
        <v>1541.1</v>
      </c>
      <c r="N190" s="376">
        <v>1510</v>
      </c>
      <c r="O190" s="376">
        <v>6925100</v>
      </c>
      <c r="P190" s="377">
        <v>-3.1427452516154301E-2</v>
      </c>
    </row>
    <row r="191" spans="1:16" ht="12.75" customHeight="1">
      <c r="A191" s="356">
        <v>181</v>
      </c>
      <c r="B191" s="381" t="s">
        <v>59</v>
      </c>
      <c r="C191" s="373" t="s">
        <v>235</v>
      </c>
      <c r="D191" s="374">
        <v>45225</v>
      </c>
      <c r="E191" s="373">
        <v>1564.25</v>
      </c>
      <c r="F191" s="373">
        <v>1562.95</v>
      </c>
      <c r="G191" s="375">
        <v>1551.3000000000002</v>
      </c>
      <c r="H191" s="375">
        <v>1538.3500000000001</v>
      </c>
      <c r="I191" s="375">
        <v>1526.7000000000003</v>
      </c>
      <c r="J191" s="375">
        <v>1575.9</v>
      </c>
      <c r="K191" s="375">
        <v>1587.5500000000002</v>
      </c>
      <c r="L191" s="375">
        <v>1600.5</v>
      </c>
      <c r="M191" s="376">
        <v>1574.6</v>
      </c>
      <c r="N191" s="376">
        <v>1550</v>
      </c>
      <c r="O191" s="376">
        <v>2183200</v>
      </c>
      <c r="P191" s="377">
        <v>2.9617053386153554E-2</v>
      </c>
    </row>
    <row r="192" spans="1:16" ht="12.75" customHeight="1">
      <c r="A192" s="356">
        <v>182</v>
      </c>
      <c r="B192" s="381" t="s">
        <v>49</v>
      </c>
      <c r="C192" s="373" t="s">
        <v>236</v>
      </c>
      <c r="D192" s="374">
        <v>45225</v>
      </c>
      <c r="E192" s="373">
        <v>8289.5</v>
      </c>
      <c r="F192" s="373">
        <v>8262.2333333333336</v>
      </c>
      <c r="G192" s="375">
        <v>8209.4666666666672</v>
      </c>
      <c r="H192" s="375">
        <v>8129.4333333333334</v>
      </c>
      <c r="I192" s="375">
        <v>8076.666666666667</v>
      </c>
      <c r="J192" s="375">
        <v>8342.2666666666664</v>
      </c>
      <c r="K192" s="375">
        <v>8395.0333333333328</v>
      </c>
      <c r="L192" s="375">
        <v>8475.0666666666675</v>
      </c>
      <c r="M192" s="376">
        <v>8315</v>
      </c>
      <c r="N192" s="376">
        <v>8182.2</v>
      </c>
      <c r="O192" s="376">
        <v>1762800</v>
      </c>
      <c r="P192" s="377">
        <v>-1.1344299489506523E-4</v>
      </c>
    </row>
    <row r="193" spans="1:16" ht="12.75" customHeight="1">
      <c r="A193" s="356">
        <v>183</v>
      </c>
      <c r="B193" s="381" t="s">
        <v>39</v>
      </c>
      <c r="C193" s="373" t="s">
        <v>237</v>
      </c>
      <c r="D193" s="374">
        <v>45225</v>
      </c>
      <c r="E193" s="373">
        <v>620.4</v>
      </c>
      <c r="F193" s="373">
        <v>619.25</v>
      </c>
      <c r="G193" s="375">
        <v>613.25</v>
      </c>
      <c r="H193" s="375">
        <v>606.1</v>
      </c>
      <c r="I193" s="375">
        <v>600.1</v>
      </c>
      <c r="J193" s="375">
        <v>626.4</v>
      </c>
      <c r="K193" s="375">
        <v>632.4</v>
      </c>
      <c r="L193" s="375">
        <v>639.54999999999995</v>
      </c>
      <c r="M193" s="376">
        <v>625.25</v>
      </c>
      <c r="N193" s="376">
        <v>612.1</v>
      </c>
      <c r="O193" s="376">
        <v>32523400</v>
      </c>
      <c r="P193" s="377">
        <v>-1.032477550536018E-2</v>
      </c>
    </row>
    <row r="194" spans="1:16" ht="12.75" customHeight="1">
      <c r="A194" s="356">
        <v>184</v>
      </c>
      <c r="B194" s="381" t="s">
        <v>132</v>
      </c>
      <c r="C194" s="373" t="s">
        <v>238</v>
      </c>
      <c r="D194" s="374">
        <v>45225</v>
      </c>
      <c r="E194" s="373">
        <v>223.6</v>
      </c>
      <c r="F194" s="373">
        <v>220.36666666666665</v>
      </c>
      <c r="G194" s="375">
        <v>214.43333333333328</v>
      </c>
      <c r="H194" s="375">
        <v>205.26666666666662</v>
      </c>
      <c r="I194" s="375">
        <v>199.33333333333326</v>
      </c>
      <c r="J194" s="375">
        <v>229.5333333333333</v>
      </c>
      <c r="K194" s="375">
        <v>235.46666666666664</v>
      </c>
      <c r="L194" s="375">
        <v>244.63333333333333</v>
      </c>
      <c r="M194" s="376">
        <v>226.3</v>
      </c>
      <c r="N194" s="376">
        <v>211.2</v>
      </c>
      <c r="O194" s="376">
        <v>65642000</v>
      </c>
      <c r="P194" s="377">
        <v>-5.792359137747926E-2</v>
      </c>
    </row>
    <row r="195" spans="1:16" ht="12.75" customHeight="1">
      <c r="A195" s="356">
        <v>185</v>
      </c>
      <c r="B195" s="381" t="s">
        <v>41</v>
      </c>
      <c r="C195" s="373" t="s">
        <v>239</v>
      </c>
      <c r="D195" s="374">
        <v>45225</v>
      </c>
      <c r="E195" s="373">
        <v>868.15</v>
      </c>
      <c r="F195" s="373">
        <v>868.93333333333328</v>
      </c>
      <c r="G195" s="375">
        <v>862.56666666666661</v>
      </c>
      <c r="H195" s="375">
        <v>856.98333333333335</v>
      </c>
      <c r="I195" s="375">
        <v>850.61666666666667</v>
      </c>
      <c r="J195" s="375">
        <v>874.51666666666654</v>
      </c>
      <c r="K195" s="375">
        <v>880.8833333333331</v>
      </c>
      <c r="L195" s="375">
        <v>886.46666666666647</v>
      </c>
      <c r="M195" s="376">
        <v>875.3</v>
      </c>
      <c r="N195" s="376">
        <v>863.35</v>
      </c>
      <c r="O195" s="376">
        <v>7420800</v>
      </c>
      <c r="P195" s="377">
        <v>1.2359826471310469E-2</v>
      </c>
    </row>
    <row r="196" spans="1:16" ht="12.75" customHeight="1">
      <c r="A196" s="356">
        <v>186</v>
      </c>
      <c r="B196" s="381" t="s">
        <v>87</v>
      </c>
      <c r="C196" s="373" t="s">
        <v>240</v>
      </c>
      <c r="D196" s="374">
        <v>45225</v>
      </c>
      <c r="E196" s="373">
        <v>408.6</v>
      </c>
      <c r="F196" s="373">
        <v>408.2</v>
      </c>
      <c r="G196" s="375">
        <v>404.7</v>
      </c>
      <c r="H196" s="375">
        <v>400.8</v>
      </c>
      <c r="I196" s="375">
        <v>397.3</v>
      </c>
      <c r="J196" s="375">
        <v>412.09999999999997</v>
      </c>
      <c r="K196" s="375">
        <v>415.59999999999997</v>
      </c>
      <c r="L196" s="375">
        <v>419.49999999999994</v>
      </c>
      <c r="M196" s="376">
        <v>411.7</v>
      </c>
      <c r="N196" s="376">
        <v>404.3</v>
      </c>
      <c r="O196" s="376">
        <v>43714500</v>
      </c>
      <c r="P196" s="377">
        <v>1.5966533031200977E-2</v>
      </c>
    </row>
    <row r="197" spans="1:16" ht="12.75" customHeight="1">
      <c r="A197" s="356">
        <v>187</v>
      </c>
      <c r="B197" s="381" t="s">
        <v>205</v>
      </c>
      <c r="C197" s="373" t="s">
        <v>241</v>
      </c>
      <c r="D197" s="374">
        <v>45225</v>
      </c>
      <c r="E197" s="373">
        <v>265.55</v>
      </c>
      <c r="F197" s="373">
        <v>263.0333333333333</v>
      </c>
      <c r="G197" s="375">
        <v>258.31666666666661</v>
      </c>
      <c r="H197" s="375">
        <v>251.08333333333331</v>
      </c>
      <c r="I197" s="375">
        <v>246.36666666666662</v>
      </c>
      <c r="J197" s="375">
        <v>270.26666666666659</v>
      </c>
      <c r="K197" s="375">
        <v>274.98333333333329</v>
      </c>
      <c r="L197" s="375">
        <v>282.21666666666658</v>
      </c>
      <c r="M197" s="376">
        <v>267.75</v>
      </c>
      <c r="N197" s="376">
        <v>255.8</v>
      </c>
      <c r="O197" s="376">
        <v>83451000</v>
      </c>
      <c r="P197" s="377">
        <v>-2.5503590821509898E-2</v>
      </c>
    </row>
    <row r="198" spans="1:16" ht="12.75" customHeight="1">
      <c r="A198" s="356">
        <v>188</v>
      </c>
      <c r="B198" s="381" t="s">
        <v>43</v>
      </c>
      <c r="C198" s="373" t="s">
        <v>242</v>
      </c>
      <c r="D198" s="374">
        <v>45225</v>
      </c>
      <c r="E198" s="373">
        <v>619.15</v>
      </c>
      <c r="F198" s="373">
        <v>616.48333333333323</v>
      </c>
      <c r="G198" s="375">
        <v>607.66666666666652</v>
      </c>
      <c r="H198" s="375">
        <v>596.18333333333328</v>
      </c>
      <c r="I198" s="375">
        <v>587.36666666666656</v>
      </c>
      <c r="J198" s="375">
        <v>627.96666666666647</v>
      </c>
      <c r="K198" s="375">
        <v>636.7833333333333</v>
      </c>
      <c r="L198" s="375">
        <v>648.26666666666642</v>
      </c>
      <c r="M198" s="376">
        <v>625.29999999999995</v>
      </c>
      <c r="N198" s="376">
        <v>605</v>
      </c>
      <c r="O198" s="376">
        <v>7290000</v>
      </c>
      <c r="P198" s="377">
        <v>-7.3529411764705881E-3</v>
      </c>
    </row>
    <row r="199" spans="1:16" ht="12.75" customHeight="1">
      <c r="A199" s="357">
        <v>189</v>
      </c>
      <c r="B199" s="358"/>
      <c r="C199" s="350"/>
      <c r="D199" s="351"/>
      <c r="E199" s="352"/>
      <c r="F199" s="352"/>
      <c r="G199" s="353"/>
      <c r="H199" s="353"/>
      <c r="I199" s="353"/>
      <c r="J199" s="353"/>
      <c r="K199" s="353"/>
      <c r="L199" s="353"/>
      <c r="M199" s="350"/>
      <c r="N199" s="350"/>
      <c r="O199" s="354"/>
      <c r="P199" s="355"/>
    </row>
    <row r="200" spans="1:16" ht="12.75" customHeight="1">
      <c r="A200" s="33">
        <v>190</v>
      </c>
      <c r="B200" s="358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45202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85" t="s">
        <v>16</v>
      </c>
      <c r="B8" s="387"/>
      <c r="C8" s="390" t="s">
        <v>20</v>
      </c>
      <c r="D8" s="390" t="s">
        <v>21</v>
      </c>
      <c r="E8" s="382" t="s">
        <v>22</v>
      </c>
      <c r="F8" s="383"/>
      <c r="G8" s="384"/>
      <c r="H8" s="382" t="s">
        <v>23</v>
      </c>
      <c r="I8" s="383"/>
      <c r="J8" s="384"/>
      <c r="K8" s="26"/>
      <c r="L8" s="48"/>
      <c r="M8" s="48"/>
      <c r="N8" s="1"/>
      <c r="O8" s="1"/>
    </row>
    <row r="9" spans="1:15" ht="36" customHeight="1">
      <c r="A9" s="386"/>
      <c r="B9" s="389"/>
      <c r="C9" s="389"/>
      <c r="D9" s="38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19638.3</v>
      </c>
      <c r="D10" s="34">
        <v>19638.533333333336</v>
      </c>
      <c r="E10" s="34">
        <v>19550.816666666673</v>
      </c>
      <c r="F10" s="34">
        <v>19463.333333333336</v>
      </c>
      <c r="G10" s="34">
        <v>19375.616666666672</v>
      </c>
      <c r="H10" s="34">
        <v>19726.016666666674</v>
      </c>
      <c r="I10" s="34">
        <v>19813.733333333341</v>
      </c>
      <c r="J10" s="34">
        <v>19901.216666666674</v>
      </c>
      <c r="K10" s="34">
        <v>19726.25</v>
      </c>
      <c r="L10" s="34">
        <v>19551.05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44584.55</v>
      </c>
      <c r="D11" s="34">
        <v>44561.5</v>
      </c>
      <c r="E11" s="34">
        <v>44367.95</v>
      </c>
      <c r="F11" s="34">
        <v>44151.35</v>
      </c>
      <c r="G11" s="34">
        <v>43957.799999999996</v>
      </c>
      <c r="H11" s="34">
        <v>44778.1</v>
      </c>
      <c r="I11" s="34">
        <v>44971.65</v>
      </c>
      <c r="J11" s="34">
        <v>45188.25</v>
      </c>
      <c r="K11" s="34">
        <v>44755.05</v>
      </c>
      <c r="L11" s="34">
        <v>44344.9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3909.9</v>
      </c>
      <c r="D12" s="36">
        <v>3896.65</v>
      </c>
      <c r="E12" s="36">
        <v>3871.15</v>
      </c>
      <c r="F12" s="36">
        <v>3832.4</v>
      </c>
      <c r="G12" s="36">
        <v>3806.9</v>
      </c>
      <c r="H12" s="36">
        <v>3935.4</v>
      </c>
      <c r="I12" s="36">
        <v>3960.9</v>
      </c>
      <c r="J12" s="36">
        <v>3999.65</v>
      </c>
      <c r="K12" s="36">
        <v>3922.15</v>
      </c>
      <c r="L12" s="36">
        <v>3857.9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6242.85</v>
      </c>
      <c r="D13" s="36">
        <v>6243.8</v>
      </c>
      <c r="E13" s="36">
        <v>6218.75</v>
      </c>
      <c r="F13" s="36">
        <v>6194.65</v>
      </c>
      <c r="G13" s="36">
        <v>6169.5999999999995</v>
      </c>
      <c r="H13" s="36">
        <v>6267.9000000000005</v>
      </c>
      <c r="I13" s="36">
        <v>6292.9500000000016</v>
      </c>
      <c r="J13" s="36">
        <v>6317.0500000000011</v>
      </c>
      <c r="K13" s="36">
        <v>6268.85</v>
      </c>
      <c r="L13" s="36">
        <v>6219.7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31784.400000000001</v>
      </c>
      <c r="D14" s="36">
        <v>31773.216666666664</v>
      </c>
      <c r="E14" s="36">
        <v>31526.083333333328</v>
      </c>
      <c r="F14" s="36">
        <v>31267.766666666666</v>
      </c>
      <c r="G14" s="36">
        <v>31020.633333333331</v>
      </c>
      <c r="H14" s="36">
        <v>32031.533333333326</v>
      </c>
      <c r="I14" s="36">
        <v>32278.666666666664</v>
      </c>
      <c r="J14" s="36">
        <v>32536.983333333323</v>
      </c>
      <c r="K14" s="36">
        <v>32020.35</v>
      </c>
      <c r="L14" s="36">
        <v>31514.9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5991.75</v>
      </c>
      <c r="D15" s="36">
        <v>5971.1333333333341</v>
      </c>
      <c r="E15" s="36">
        <v>5933.4666666666681</v>
      </c>
      <c r="F15" s="36">
        <v>5875.1833333333343</v>
      </c>
      <c r="G15" s="36">
        <v>5837.5166666666682</v>
      </c>
      <c r="H15" s="36">
        <v>6029.4166666666679</v>
      </c>
      <c r="I15" s="36">
        <v>6067.0833333333339</v>
      </c>
      <c r="J15" s="36">
        <v>6125.3666666666677</v>
      </c>
      <c r="K15" s="36">
        <v>6008.8</v>
      </c>
      <c r="L15" s="36">
        <v>5912.85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11611.65</v>
      </c>
      <c r="D16" s="36">
        <v>11585.966666666667</v>
      </c>
      <c r="E16" s="36">
        <v>11523.433333333334</v>
      </c>
      <c r="F16" s="36">
        <v>11435.216666666667</v>
      </c>
      <c r="G16" s="36">
        <v>11372.683333333334</v>
      </c>
      <c r="H16" s="36">
        <v>11674.183333333334</v>
      </c>
      <c r="I16" s="36">
        <v>11736.716666666667</v>
      </c>
      <c r="J16" s="36">
        <v>11824.933333333334</v>
      </c>
      <c r="K16" s="36">
        <v>11648.5</v>
      </c>
      <c r="L16" s="36">
        <v>11497.75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4098.25</v>
      </c>
      <c r="D17" s="36">
        <v>4111.9333333333334</v>
      </c>
      <c r="E17" s="36">
        <v>4075.916666666667</v>
      </c>
      <c r="F17" s="36">
        <v>4053.5833333333335</v>
      </c>
      <c r="G17" s="36">
        <v>4017.5666666666671</v>
      </c>
      <c r="H17" s="36">
        <v>4134.2666666666664</v>
      </c>
      <c r="I17" s="36">
        <v>4170.2833333333328</v>
      </c>
      <c r="J17" s="36">
        <v>4192.6166666666668</v>
      </c>
      <c r="K17" s="31">
        <v>4147.95</v>
      </c>
      <c r="L17" s="31">
        <v>4089.6</v>
      </c>
      <c r="M17" s="31">
        <v>2.70878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23179.45</v>
      </c>
      <c r="D18" s="36">
        <v>22875.399999999998</v>
      </c>
      <c r="E18" s="36">
        <v>22505.799999999996</v>
      </c>
      <c r="F18" s="36">
        <v>21832.149999999998</v>
      </c>
      <c r="G18" s="36">
        <v>21462.549999999996</v>
      </c>
      <c r="H18" s="36">
        <v>23549.049999999996</v>
      </c>
      <c r="I18" s="36">
        <v>23918.649999999994</v>
      </c>
      <c r="J18" s="36">
        <v>24592.299999999996</v>
      </c>
      <c r="K18" s="31">
        <v>23245</v>
      </c>
      <c r="L18" s="31">
        <v>22201.75</v>
      </c>
      <c r="M18" s="31">
        <v>0.18207000000000001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179.95</v>
      </c>
      <c r="D19" s="36">
        <v>179.4</v>
      </c>
      <c r="E19" s="36">
        <v>177.4</v>
      </c>
      <c r="F19" s="36">
        <v>174.85</v>
      </c>
      <c r="G19" s="36">
        <v>172.85</v>
      </c>
      <c r="H19" s="36">
        <v>181.95000000000002</v>
      </c>
      <c r="I19" s="36">
        <v>183.95000000000002</v>
      </c>
      <c r="J19" s="36">
        <v>186.50000000000003</v>
      </c>
      <c r="K19" s="31">
        <v>181.4</v>
      </c>
      <c r="L19" s="31">
        <v>176.85</v>
      </c>
      <c r="M19" s="31">
        <v>33.271900000000002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214.25</v>
      </c>
      <c r="D20" s="36">
        <v>214.41666666666666</v>
      </c>
      <c r="E20" s="36">
        <v>211.38333333333333</v>
      </c>
      <c r="F20" s="36">
        <v>208.51666666666668</v>
      </c>
      <c r="G20" s="36">
        <v>205.48333333333335</v>
      </c>
      <c r="H20" s="36">
        <v>217.2833333333333</v>
      </c>
      <c r="I20" s="36">
        <v>220.31666666666666</v>
      </c>
      <c r="J20" s="36">
        <v>223.18333333333328</v>
      </c>
      <c r="K20" s="31">
        <v>217.45</v>
      </c>
      <c r="L20" s="31">
        <v>211.55</v>
      </c>
      <c r="M20" s="31">
        <v>17.993729999999999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2012.25</v>
      </c>
      <c r="D21" s="36">
        <v>2012.8</v>
      </c>
      <c r="E21" s="36">
        <v>2001.6</v>
      </c>
      <c r="F21" s="36">
        <v>1990.95</v>
      </c>
      <c r="G21" s="36">
        <v>1979.75</v>
      </c>
      <c r="H21" s="36">
        <v>2023.4499999999998</v>
      </c>
      <c r="I21" s="36">
        <v>2034.65</v>
      </c>
      <c r="J21" s="36">
        <v>2045.2999999999997</v>
      </c>
      <c r="K21" s="31">
        <v>2024</v>
      </c>
      <c r="L21" s="31">
        <v>2002.15</v>
      </c>
      <c r="M21" s="31">
        <v>1.68496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2413.9</v>
      </c>
      <c r="D22" s="36">
        <v>2432.8333333333335</v>
      </c>
      <c r="E22" s="36">
        <v>2386.1166666666668</v>
      </c>
      <c r="F22" s="36">
        <v>2358.3333333333335</v>
      </c>
      <c r="G22" s="36">
        <v>2311.6166666666668</v>
      </c>
      <c r="H22" s="36">
        <v>2460.6166666666668</v>
      </c>
      <c r="I22" s="36">
        <v>2507.333333333333</v>
      </c>
      <c r="J22" s="36">
        <v>2535.1166666666668</v>
      </c>
      <c r="K22" s="31">
        <v>2479.5500000000002</v>
      </c>
      <c r="L22" s="31">
        <v>2405.0500000000002</v>
      </c>
      <c r="M22" s="31">
        <v>16.892009999999999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987.15</v>
      </c>
      <c r="D23" s="36">
        <v>994.36666666666667</v>
      </c>
      <c r="E23" s="36">
        <v>976.7833333333333</v>
      </c>
      <c r="F23" s="36">
        <v>966.41666666666663</v>
      </c>
      <c r="G23" s="36">
        <v>948.83333333333326</v>
      </c>
      <c r="H23" s="36">
        <v>1004.7333333333333</v>
      </c>
      <c r="I23" s="36">
        <v>1022.3166666666666</v>
      </c>
      <c r="J23" s="36">
        <v>1032.6833333333334</v>
      </c>
      <c r="K23" s="31">
        <v>1011.95</v>
      </c>
      <c r="L23" s="31">
        <v>984</v>
      </c>
      <c r="M23" s="31">
        <v>8.9562600000000003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825.15</v>
      </c>
      <c r="D24" s="36">
        <v>826.65</v>
      </c>
      <c r="E24" s="36">
        <v>820.8</v>
      </c>
      <c r="F24" s="36">
        <v>816.44999999999993</v>
      </c>
      <c r="G24" s="36">
        <v>810.59999999999991</v>
      </c>
      <c r="H24" s="36">
        <v>831</v>
      </c>
      <c r="I24" s="36">
        <v>836.85000000000014</v>
      </c>
      <c r="J24" s="36">
        <v>841.2</v>
      </c>
      <c r="K24" s="31">
        <v>832.5</v>
      </c>
      <c r="L24" s="31">
        <v>822.3</v>
      </c>
      <c r="M24" s="31">
        <v>14.68496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377.45</v>
      </c>
      <c r="D25" s="36">
        <v>376.51666666666671</v>
      </c>
      <c r="E25" s="36">
        <v>374.03333333333342</v>
      </c>
      <c r="F25" s="36">
        <v>370.61666666666673</v>
      </c>
      <c r="G25" s="36">
        <v>368.13333333333344</v>
      </c>
      <c r="H25" s="36">
        <v>379.93333333333339</v>
      </c>
      <c r="I25" s="36">
        <v>382.41666666666663</v>
      </c>
      <c r="J25" s="36">
        <v>385.83333333333337</v>
      </c>
      <c r="K25" s="31">
        <v>379</v>
      </c>
      <c r="L25" s="31">
        <v>373.1</v>
      </c>
      <c r="M25" s="31">
        <v>179.89437000000001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3605.9</v>
      </c>
      <c r="D26" s="36">
        <v>3584.7333333333336</v>
      </c>
      <c r="E26" s="36">
        <v>3543.166666666667</v>
      </c>
      <c r="F26" s="36">
        <v>3480.4333333333334</v>
      </c>
      <c r="G26" s="36">
        <v>3438.8666666666668</v>
      </c>
      <c r="H26" s="36">
        <v>3647.4666666666672</v>
      </c>
      <c r="I26" s="36">
        <v>3689.0333333333338</v>
      </c>
      <c r="J26" s="36">
        <v>3751.7666666666673</v>
      </c>
      <c r="K26" s="31">
        <v>3626.3</v>
      </c>
      <c r="L26" s="31">
        <v>3522</v>
      </c>
      <c r="M26" s="31">
        <v>1.00498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424.8</v>
      </c>
      <c r="D27" s="36">
        <v>424.43333333333334</v>
      </c>
      <c r="E27" s="36">
        <v>420.36666666666667</v>
      </c>
      <c r="F27" s="36">
        <v>415.93333333333334</v>
      </c>
      <c r="G27" s="36">
        <v>411.86666666666667</v>
      </c>
      <c r="H27" s="36">
        <v>428.86666666666667</v>
      </c>
      <c r="I27" s="36">
        <v>432.93333333333339</v>
      </c>
      <c r="J27" s="36">
        <v>437.36666666666667</v>
      </c>
      <c r="K27" s="31">
        <v>428.5</v>
      </c>
      <c r="L27" s="31">
        <v>420</v>
      </c>
      <c r="M27" s="31">
        <v>28.35399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5137.75</v>
      </c>
      <c r="D28" s="36">
        <v>5117.1000000000004</v>
      </c>
      <c r="E28" s="36">
        <v>5047.2500000000009</v>
      </c>
      <c r="F28" s="36">
        <v>4956.7500000000009</v>
      </c>
      <c r="G28" s="36">
        <v>4886.9000000000015</v>
      </c>
      <c r="H28" s="36">
        <v>5207.6000000000004</v>
      </c>
      <c r="I28" s="36">
        <v>5277.4499999999989</v>
      </c>
      <c r="J28" s="36">
        <v>5367.95</v>
      </c>
      <c r="K28" s="31">
        <v>5186.95</v>
      </c>
      <c r="L28" s="31">
        <v>5026.6000000000004</v>
      </c>
      <c r="M28" s="31">
        <v>4.1056699999999999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368.65</v>
      </c>
      <c r="D29" s="36">
        <v>370.66666666666669</v>
      </c>
      <c r="E29" s="36">
        <v>366.13333333333338</v>
      </c>
      <c r="F29" s="36">
        <v>363.61666666666667</v>
      </c>
      <c r="G29" s="36">
        <v>359.08333333333337</v>
      </c>
      <c r="H29" s="36">
        <v>373.18333333333339</v>
      </c>
      <c r="I29" s="36">
        <v>377.7166666666667</v>
      </c>
      <c r="J29" s="36">
        <v>380.23333333333341</v>
      </c>
      <c r="K29" s="31">
        <v>375.2</v>
      </c>
      <c r="L29" s="31">
        <v>368.15</v>
      </c>
      <c r="M29" s="31">
        <v>15.542490000000001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177</v>
      </c>
      <c r="D30" s="36">
        <v>176.35</v>
      </c>
      <c r="E30" s="36">
        <v>174.95</v>
      </c>
      <c r="F30" s="36">
        <v>172.9</v>
      </c>
      <c r="G30" s="36">
        <v>171.5</v>
      </c>
      <c r="H30" s="36">
        <v>178.39999999999998</v>
      </c>
      <c r="I30" s="36">
        <v>179.8</v>
      </c>
      <c r="J30" s="36">
        <v>181.84999999999997</v>
      </c>
      <c r="K30" s="31">
        <v>177.75</v>
      </c>
      <c r="L30" s="31">
        <v>174.3</v>
      </c>
      <c r="M30" s="31">
        <v>92.192800000000005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3161.05</v>
      </c>
      <c r="D31" s="36">
        <v>3163.35</v>
      </c>
      <c r="E31" s="36">
        <v>3131.7</v>
      </c>
      <c r="F31" s="36">
        <v>3102.35</v>
      </c>
      <c r="G31" s="36">
        <v>3070.7</v>
      </c>
      <c r="H31" s="36">
        <v>3192.7</v>
      </c>
      <c r="I31" s="36">
        <v>3224.3500000000004</v>
      </c>
      <c r="J31" s="36">
        <v>3253.7</v>
      </c>
      <c r="K31" s="31">
        <v>3195</v>
      </c>
      <c r="L31" s="31">
        <v>3134</v>
      </c>
      <c r="M31" s="31">
        <v>15.505850000000001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1912.45</v>
      </c>
      <c r="D32" s="36">
        <v>1908.45</v>
      </c>
      <c r="E32" s="36">
        <v>1897</v>
      </c>
      <c r="F32" s="36">
        <v>1881.55</v>
      </c>
      <c r="G32" s="36">
        <v>1870.1</v>
      </c>
      <c r="H32" s="36">
        <v>1923.9</v>
      </c>
      <c r="I32" s="36">
        <v>1935.3500000000004</v>
      </c>
      <c r="J32" s="36">
        <v>1950.8000000000002</v>
      </c>
      <c r="K32" s="31">
        <v>1919.9</v>
      </c>
      <c r="L32" s="31">
        <v>1893</v>
      </c>
      <c r="M32" s="31">
        <v>3.49688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613.25</v>
      </c>
      <c r="D33" s="36">
        <v>617.26666666666665</v>
      </c>
      <c r="E33" s="36">
        <v>607.0333333333333</v>
      </c>
      <c r="F33" s="36">
        <v>600.81666666666661</v>
      </c>
      <c r="G33" s="36">
        <v>590.58333333333326</v>
      </c>
      <c r="H33" s="36">
        <v>623.48333333333335</v>
      </c>
      <c r="I33" s="36">
        <v>633.7166666666667</v>
      </c>
      <c r="J33" s="36">
        <v>639.93333333333339</v>
      </c>
      <c r="K33" s="31">
        <v>627.5</v>
      </c>
      <c r="L33" s="31">
        <v>611.04999999999995</v>
      </c>
      <c r="M33" s="31">
        <v>7.9259599999999999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713.5</v>
      </c>
      <c r="D34" s="36">
        <v>717.2833333333333</v>
      </c>
      <c r="E34" s="36">
        <v>704.31666666666661</v>
      </c>
      <c r="F34" s="36">
        <v>695.13333333333333</v>
      </c>
      <c r="G34" s="36">
        <v>682.16666666666663</v>
      </c>
      <c r="H34" s="36">
        <v>726.46666666666658</v>
      </c>
      <c r="I34" s="36">
        <v>739.43333333333328</v>
      </c>
      <c r="J34" s="36">
        <v>748.61666666666656</v>
      </c>
      <c r="K34" s="31">
        <v>730.25</v>
      </c>
      <c r="L34" s="31">
        <v>708.1</v>
      </c>
      <c r="M34" s="31">
        <v>14.56488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914.35</v>
      </c>
      <c r="D35" s="36">
        <v>915.11666666666667</v>
      </c>
      <c r="E35" s="36">
        <v>900.23333333333335</v>
      </c>
      <c r="F35" s="36">
        <v>886.11666666666667</v>
      </c>
      <c r="G35" s="36">
        <v>871.23333333333335</v>
      </c>
      <c r="H35" s="36">
        <v>929.23333333333335</v>
      </c>
      <c r="I35" s="36">
        <v>944.11666666666679</v>
      </c>
      <c r="J35" s="36">
        <v>958.23333333333335</v>
      </c>
      <c r="K35" s="31">
        <v>930</v>
      </c>
      <c r="L35" s="31">
        <v>901</v>
      </c>
      <c r="M35" s="31">
        <v>77.760480000000001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337.4</v>
      </c>
      <c r="D36" s="36">
        <v>338.7</v>
      </c>
      <c r="E36" s="36">
        <v>335.7</v>
      </c>
      <c r="F36" s="36">
        <v>334</v>
      </c>
      <c r="G36" s="36">
        <v>331</v>
      </c>
      <c r="H36" s="36">
        <v>340.4</v>
      </c>
      <c r="I36" s="36">
        <v>343.4</v>
      </c>
      <c r="J36" s="36">
        <v>345.09999999999997</v>
      </c>
      <c r="K36" s="31">
        <v>341.7</v>
      </c>
      <c r="L36" s="31">
        <v>337</v>
      </c>
      <c r="M36" s="31">
        <v>6.4755000000000003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1036.7</v>
      </c>
      <c r="D37" s="36">
        <v>1034.0666666666666</v>
      </c>
      <c r="E37" s="36">
        <v>1027.1333333333332</v>
      </c>
      <c r="F37" s="36">
        <v>1017.5666666666666</v>
      </c>
      <c r="G37" s="36">
        <v>1010.6333333333332</v>
      </c>
      <c r="H37" s="36">
        <v>1043.6333333333332</v>
      </c>
      <c r="I37" s="36">
        <v>1050.5666666666666</v>
      </c>
      <c r="J37" s="36">
        <v>1060.1333333333332</v>
      </c>
      <c r="K37" s="31">
        <v>1041</v>
      </c>
      <c r="L37" s="31">
        <v>1024.5</v>
      </c>
      <c r="M37" s="31">
        <v>95.286259999999999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5063.7</v>
      </c>
      <c r="D38" s="36">
        <v>5050.3666666666668</v>
      </c>
      <c r="E38" s="36">
        <v>5018.2333333333336</v>
      </c>
      <c r="F38" s="36">
        <v>4972.7666666666664</v>
      </c>
      <c r="G38" s="36">
        <v>4940.6333333333332</v>
      </c>
      <c r="H38" s="36">
        <v>5095.8333333333339</v>
      </c>
      <c r="I38" s="36">
        <v>5127.9666666666672</v>
      </c>
      <c r="J38" s="36">
        <v>5173.4333333333343</v>
      </c>
      <c r="K38" s="31">
        <v>5082.5</v>
      </c>
      <c r="L38" s="31">
        <v>5004.8999999999996</v>
      </c>
      <c r="M38" s="31">
        <v>2.4807899999999998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1540.25</v>
      </c>
      <c r="D39" s="36">
        <v>1541.75</v>
      </c>
      <c r="E39" s="36">
        <v>1530.55</v>
      </c>
      <c r="F39" s="36">
        <v>1520.85</v>
      </c>
      <c r="G39" s="36">
        <v>1509.6499999999999</v>
      </c>
      <c r="H39" s="36">
        <v>1551.45</v>
      </c>
      <c r="I39" s="36">
        <v>1562.6499999999999</v>
      </c>
      <c r="J39" s="36">
        <v>1572.3500000000001</v>
      </c>
      <c r="K39" s="31">
        <v>1552.95</v>
      </c>
      <c r="L39" s="31">
        <v>1532.05</v>
      </c>
      <c r="M39" s="31">
        <v>11.09857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7108.5</v>
      </c>
      <c r="D40" s="36">
        <v>7083.4833333333336</v>
      </c>
      <c r="E40" s="36">
        <v>7026.0666666666675</v>
      </c>
      <c r="F40" s="36">
        <v>6943.6333333333341</v>
      </c>
      <c r="G40" s="36">
        <v>6886.2166666666681</v>
      </c>
      <c r="H40" s="36">
        <v>7165.916666666667</v>
      </c>
      <c r="I40" s="36">
        <v>7223.333333333333</v>
      </c>
      <c r="J40" s="36">
        <v>7305.7666666666664</v>
      </c>
      <c r="K40" s="31">
        <v>7140.9</v>
      </c>
      <c r="L40" s="31">
        <v>7001.05</v>
      </c>
      <c r="M40" s="31">
        <v>0.33287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7810.75</v>
      </c>
      <c r="D41" s="36">
        <v>7794.583333333333</v>
      </c>
      <c r="E41" s="36">
        <v>7741.1666666666661</v>
      </c>
      <c r="F41" s="36">
        <v>7671.583333333333</v>
      </c>
      <c r="G41" s="36">
        <v>7618.1666666666661</v>
      </c>
      <c r="H41" s="36">
        <v>7864.1666666666661</v>
      </c>
      <c r="I41" s="36">
        <v>7917.5833333333321</v>
      </c>
      <c r="J41" s="36">
        <v>7987.1666666666661</v>
      </c>
      <c r="K41" s="31">
        <v>7848</v>
      </c>
      <c r="L41" s="31">
        <v>7725</v>
      </c>
      <c r="M41" s="31">
        <v>5.7300500000000003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2557.8000000000002</v>
      </c>
      <c r="D42" s="36">
        <v>2548.1166666666668</v>
      </c>
      <c r="E42" s="36">
        <v>2527.4833333333336</v>
      </c>
      <c r="F42" s="36">
        <v>2497.166666666667</v>
      </c>
      <c r="G42" s="36">
        <v>2476.5333333333338</v>
      </c>
      <c r="H42" s="36">
        <v>2578.4333333333334</v>
      </c>
      <c r="I42" s="36">
        <v>2599.0666666666666</v>
      </c>
      <c r="J42" s="36">
        <v>2629.3833333333332</v>
      </c>
      <c r="K42" s="31">
        <v>2568.75</v>
      </c>
      <c r="L42" s="31">
        <v>2517.8000000000002</v>
      </c>
      <c r="M42" s="31">
        <v>3.4038300000000001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251.6</v>
      </c>
      <c r="D43" s="36">
        <v>252.6</v>
      </c>
      <c r="E43" s="36">
        <v>248.75</v>
      </c>
      <c r="F43" s="36">
        <v>245.9</v>
      </c>
      <c r="G43" s="36">
        <v>242.05</v>
      </c>
      <c r="H43" s="36">
        <v>255.45</v>
      </c>
      <c r="I43" s="36">
        <v>259.29999999999995</v>
      </c>
      <c r="J43" s="36">
        <v>262.14999999999998</v>
      </c>
      <c r="K43" s="31">
        <v>256.45</v>
      </c>
      <c r="L43" s="31">
        <v>249.75</v>
      </c>
      <c r="M43" s="31">
        <v>103.59088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213.95</v>
      </c>
      <c r="D44" s="36">
        <v>213.75</v>
      </c>
      <c r="E44" s="36">
        <v>212.2</v>
      </c>
      <c r="F44" s="36">
        <v>210.45</v>
      </c>
      <c r="G44" s="36">
        <v>208.89999999999998</v>
      </c>
      <c r="H44" s="36">
        <v>215.5</v>
      </c>
      <c r="I44" s="36">
        <v>217.05</v>
      </c>
      <c r="J44" s="36">
        <v>218.8</v>
      </c>
      <c r="K44" s="31">
        <v>215.3</v>
      </c>
      <c r="L44" s="31">
        <v>212</v>
      </c>
      <c r="M44" s="31">
        <v>96.137479999999996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109.4</v>
      </c>
      <c r="D45" s="36">
        <v>108.5</v>
      </c>
      <c r="E45" s="36">
        <v>106.9</v>
      </c>
      <c r="F45" s="36">
        <v>104.4</v>
      </c>
      <c r="G45" s="36">
        <v>102.80000000000001</v>
      </c>
      <c r="H45" s="36">
        <v>111</v>
      </c>
      <c r="I45" s="36">
        <v>112.6</v>
      </c>
      <c r="J45" s="36">
        <v>115.1</v>
      </c>
      <c r="K45" s="31">
        <v>110.1</v>
      </c>
      <c r="L45" s="31">
        <v>106</v>
      </c>
      <c r="M45" s="31">
        <v>130.59779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1608.4</v>
      </c>
      <c r="D46" s="36">
        <v>1607.75</v>
      </c>
      <c r="E46" s="36">
        <v>1588.65</v>
      </c>
      <c r="F46" s="36">
        <v>1568.9</v>
      </c>
      <c r="G46" s="36">
        <v>1549.8000000000002</v>
      </c>
      <c r="H46" s="36">
        <v>1627.5</v>
      </c>
      <c r="I46" s="36">
        <v>1646.6</v>
      </c>
      <c r="J46" s="36">
        <v>1666.35</v>
      </c>
      <c r="K46" s="31">
        <v>1626.85</v>
      </c>
      <c r="L46" s="31">
        <v>1588</v>
      </c>
      <c r="M46" s="31">
        <v>2.1007099999999999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138.30000000000001</v>
      </c>
      <c r="D47" s="36">
        <v>137.56666666666669</v>
      </c>
      <c r="E47" s="36">
        <v>136.48333333333338</v>
      </c>
      <c r="F47" s="36">
        <v>134.66666666666669</v>
      </c>
      <c r="G47" s="36">
        <v>133.58333333333337</v>
      </c>
      <c r="H47" s="36">
        <v>139.38333333333338</v>
      </c>
      <c r="I47" s="36">
        <v>140.4666666666667</v>
      </c>
      <c r="J47" s="36">
        <v>142.28333333333339</v>
      </c>
      <c r="K47" s="31">
        <v>138.65</v>
      </c>
      <c r="L47" s="31">
        <v>135.75</v>
      </c>
      <c r="M47" s="31">
        <v>85.046589999999995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568.85</v>
      </c>
      <c r="D48" s="36">
        <v>571.18333333333339</v>
      </c>
      <c r="E48" s="36">
        <v>564.91666666666674</v>
      </c>
      <c r="F48" s="36">
        <v>560.98333333333335</v>
      </c>
      <c r="G48" s="36">
        <v>554.7166666666667</v>
      </c>
      <c r="H48" s="36">
        <v>575.11666666666679</v>
      </c>
      <c r="I48" s="36">
        <v>581.38333333333344</v>
      </c>
      <c r="J48" s="36">
        <v>585.31666666666683</v>
      </c>
      <c r="K48" s="31">
        <v>577.45000000000005</v>
      </c>
      <c r="L48" s="31">
        <v>567.25</v>
      </c>
      <c r="M48" s="31">
        <v>12.51009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1091.5999999999999</v>
      </c>
      <c r="D49" s="36">
        <v>1091.2833333333335</v>
      </c>
      <c r="E49" s="36">
        <v>1081.616666666667</v>
      </c>
      <c r="F49" s="36">
        <v>1071.6333333333334</v>
      </c>
      <c r="G49" s="36">
        <v>1061.9666666666669</v>
      </c>
      <c r="H49" s="36">
        <v>1101.2666666666671</v>
      </c>
      <c r="I49" s="36">
        <v>1110.9333333333336</v>
      </c>
      <c r="J49" s="36">
        <v>1120.9166666666672</v>
      </c>
      <c r="K49" s="31">
        <v>1100.95</v>
      </c>
      <c r="L49" s="31">
        <v>1081.3</v>
      </c>
      <c r="M49" s="31">
        <v>9.0750200000000003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926.4</v>
      </c>
      <c r="D50" s="36">
        <v>928.19999999999993</v>
      </c>
      <c r="E50" s="36">
        <v>919.99999999999989</v>
      </c>
      <c r="F50" s="36">
        <v>913.59999999999991</v>
      </c>
      <c r="G50" s="36">
        <v>905.39999999999986</v>
      </c>
      <c r="H50" s="36">
        <v>934.59999999999991</v>
      </c>
      <c r="I50" s="36">
        <v>942.8</v>
      </c>
      <c r="J50" s="36">
        <v>949.19999999999993</v>
      </c>
      <c r="K50" s="31">
        <v>936.4</v>
      </c>
      <c r="L50" s="31">
        <v>921.8</v>
      </c>
      <c r="M50" s="31">
        <v>56.085569999999997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131</v>
      </c>
      <c r="D51" s="36">
        <v>130.26666666666665</v>
      </c>
      <c r="E51" s="36">
        <v>128.83333333333331</v>
      </c>
      <c r="F51" s="36">
        <v>126.66666666666666</v>
      </c>
      <c r="G51" s="36">
        <v>125.23333333333332</v>
      </c>
      <c r="H51" s="36">
        <v>132.43333333333331</v>
      </c>
      <c r="I51" s="36">
        <v>133.86666666666665</v>
      </c>
      <c r="J51" s="36">
        <v>136.0333333333333</v>
      </c>
      <c r="K51" s="31">
        <v>131.69999999999999</v>
      </c>
      <c r="L51" s="31">
        <v>128.1</v>
      </c>
      <c r="M51" s="31">
        <v>296.92800999999997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272.2</v>
      </c>
      <c r="D52" s="36">
        <v>270.43333333333334</v>
      </c>
      <c r="E52" s="36">
        <v>266.86666666666667</v>
      </c>
      <c r="F52" s="36">
        <v>261.53333333333336</v>
      </c>
      <c r="G52" s="36">
        <v>257.9666666666667</v>
      </c>
      <c r="H52" s="36">
        <v>275.76666666666665</v>
      </c>
      <c r="I52" s="36">
        <v>279.33333333333337</v>
      </c>
      <c r="J52" s="36">
        <v>284.66666666666663</v>
      </c>
      <c r="K52" s="31">
        <v>274</v>
      </c>
      <c r="L52" s="31">
        <v>265.10000000000002</v>
      </c>
      <c r="M52" s="31">
        <v>28.67446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19019.7</v>
      </c>
      <c r="D53" s="36">
        <v>19159.916666666668</v>
      </c>
      <c r="E53" s="36">
        <v>18819.783333333336</v>
      </c>
      <c r="F53" s="36">
        <v>18619.866666666669</v>
      </c>
      <c r="G53" s="36">
        <v>18279.733333333337</v>
      </c>
      <c r="H53" s="36">
        <v>19359.833333333336</v>
      </c>
      <c r="I53" s="36">
        <v>19699.966666666667</v>
      </c>
      <c r="J53" s="36">
        <v>19899.883333333335</v>
      </c>
      <c r="K53" s="31">
        <v>19500.05</v>
      </c>
      <c r="L53" s="31">
        <v>18960</v>
      </c>
      <c r="M53" s="31">
        <v>0.33903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346.6</v>
      </c>
      <c r="D54" s="36">
        <v>346.58333333333331</v>
      </c>
      <c r="E54" s="36">
        <v>345.01666666666665</v>
      </c>
      <c r="F54" s="36">
        <v>343.43333333333334</v>
      </c>
      <c r="G54" s="36">
        <v>341.86666666666667</v>
      </c>
      <c r="H54" s="36">
        <v>348.16666666666663</v>
      </c>
      <c r="I54" s="36">
        <v>349.73333333333335</v>
      </c>
      <c r="J54" s="36">
        <v>351.31666666666661</v>
      </c>
      <c r="K54" s="31">
        <v>348.15</v>
      </c>
      <c r="L54" s="31">
        <v>345</v>
      </c>
      <c r="M54" s="31">
        <v>13.349349999999999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4537.1499999999996</v>
      </c>
      <c r="D55" s="36">
        <v>4533.0499999999993</v>
      </c>
      <c r="E55" s="36">
        <v>4505.6499999999987</v>
      </c>
      <c r="F55" s="36">
        <v>4474.1499999999996</v>
      </c>
      <c r="G55" s="36">
        <v>4446.7499999999991</v>
      </c>
      <c r="H55" s="36">
        <v>4564.5499999999984</v>
      </c>
      <c r="I55" s="36">
        <v>4591.95</v>
      </c>
      <c r="J55" s="36">
        <v>4623.449999999998</v>
      </c>
      <c r="K55" s="31">
        <v>4560.45</v>
      </c>
      <c r="L55" s="31">
        <v>4501.55</v>
      </c>
      <c r="M55" s="31">
        <v>2.30125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376.25</v>
      </c>
      <c r="D56" s="36">
        <v>376.09999999999997</v>
      </c>
      <c r="E56" s="36">
        <v>372.64999999999992</v>
      </c>
      <c r="F56" s="36">
        <v>369.04999999999995</v>
      </c>
      <c r="G56" s="36">
        <v>365.59999999999991</v>
      </c>
      <c r="H56" s="36">
        <v>379.69999999999993</v>
      </c>
      <c r="I56" s="36">
        <v>383.15</v>
      </c>
      <c r="J56" s="36">
        <v>386.74999999999994</v>
      </c>
      <c r="K56" s="31">
        <v>379.55</v>
      </c>
      <c r="L56" s="31">
        <v>372.5</v>
      </c>
      <c r="M56" s="31">
        <v>95.566590000000005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442.2</v>
      </c>
      <c r="D57" s="36">
        <v>441.90000000000003</v>
      </c>
      <c r="E57" s="36">
        <v>437.10000000000008</v>
      </c>
      <c r="F57" s="36">
        <v>432.00000000000006</v>
      </c>
      <c r="G57" s="36">
        <v>427.2000000000001</v>
      </c>
      <c r="H57" s="36">
        <v>447.00000000000006</v>
      </c>
      <c r="I57" s="36">
        <v>451.8</v>
      </c>
      <c r="J57" s="36">
        <v>456.90000000000003</v>
      </c>
      <c r="K57" s="31">
        <v>446.7</v>
      </c>
      <c r="L57" s="31">
        <v>436.8</v>
      </c>
      <c r="M57" s="31">
        <v>10.68454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1217.55</v>
      </c>
      <c r="D58" s="36">
        <v>1221.75</v>
      </c>
      <c r="E58" s="36">
        <v>1196.8</v>
      </c>
      <c r="F58" s="36">
        <v>1176.05</v>
      </c>
      <c r="G58" s="36">
        <v>1151.0999999999999</v>
      </c>
      <c r="H58" s="36">
        <v>1242.5</v>
      </c>
      <c r="I58" s="36">
        <v>1267.4499999999998</v>
      </c>
      <c r="J58" s="36">
        <v>1288.2</v>
      </c>
      <c r="K58" s="31">
        <v>1246.7</v>
      </c>
      <c r="L58" s="31">
        <v>1201</v>
      </c>
      <c r="M58" s="31">
        <v>13.747210000000001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1186.1500000000001</v>
      </c>
      <c r="D59" s="36">
        <v>1183.45</v>
      </c>
      <c r="E59" s="36">
        <v>1167.7</v>
      </c>
      <c r="F59" s="36">
        <v>1149.25</v>
      </c>
      <c r="G59" s="36">
        <v>1133.5</v>
      </c>
      <c r="H59" s="36">
        <v>1201.9000000000001</v>
      </c>
      <c r="I59" s="36">
        <v>1217.6500000000001</v>
      </c>
      <c r="J59" s="36">
        <v>1236.1000000000001</v>
      </c>
      <c r="K59" s="31">
        <v>1199.2</v>
      </c>
      <c r="L59" s="31">
        <v>1165</v>
      </c>
      <c r="M59" s="31">
        <v>18.783809999999999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295.2</v>
      </c>
      <c r="D60" s="36">
        <v>294.7</v>
      </c>
      <c r="E60" s="36">
        <v>291.89999999999998</v>
      </c>
      <c r="F60" s="36">
        <v>288.59999999999997</v>
      </c>
      <c r="G60" s="36">
        <v>285.79999999999995</v>
      </c>
      <c r="H60" s="36">
        <v>298</v>
      </c>
      <c r="I60" s="36">
        <v>300.80000000000007</v>
      </c>
      <c r="J60" s="36">
        <v>304.10000000000002</v>
      </c>
      <c r="K60" s="31">
        <v>297.5</v>
      </c>
      <c r="L60" s="31">
        <v>291.39999999999998</v>
      </c>
      <c r="M60" s="31">
        <v>86.408289999999994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5104.45</v>
      </c>
      <c r="D61" s="36">
        <v>5106.4833333333336</v>
      </c>
      <c r="E61" s="36">
        <v>5047.9666666666672</v>
      </c>
      <c r="F61" s="36">
        <v>4991.4833333333336</v>
      </c>
      <c r="G61" s="36">
        <v>4932.9666666666672</v>
      </c>
      <c r="H61" s="36">
        <v>5162.9666666666672</v>
      </c>
      <c r="I61" s="36">
        <v>5221.4833333333336</v>
      </c>
      <c r="J61" s="36">
        <v>5277.9666666666672</v>
      </c>
      <c r="K61" s="31">
        <v>5165</v>
      </c>
      <c r="L61" s="31">
        <v>5050</v>
      </c>
      <c r="M61" s="31">
        <v>5.67361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2005.55</v>
      </c>
      <c r="D62" s="36">
        <v>1999.75</v>
      </c>
      <c r="E62" s="36">
        <v>1987.15</v>
      </c>
      <c r="F62" s="36">
        <v>1968.75</v>
      </c>
      <c r="G62" s="36">
        <v>1956.15</v>
      </c>
      <c r="H62" s="36">
        <v>2018.15</v>
      </c>
      <c r="I62" s="36">
        <v>2030.75</v>
      </c>
      <c r="J62" s="36">
        <v>2049.15</v>
      </c>
      <c r="K62" s="31">
        <v>2012.35</v>
      </c>
      <c r="L62" s="31">
        <v>1981.35</v>
      </c>
      <c r="M62" s="31">
        <v>2.8302399999999999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716.2</v>
      </c>
      <c r="D63" s="36">
        <v>713.73333333333323</v>
      </c>
      <c r="E63" s="36">
        <v>709.46666666666647</v>
      </c>
      <c r="F63" s="36">
        <v>702.73333333333323</v>
      </c>
      <c r="G63" s="36">
        <v>698.46666666666647</v>
      </c>
      <c r="H63" s="36">
        <v>720.46666666666647</v>
      </c>
      <c r="I63" s="36">
        <v>724.73333333333312</v>
      </c>
      <c r="J63" s="36">
        <v>731.46666666666647</v>
      </c>
      <c r="K63" s="31">
        <v>718</v>
      </c>
      <c r="L63" s="31">
        <v>707</v>
      </c>
      <c r="M63" s="31">
        <v>17.022629999999999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1146.3</v>
      </c>
      <c r="D64" s="36">
        <v>1122.8833333333334</v>
      </c>
      <c r="E64" s="36">
        <v>1095.7666666666669</v>
      </c>
      <c r="F64" s="36">
        <v>1045.2333333333333</v>
      </c>
      <c r="G64" s="36">
        <v>1018.1166666666668</v>
      </c>
      <c r="H64" s="36">
        <v>1173.416666666667</v>
      </c>
      <c r="I64" s="36">
        <v>1200.5333333333333</v>
      </c>
      <c r="J64" s="36">
        <v>1251.0666666666671</v>
      </c>
      <c r="K64" s="31">
        <v>1150</v>
      </c>
      <c r="L64" s="31">
        <v>1072.3499999999999</v>
      </c>
      <c r="M64" s="31">
        <v>5.0822200000000004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309.85000000000002</v>
      </c>
      <c r="D65" s="36">
        <v>310.73333333333329</v>
      </c>
      <c r="E65" s="36">
        <v>304.51666666666659</v>
      </c>
      <c r="F65" s="36">
        <v>299.18333333333328</v>
      </c>
      <c r="G65" s="36">
        <v>292.96666666666658</v>
      </c>
      <c r="H65" s="36">
        <v>316.06666666666661</v>
      </c>
      <c r="I65" s="36">
        <v>322.2833333333333</v>
      </c>
      <c r="J65" s="36">
        <v>327.61666666666662</v>
      </c>
      <c r="K65" s="31">
        <v>316.95</v>
      </c>
      <c r="L65" s="31">
        <v>305.39999999999998</v>
      </c>
      <c r="M65" s="31">
        <v>48.894620000000003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1696.3</v>
      </c>
      <c r="D66" s="36">
        <v>1686.3666666666668</v>
      </c>
      <c r="E66" s="36">
        <v>1663.2333333333336</v>
      </c>
      <c r="F66" s="36">
        <v>1630.1666666666667</v>
      </c>
      <c r="G66" s="36">
        <v>1607.0333333333335</v>
      </c>
      <c r="H66" s="36">
        <v>1719.4333333333336</v>
      </c>
      <c r="I66" s="36">
        <v>1742.5666666666668</v>
      </c>
      <c r="J66" s="36">
        <v>1775.6333333333337</v>
      </c>
      <c r="K66" s="31">
        <v>1709.5</v>
      </c>
      <c r="L66" s="31">
        <v>1653.3</v>
      </c>
      <c r="M66" s="31">
        <v>8.3111599999999992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551.6</v>
      </c>
      <c r="D67" s="36">
        <v>550.41666666666663</v>
      </c>
      <c r="E67" s="36">
        <v>547.93333333333328</v>
      </c>
      <c r="F67" s="36">
        <v>544.26666666666665</v>
      </c>
      <c r="G67" s="36">
        <v>541.7833333333333</v>
      </c>
      <c r="H67" s="36">
        <v>554.08333333333326</v>
      </c>
      <c r="I67" s="36">
        <v>556.56666666666661</v>
      </c>
      <c r="J67" s="36">
        <v>560.23333333333323</v>
      </c>
      <c r="K67" s="31">
        <v>552.9</v>
      </c>
      <c r="L67" s="31">
        <v>546.75</v>
      </c>
      <c r="M67" s="31">
        <v>8.3840800000000009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2404.35</v>
      </c>
      <c r="D68" s="36">
        <v>2384.2499999999995</v>
      </c>
      <c r="E68" s="36">
        <v>2350.5499999999993</v>
      </c>
      <c r="F68" s="36">
        <v>2296.7499999999995</v>
      </c>
      <c r="G68" s="36">
        <v>2263.0499999999993</v>
      </c>
      <c r="H68" s="36">
        <v>2438.0499999999993</v>
      </c>
      <c r="I68" s="36">
        <v>2471.7499999999991</v>
      </c>
      <c r="J68" s="36">
        <v>2525.5499999999993</v>
      </c>
      <c r="K68" s="31">
        <v>2417.9499999999998</v>
      </c>
      <c r="L68" s="31">
        <v>2330.4499999999998</v>
      </c>
      <c r="M68" s="31">
        <v>4.8303200000000004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2120.4499999999998</v>
      </c>
      <c r="D69" s="36">
        <v>2117.2833333333333</v>
      </c>
      <c r="E69" s="36">
        <v>2094.5666666666666</v>
      </c>
      <c r="F69" s="36">
        <v>2068.6833333333334</v>
      </c>
      <c r="G69" s="36">
        <v>2045.9666666666667</v>
      </c>
      <c r="H69" s="36">
        <v>2143.1666666666665</v>
      </c>
      <c r="I69" s="36">
        <v>2165.8833333333328</v>
      </c>
      <c r="J69" s="36">
        <v>2191.7666666666664</v>
      </c>
      <c r="K69" s="31">
        <v>2140</v>
      </c>
      <c r="L69" s="31">
        <v>2091.4</v>
      </c>
      <c r="M69" s="31">
        <v>1.55386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412.7</v>
      </c>
      <c r="D70" s="36">
        <v>415</v>
      </c>
      <c r="E70" s="36">
        <v>408.3</v>
      </c>
      <c r="F70" s="36">
        <v>403.90000000000003</v>
      </c>
      <c r="G70" s="36">
        <v>397.20000000000005</v>
      </c>
      <c r="H70" s="36">
        <v>419.4</v>
      </c>
      <c r="I70" s="36">
        <v>426.1</v>
      </c>
      <c r="J70" s="36">
        <v>430.49999999999994</v>
      </c>
      <c r="K70" s="31">
        <v>421.7</v>
      </c>
      <c r="L70" s="31">
        <v>410.6</v>
      </c>
      <c r="M70" s="31">
        <v>12.95623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214.35</v>
      </c>
      <c r="D71" s="36">
        <v>212.41666666666666</v>
      </c>
      <c r="E71" s="36">
        <v>208.93333333333331</v>
      </c>
      <c r="F71" s="36">
        <v>203.51666666666665</v>
      </c>
      <c r="G71" s="36">
        <v>200.0333333333333</v>
      </c>
      <c r="H71" s="36">
        <v>217.83333333333331</v>
      </c>
      <c r="I71" s="36">
        <v>221.31666666666666</v>
      </c>
      <c r="J71" s="36">
        <v>226.73333333333332</v>
      </c>
      <c r="K71" s="31">
        <v>215.9</v>
      </c>
      <c r="L71" s="31">
        <v>207</v>
      </c>
      <c r="M71" s="31">
        <v>23.182289999999998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3765.15</v>
      </c>
      <c r="D72" s="36">
        <v>3745.3833333333332</v>
      </c>
      <c r="E72" s="36">
        <v>3706.7666666666664</v>
      </c>
      <c r="F72" s="36">
        <v>3648.3833333333332</v>
      </c>
      <c r="G72" s="36">
        <v>3609.7666666666664</v>
      </c>
      <c r="H72" s="36">
        <v>3803.7666666666664</v>
      </c>
      <c r="I72" s="36">
        <v>3842.3833333333332</v>
      </c>
      <c r="J72" s="36">
        <v>3900.7666666666664</v>
      </c>
      <c r="K72" s="31">
        <v>3784</v>
      </c>
      <c r="L72" s="31">
        <v>3687</v>
      </c>
      <c r="M72" s="31">
        <v>2.9667400000000002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5289.25</v>
      </c>
      <c r="D73" s="36">
        <v>5252.05</v>
      </c>
      <c r="E73" s="36">
        <v>5194.1500000000005</v>
      </c>
      <c r="F73" s="36">
        <v>5099.05</v>
      </c>
      <c r="G73" s="36">
        <v>5041.1500000000005</v>
      </c>
      <c r="H73" s="36">
        <v>5347.1500000000005</v>
      </c>
      <c r="I73" s="36">
        <v>5405.05</v>
      </c>
      <c r="J73" s="36">
        <v>5500.1500000000005</v>
      </c>
      <c r="K73" s="31">
        <v>5309.95</v>
      </c>
      <c r="L73" s="31">
        <v>5156.95</v>
      </c>
      <c r="M73" s="31">
        <v>3.8306200000000001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530.9</v>
      </c>
      <c r="D74" s="36">
        <v>528.65</v>
      </c>
      <c r="E74" s="36">
        <v>523.29999999999995</v>
      </c>
      <c r="F74" s="36">
        <v>515.69999999999993</v>
      </c>
      <c r="G74" s="36">
        <v>510.34999999999991</v>
      </c>
      <c r="H74" s="36">
        <v>536.25</v>
      </c>
      <c r="I74" s="36">
        <v>541.60000000000014</v>
      </c>
      <c r="J74" s="36">
        <v>549.20000000000005</v>
      </c>
      <c r="K74" s="31">
        <v>534</v>
      </c>
      <c r="L74" s="31">
        <v>521.04999999999995</v>
      </c>
      <c r="M74" s="31">
        <v>36.223210000000002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3675.6</v>
      </c>
      <c r="D75" s="36">
        <v>3674.9666666666672</v>
      </c>
      <c r="E75" s="36">
        <v>3651.9333333333343</v>
      </c>
      <c r="F75" s="36">
        <v>3628.2666666666673</v>
      </c>
      <c r="G75" s="36">
        <v>3605.2333333333345</v>
      </c>
      <c r="H75" s="36">
        <v>3698.6333333333341</v>
      </c>
      <c r="I75" s="36">
        <v>3721.666666666667</v>
      </c>
      <c r="J75" s="36">
        <v>3745.3333333333339</v>
      </c>
      <c r="K75" s="31">
        <v>3698</v>
      </c>
      <c r="L75" s="31">
        <v>3651.3</v>
      </c>
      <c r="M75" s="31">
        <v>3.21455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5587</v>
      </c>
      <c r="D76" s="36">
        <v>5556.75</v>
      </c>
      <c r="E76" s="36">
        <v>5483.5</v>
      </c>
      <c r="F76" s="36">
        <v>5380</v>
      </c>
      <c r="G76" s="36">
        <v>5306.75</v>
      </c>
      <c r="H76" s="36">
        <v>5660.25</v>
      </c>
      <c r="I76" s="36">
        <v>5733.5</v>
      </c>
      <c r="J76" s="36">
        <v>5837</v>
      </c>
      <c r="K76" s="31">
        <v>5630</v>
      </c>
      <c r="L76" s="31">
        <v>5453.25</v>
      </c>
      <c r="M76" s="31">
        <v>6.2039099999999996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3446.95</v>
      </c>
      <c r="D77" s="36">
        <v>3451.25</v>
      </c>
      <c r="E77" s="36">
        <v>3422</v>
      </c>
      <c r="F77" s="36">
        <v>3397.05</v>
      </c>
      <c r="G77" s="36">
        <v>3367.8</v>
      </c>
      <c r="H77" s="36">
        <v>3476.2</v>
      </c>
      <c r="I77" s="36">
        <v>3505.45</v>
      </c>
      <c r="J77" s="36">
        <v>3530.3999999999996</v>
      </c>
      <c r="K77" s="31">
        <v>3480.5</v>
      </c>
      <c r="L77" s="31">
        <v>3426.3</v>
      </c>
      <c r="M77" s="31">
        <v>5.1500599999999999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3185.1</v>
      </c>
      <c r="D78" s="36">
        <v>3199.6999999999994</v>
      </c>
      <c r="E78" s="36">
        <v>3164.4499999999989</v>
      </c>
      <c r="F78" s="36">
        <v>3143.7999999999997</v>
      </c>
      <c r="G78" s="36">
        <v>3108.5499999999993</v>
      </c>
      <c r="H78" s="36">
        <v>3220.3499999999985</v>
      </c>
      <c r="I78" s="36">
        <v>3255.5999999999995</v>
      </c>
      <c r="J78" s="36">
        <v>3276.2499999999982</v>
      </c>
      <c r="K78" s="31">
        <v>3234.95</v>
      </c>
      <c r="L78" s="31">
        <v>3179.05</v>
      </c>
      <c r="M78" s="31">
        <v>2.48319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147.19999999999999</v>
      </c>
      <c r="D79" s="36">
        <v>147.41666666666666</v>
      </c>
      <c r="E79" s="36">
        <v>146.08333333333331</v>
      </c>
      <c r="F79" s="36">
        <v>144.96666666666667</v>
      </c>
      <c r="G79" s="36">
        <v>143.63333333333333</v>
      </c>
      <c r="H79" s="36">
        <v>148.5333333333333</v>
      </c>
      <c r="I79" s="36">
        <v>149.86666666666662</v>
      </c>
      <c r="J79" s="36">
        <v>150.98333333333329</v>
      </c>
      <c r="K79" s="31">
        <v>148.75</v>
      </c>
      <c r="L79" s="31">
        <v>146.30000000000001</v>
      </c>
      <c r="M79" s="31">
        <v>88.369420000000005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3049.95</v>
      </c>
      <c r="D80" s="36">
        <v>3045.2666666666664</v>
      </c>
      <c r="E80" s="36">
        <v>3020.5333333333328</v>
      </c>
      <c r="F80" s="36">
        <v>2991.1166666666663</v>
      </c>
      <c r="G80" s="36">
        <v>2966.3833333333328</v>
      </c>
      <c r="H80" s="36">
        <v>3074.6833333333329</v>
      </c>
      <c r="I80" s="36">
        <v>3099.4166666666665</v>
      </c>
      <c r="J80" s="36">
        <v>3128.833333333333</v>
      </c>
      <c r="K80" s="31">
        <v>3070</v>
      </c>
      <c r="L80" s="31">
        <v>3015.85</v>
      </c>
      <c r="M80" s="31">
        <v>0.70076000000000005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339.95</v>
      </c>
      <c r="D81" s="36">
        <v>341.76666666666671</v>
      </c>
      <c r="E81" s="36">
        <v>336.28333333333342</v>
      </c>
      <c r="F81" s="36">
        <v>332.61666666666673</v>
      </c>
      <c r="G81" s="36">
        <v>327.13333333333344</v>
      </c>
      <c r="H81" s="36">
        <v>345.43333333333339</v>
      </c>
      <c r="I81" s="36">
        <v>350.91666666666663</v>
      </c>
      <c r="J81" s="36">
        <v>354.58333333333337</v>
      </c>
      <c r="K81" s="31">
        <v>347.25</v>
      </c>
      <c r="L81" s="31">
        <v>338.1</v>
      </c>
      <c r="M81" s="31">
        <v>10.645519999999999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124.4</v>
      </c>
      <c r="D82" s="36">
        <v>123.89999999999999</v>
      </c>
      <c r="E82" s="36">
        <v>122.79999999999998</v>
      </c>
      <c r="F82" s="36">
        <v>121.19999999999999</v>
      </c>
      <c r="G82" s="36">
        <v>120.09999999999998</v>
      </c>
      <c r="H82" s="36">
        <v>125.49999999999999</v>
      </c>
      <c r="I82" s="36">
        <v>126.59999999999998</v>
      </c>
      <c r="J82" s="36">
        <v>128.19999999999999</v>
      </c>
      <c r="K82" s="31">
        <v>125</v>
      </c>
      <c r="L82" s="31">
        <v>122.3</v>
      </c>
      <c r="M82" s="31">
        <v>145.05101999999999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1675.1</v>
      </c>
      <c r="D83" s="36">
        <v>1684.1499999999999</v>
      </c>
      <c r="E83" s="36">
        <v>1655.2999999999997</v>
      </c>
      <c r="F83" s="36">
        <v>1635.4999999999998</v>
      </c>
      <c r="G83" s="36">
        <v>1606.6499999999996</v>
      </c>
      <c r="H83" s="36">
        <v>1703.9499999999998</v>
      </c>
      <c r="I83" s="36">
        <v>1732.7999999999997</v>
      </c>
      <c r="J83" s="36">
        <v>1752.6</v>
      </c>
      <c r="K83" s="31">
        <v>1713</v>
      </c>
      <c r="L83" s="31">
        <v>1664.35</v>
      </c>
      <c r="M83" s="31">
        <v>4.2144399999999997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991.6</v>
      </c>
      <c r="D84" s="36">
        <v>993.63333333333321</v>
      </c>
      <c r="E84" s="36">
        <v>987.26666666666642</v>
      </c>
      <c r="F84" s="36">
        <v>982.93333333333317</v>
      </c>
      <c r="G84" s="36">
        <v>976.56666666666638</v>
      </c>
      <c r="H84" s="36">
        <v>997.96666666666647</v>
      </c>
      <c r="I84" s="36">
        <v>1004.3333333333333</v>
      </c>
      <c r="J84" s="36">
        <v>1008.6666666666665</v>
      </c>
      <c r="K84" s="31">
        <v>1000</v>
      </c>
      <c r="L84" s="31">
        <v>989.3</v>
      </c>
      <c r="M84" s="31">
        <v>10.41991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1554.1</v>
      </c>
      <c r="D85" s="36">
        <v>1560.8166666666666</v>
      </c>
      <c r="E85" s="36">
        <v>1542.7833333333333</v>
      </c>
      <c r="F85" s="36">
        <v>1531.4666666666667</v>
      </c>
      <c r="G85" s="36">
        <v>1513.4333333333334</v>
      </c>
      <c r="H85" s="36">
        <v>1572.1333333333332</v>
      </c>
      <c r="I85" s="36">
        <v>1590.1666666666665</v>
      </c>
      <c r="J85" s="36">
        <v>1601.4833333333331</v>
      </c>
      <c r="K85" s="31">
        <v>1578.85</v>
      </c>
      <c r="L85" s="31">
        <v>1549.5</v>
      </c>
      <c r="M85" s="31">
        <v>7.6251499999999997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1942.4</v>
      </c>
      <c r="D86" s="36">
        <v>1934.3500000000001</v>
      </c>
      <c r="E86" s="36">
        <v>1917.7000000000003</v>
      </c>
      <c r="F86" s="36">
        <v>1893.0000000000002</v>
      </c>
      <c r="G86" s="36">
        <v>1876.3500000000004</v>
      </c>
      <c r="H86" s="36">
        <v>1959.0500000000002</v>
      </c>
      <c r="I86" s="36">
        <v>1975.7000000000003</v>
      </c>
      <c r="J86" s="36">
        <v>2000.4</v>
      </c>
      <c r="K86" s="31">
        <v>1951</v>
      </c>
      <c r="L86" s="31">
        <v>1909.65</v>
      </c>
      <c r="M86" s="31">
        <v>8.0107300000000006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422.9</v>
      </c>
      <c r="D87" s="36">
        <v>421.0333333333333</v>
      </c>
      <c r="E87" s="36">
        <v>417.86666666666662</v>
      </c>
      <c r="F87" s="36">
        <v>412.83333333333331</v>
      </c>
      <c r="G87" s="36">
        <v>409.66666666666663</v>
      </c>
      <c r="H87" s="36">
        <v>426.06666666666661</v>
      </c>
      <c r="I87" s="36">
        <v>429.23333333333335</v>
      </c>
      <c r="J87" s="36">
        <v>434.26666666666659</v>
      </c>
      <c r="K87" s="31">
        <v>424.2</v>
      </c>
      <c r="L87" s="31">
        <v>416</v>
      </c>
      <c r="M87" s="31">
        <v>14.031689999999999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1928.15</v>
      </c>
      <c r="D88" s="36">
        <v>1922.6666666666667</v>
      </c>
      <c r="E88" s="36">
        <v>1902.5833333333335</v>
      </c>
      <c r="F88" s="36">
        <v>1877.0166666666667</v>
      </c>
      <c r="G88" s="36">
        <v>1856.9333333333334</v>
      </c>
      <c r="H88" s="36">
        <v>1948.2333333333336</v>
      </c>
      <c r="I88" s="36">
        <v>1968.3166666666671</v>
      </c>
      <c r="J88" s="36">
        <v>1993.8833333333337</v>
      </c>
      <c r="K88" s="31">
        <v>1942.75</v>
      </c>
      <c r="L88" s="31">
        <v>1897.1</v>
      </c>
      <c r="M88" s="31">
        <v>11.479050000000001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1388.95</v>
      </c>
      <c r="D89" s="36">
        <v>1386.5833333333333</v>
      </c>
      <c r="E89" s="36">
        <v>1377.5166666666664</v>
      </c>
      <c r="F89" s="36">
        <v>1366.0833333333333</v>
      </c>
      <c r="G89" s="36">
        <v>1357.0166666666664</v>
      </c>
      <c r="H89" s="36">
        <v>1398.0166666666664</v>
      </c>
      <c r="I89" s="36">
        <v>1407.0833333333335</v>
      </c>
      <c r="J89" s="36">
        <v>1418.5166666666664</v>
      </c>
      <c r="K89" s="31">
        <v>1395.65</v>
      </c>
      <c r="L89" s="31">
        <v>1375.15</v>
      </c>
      <c r="M89" s="31">
        <v>3.89818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1234.8</v>
      </c>
      <c r="D90" s="36">
        <v>1237.25</v>
      </c>
      <c r="E90" s="36">
        <v>1224.8</v>
      </c>
      <c r="F90" s="36">
        <v>1214.8</v>
      </c>
      <c r="G90" s="36">
        <v>1202.3499999999999</v>
      </c>
      <c r="H90" s="36">
        <v>1247.25</v>
      </c>
      <c r="I90" s="36">
        <v>1259.6999999999998</v>
      </c>
      <c r="J90" s="36">
        <v>1269.7</v>
      </c>
      <c r="K90" s="31">
        <v>1249.7</v>
      </c>
      <c r="L90" s="31">
        <v>1227.25</v>
      </c>
      <c r="M90" s="31">
        <v>23.38327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2647.45</v>
      </c>
      <c r="D91" s="36">
        <v>2627.5666666666666</v>
      </c>
      <c r="E91" s="36">
        <v>2603.1333333333332</v>
      </c>
      <c r="F91" s="36">
        <v>2558.8166666666666</v>
      </c>
      <c r="G91" s="36">
        <v>2534.3833333333332</v>
      </c>
      <c r="H91" s="36">
        <v>2671.8833333333332</v>
      </c>
      <c r="I91" s="36">
        <v>2696.3166666666666</v>
      </c>
      <c r="J91" s="36">
        <v>2740.6333333333332</v>
      </c>
      <c r="K91" s="31">
        <v>2652</v>
      </c>
      <c r="L91" s="31">
        <v>2583.25</v>
      </c>
      <c r="M91" s="31">
        <v>4.3334999999999999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1526.3</v>
      </c>
      <c r="D92" s="36">
        <v>1528.0166666666667</v>
      </c>
      <c r="E92" s="36">
        <v>1520.5833333333333</v>
      </c>
      <c r="F92" s="36">
        <v>1514.8666666666666</v>
      </c>
      <c r="G92" s="36">
        <v>1507.4333333333332</v>
      </c>
      <c r="H92" s="36">
        <v>1533.7333333333333</v>
      </c>
      <c r="I92" s="36">
        <v>1541.1666666666667</v>
      </c>
      <c r="J92" s="36">
        <v>1546.8833333333334</v>
      </c>
      <c r="K92" s="31">
        <v>1535.45</v>
      </c>
      <c r="L92" s="31">
        <v>1522.3</v>
      </c>
      <c r="M92" s="31">
        <v>160.26891000000001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637.4</v>
      </c>
      <c r="D93" s="36">
        <v>635.81666666666661</v>
      </c>
      <c r="E93" s="36">
        <v>632.23333333333323</v>
      </c>
      <c r="F93" s="36">
        <v>627.06666666666661</v>
      </c>
      <c r="G93" s="36">
        <v>623.48333333333323</v>
      </c>
      <c r="H93" s="36">
        <v>640.98333333333323</v>
      </c>
      <c r="I93" s="36">
        <v>644.56666666666672</v>
      </c>
      <c r="J93" s="36">
        <v>649.73333333333323</v>
      </c>
      <c r="K93" s="31">
        <v>639.4</v>
      </c>
      <c r="L93" s="31">
        <v>630.65</v>
      </c>
      <c r="M93" s="31">
        <v>18.30734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3057.25</v>
      </c>
      <c r="D94" s="36">
        <v>3033.1333333333332</v>
      </c>
      <c r="E94" s="36">
        <v>2996.2666666666664</v>
      </c>
      <c r="F94" s="36">
        <v>2935.2833333333333</v>
      </c>
      <c r="G94" s="36">
        <v>2898.4166666666665</v>
      </c>
      <c r="H94" s="36">
        <v>3094.1166666666663</v>
      </c>
      <c r="I94" s="36">
        <v>3130.9833333333331</v>
      </c>
      <c r="J94" s="36">
        <v>3191.9666666666662</v>
      </c>
      <c r="K94" s="31">
        <v>3070</v>
      </c>
      <c r="L94" s="31">
        <v>2972.15</v>
      </c>
      <c r="M94" s="31">
        <v>3.7584200000000001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492.65</v>
      </c>
      <c r="D95" s="36">
        <v>487.11666666666662</v>
      </c>
      <c r="E95" s="36">
        <v>479.73333333333323</v>
      </c>
      <c r="F95" s="36">
        <v>466.81666666666661</v>
      </c>
      <c r="G95" s="36">
        <v>459.43333333333322</v>
      </c>
      <c r="H95" s="36">
        <v>500.03333333333325</v>
      </c>
      <c r="I95" s="36">
        <v>507.41666666666657</v>
      </c>
      <c r="J95" s="36">
        <v>520.33333333333326</v>
      </c>
      <c r="K95" s="31">
        <v>494.5</v>
      </c>
      <c r="L95" s="31">
        <v>474.2</v>
      </c>
      <c r="M95" s="31">
        <v>116.04604999999999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254.95</v>
      </c>
      <c r="D96" s="36">
        <v>254.33333333333334</v>
      </c>
      <c r="E96" s="36">
        <v>250.91666666666669</v>
      </c>
      <c r="F96" s="36">
        <v>246.88333333333335</v>
      </c>
      <c r="G96" s="36">
        <v>243.4666666666667</v>
      </c>
      <c r="H96" s="36">
        <v>258.36666666666667</v>
      </c>
      <c r="I96" s="36">
        <v>261.78333333333336</v>
      </c>
      <c r="J96" s="36">
        <v>265.81666666666666</v>
      </c>
      <c r="K96" s="31">
        <v>257.75</v>
      </c>
      <c r="L96" s="31">
        <v>250.3</v>
      </c>
      <c r="M96" s="31">
        <v>29.320620000000002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2465.6</v>
      </c>
      <c r="D97" s="36">
        <v>2462.9666666666667</v>
      </c>
      <c r="E97" s="36">
        <v>2453.1333333333332</v>
      </c>
      <c r="F97" s="36">
        <v>2440.6666666666665</v>
      </c>
      <c r="G97" s="36">
        <v>2430.833333333333</v>
      </c>
      <c r="H97" s="36">
        <v>2475.4333333333334</v>
      </c>
      <c r="I97" s="36">
        <v>2485.2666666666664</v>
      </c>
      <c r="J97" s="36">
        <v>2497.7333333333336</v>
      </c>
      <c r="K97" s="31">
        <v>2472.8000000000002</v>
      </c>
      <c r="L97" s="31">
        <v>2450.5</v>
      </c>
      <c r="M97" s="31">
        <v>12.49567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308.64999999999998</v>
      </c>
      <c r="D98" s="36">
        <v>308.7833333333333</v>
      </c>
      <c r="E98" s="36">
        <v>300.06666666666661</v>
      </c>
      <c r="F98" s="36">
        <v>291.48333333333329</v>
      </c>
      <c r="G98" s="36">
        <v>282.76666666666659</v>
      </c>
      <c r="H98" s="36">
        <v>317.36666666666662</v>
      </c>
      <c r="I98" s="36">
        <v>326.08333333333331</v>
      </c>
      <c r="J98" s="36">
        <v>334.66666666666663</v>
      </c>
      <c r="K98" s="31">
        <v>317.5</v>
      </c>
      <c r="L98" s="31">
        <v>300.2</v>
      </c>
      <c r="M98" s="31">
        <v>22.893979999999999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39853.75</v>
      </c>
      <c r="D99" s="36">
        <v>39604.25</v>
      </c>
      <c r="E99" s="36">
        <v>39218.5</v>
      </c>
      <c r="F99" s="36">
        <v>38583.25</v>
      </c>
      <c r="G99" s="36">
        <v>38197.5</v>
      </c>
      <c r="H99" s="36">
        <v>40239.5</v>
      </c>
      <c r="I99" s="36">
        <v>40625.25</v>
      </c>
      <c r="J99" s="36">
        <v>41260.5</v>
      </c>
      <c r="K99" s="31">
        <v>39990</v>
      </c>
      <c r="L99" s="31">
        <v>38969</v>
      </c>
      <c r="M99" s="31">
        <v>3.1419999999999997E-2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951.9</v>
      </c>
      <c r="D100" s="36">
        <v>950.53333333333342</v>
      </c>
      <c r="E100" s="36">
        <v>945.06666666666683</v>
      </c>
      <c r="F100" s="36">
        <v>938.23333333333346</v>
      </c>
      <c r="G100" s="36">
        <v>932.76666666666688</v>
      </c>
      <c r="H100" s="36">
        <v>957.36666666666679</v>
      </c>
      <c r="I100" s="36">
        <v>962.83333333333326</v>
      </c>
      <c r="J100" s="36">
        <v>969.66666666666674</v>
      </c>
      <c r="K100" s="31">
        <v>956</v>
      </c>
      <c r="L100" s="31">
        <v>943.7</v>
      </c>
      <c r="M100" s="31">
        <v>104.47333999999999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1309.55</v>
      </c>
      <c r="D101" s="36">
        <v>1299.5166666666667</v>
      </c>
      <c r="E101" s="36">
        <v>1285.0333333333333</v>
      </c>
      <c r="F101" s="36">
        <v>1260.5166666666667</v>
      </c>
      <c r="G101" s="36">
        <v>1246.0333333333333</v>
      </c>
      <c r="H101" s="36">
        <v>1324.0333333333333</v>
      </c>
      <c r="I101" s="36">
        <v>1338.5166666666664</v>
      </c>
      <c r="J101" s="36">
        <v>1363.0333333333333</v>
      </c>
      <c r="K101" s="31">
        <v>1314</v>
      </c>
      <c r="L101" s="31">
        <v>1275</v>
      </c>
      <c r="M101" s="31">
        <v>9.2582699999999996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566.20000000000005</v>
      </c>
      <c r="D102" s="36">
        <v>565.41666666666663</v>
      </c>
      <c r="E102" s="36">
        <v>560.93333333333328</v>
      </c>
      <c r="F102" s="36">
        <v>555.66666666666663</v>
      </c>
      <c r="G102" s="36">
        <v>551.18333333333328</v>
      </c>
      <c r="H102" s="36">
        <v>570.68333333333328</v>
      </c>
      <c r="I102" s="36">
        <v>575.16666666666663</v>
      </c>
      <c r="J102" s="36">
        <v>580.43333333333328</v>
      </c>
      <c r="K102" s="31">
        <v>569.9</v>
      </c>
      <c r="L102" s="31">
        <v>560.15</v>
      </c>
      <c r="M102" s="31">
        <v>12.86955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11.65</v>
      </c>
      <c r="D103" s="36">
        <v>11.783333333333333</v>
      </c>
      <c r="E103" s="36">
        <v>11.466666666666667</v>
      </c>
      <c r="F103" s="36">
        <v>11.283333333333333</v>
      </c>
      <c r="G103" s="36">
        <v>10.966666666666667</v>
      </c>
      <c r="H103" s="36">
        <v>11.966666666666667</v>
      </c>
      <c r="I103" s="36">
        <v>12.283333333333333</v>
      </c>
      <c r="J103" s="36">
        <v>12.466666666666667</v>
      </c>
      <c r="K103" s="31">
        <v>12.1</v>
      </c>
      <c r="L103" s="31">
        <v>11.6</v>
      </c>
      <c r="M103" s="31">
        <v>1841.4457600000001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95.5</v>
      </c>
      <c r="D104" s="36">
        <v>95.2</v>
      </c>
      <c r="E104" s="36">
        <v>94.5</v>
      </c>
      <c r="F104" s="36">
        <v>93.5</v>
      </c>
      <c r="G104" s="36">
        <v>92.8</v>
      </c>
      <c r="H104" s="36">
        <v>96.2</v>
      </c>
      <c r="I104" s="36">
        <v>96.90000000000002</v>
      </c>
      <c r="J104" s="36">
        <v>97.9</v>
      </c>
      <c r="K104" s="31">
        <v>95.9</v>
      </c>
      <c r="L104" s="31">
        <v>94.2</v>
      </c>
      <c r="M104" s="31">
        <v>213.60102000000001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454.85</v>
      </c>
      <c r="D105" s="36">
        <v>453.55</v>
      </c>
      <c r="E105" s="36">
        <v>450.05</v>
      </c>
      <c r="F105" s="36">
        <v>445.25</v>
      </c>
      <c r="G105" s="36">
        <v>441.75</v>
      </c>
      <c r="H105" s="36">
        <v>458.35</v>
      </c>
      <c r="I105" s="36">
        <v>461.85</v>
      </c>
      <c r="J105" s="36">
        <v>466.65000000000003</v>
      </c>
      <c r="K105" s="31">
        <v>457.05</v>
      </c>
      <c r="L105" s="31">
        <v>448.75</v>
      </c>
      <c r="M105" s="31">
        <v>10.450379999999999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411.1</v>
      </c>
      <c r="D106" s="36">
        <v>408.88333333333338</v>
      </c>
      <c r="E106" s="36">
        <v>405.51666666666677</v>
      </c>
      <c r="F106" s="36">
        <v>399.93333333333339</v>
      </c>
      <c r="G106" s="36">
        <v>396.56666666666678</v>
      </c>
      <c r="H106" s="36">
        <v>414.46666666666675</v>
      </c>
      <c r="I106" s="36">
        <v>417.83333333333343</v>
      </c>
      <c r="J106" s="36">
        <v>423.41666666666674</v>
      </c>
      <c r="K106" s="31">
        <v>412.25</v>
      </c>
      <c r="L106" s="31">
        <v>403.3</v>
      </c>
      <c r="M106" s="31">
        <v>27.22052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423.55</v>
      </c>
      <c r="D107" s="36">
        <v>423.45</v>
      </c>
      <c r="E107" s="36">
        <v>418.09999999999997</v>
      </c>
      <c r="F107" s="36">
        <v>412.65</v>
      </c>
      <c r="G107" s="36">
        <v>407.29999999999995</v>
      </c>
      <c r="H107" s="36">
        <v>428.9</v>
      </c>
      <c r="I107" s="36">
        <v>434.25</v>
      </c>
      <c r="J107" s="36">
        <v>439.7</v>
      </c>
      <c r="K107" s="31">
        <v>428.8</v>
      </c>
      <c r="L107" s="31">
        <v>418</v>
      </c>
      <c r="M107" s="31">
        <v>22.38261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2381.1999999999998</v>
      </c>
      <c r="D108" s="36">
        <v>2370.4666666666667</v>
      </c>
      <c r="E108" s="36">
        <v>2353.7833333333333</v>
      </c>
      <c r="F108" s="36">
        <v>2326.3666666666668</v>
      </c>
      <c r="G108" s="36">
        <v>2309.6833333333334</v>
      </c>
      <c r="H108" s="36">
        <v>2397.8833333333332</v>
      </c>
      <c r="I108" s="36">
        <v>2414.5666666666666</v>
      </c>
      <c r="J108" s="36">
        <v>2441.9833333333331</v>
      </c>
      <c r="K108" s="31">
        <v>2387.15</v>
      </c>
      <c r="L108" s="31">
        <v>2343.0500000000002</v>
      </c>
      <c r="M108" s="31">
        <v>7.5508600000000001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1428.85</v>
      </c>
      <c r="D109" s="36">
        <v>1422.7</v>
      </c>
      <c r="E109" s="36">
        <v>1405.45</v>
      </c>
      <c r="F109" s="36">
        <v>1382.05</v>
      </c>
      <c r="G109" s="36">
        <v>1364.8</v>
      </c>
      <c r="H109" s="36">
        <v>1446.1000000000001</v>
      </c>
      <c r="I109" s="36">
        <v>1463.3500000000001</v>
      </c>
      <c r="J109" s="36">
        <v>1486.7500000000002</v>
      </c>
      <c r="K109" s="31">
        <v>1439.95</v>
      </c>
      <c r="L109" s="31">
        <v>1399.3</v>
      </c>
      <c r="M109" s="31">
        <v>25.935949999999998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191.7</v>
      </c>
      <c r="D110" s="36">
        <v>193.28333333333333</v>
      </c>
      <c r="E110" s="36">
        <v>189.41666666666666</v>
      </c>
      <c r="F110" s="36">
        <v>187.13333333333333</v>
      </c>
      <c r="G110" s="36">
        <v>183.26666666666665</v>
      </c>
      <c r="H110" s="36">
        <v>195.56666666666666</v>
      </c>
      <c r="I110" s="36">
        <v>199.43333333333334</v>
      </c>
      <c r="J110" s="36">
        <v>201.71666666666667</v>
      </c>
      <c r="K110" s="31">
        <v>197.15</v>
      </c>
      <c r="L110" s="31">
        <v>191</v>
      </c>
      <c r="M110" s="31">
        <v>110.88675000000001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1435.45</v>
      </c>
      <c r="D111" s="36">
        <v>1432.75</v>
      </c>
      <c r="E111" s="36">
        <v>1418.7</v>
      </c>
      <c r="F111" s="36">
        <v>1401.95</v>
      </c>
      <c r="G111" s="36">
        <v>1387.9</v>
      </c>
      <c r="H111" s="36">
        <v>1449.5</v>
      </c>
      <c r="I111" s="36">
        <v>1463.5500000000002</v>
      </c>
      <c r="J111" s="36">
        <v>1480.3</v>
      </c>
      <c r="K111" s="31">
        <v>1446.8</v>
      </c>
      <c r="L111" s="31">
        <v>1416</v>
      </c>
      <c r="M111" s="31">
        <v>60.689680000000003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90.95</v>
      </c>
      <c r="D112" s="36">
        <v>90.783333333333346</v>
      </c>
      <c r="E112" s="36">
        <v>90.416666666666686</v>
      </c>
      <c r="F112" s="36">
        <v>89.88333333333334</v>
      </c>
      <c r="G112" s="36">
        <v>89.51666666666668</v>
      </c>
      <c r="H112" s="36">
        <v>91.316666666666691</v>
      </c>
      <c r="I112" s="36">
        <v>91.683333333333337</v>
      </c>
      <c r="J112" s="36">
        <v>92.216666666666697</v>
      </c>
      <c r="K112" s="31">
        <v>91.15</v>
      </c>
      <c r="L112" s="31">
        <v>90.25</v>
      </c>
      <c r="M112" s="31">
        <v>73.533789999999996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935.65</v>
      </c>
      <c r="D113" s="36">
        <v>934.7166666666667</v>
      </c>
      <c r="E113" s="36">
        <v>921.43333333333339</v>
      </c>
      <c r="F113" s="36">
        <v>907.2166666666667</v>
      </c>
      <c r="G113" s="36">
        <v>893.93333333333339</v>
      </c>
      <c r="H113" s="36">
        <v>948.93333333333339</v>
      </c>
      <c r="I113" s="36">
        <v>962.2166666666667</v>
      </c>
      <c r="J113" s="36">
        <v>976.43333333333339</v>
      </c>
      <c r="K113" s="31">
        <v>948</v>
      </c>
      <c r="L113" s="31">
        <v>920.5</v>
      </c>
      <c r="M113" s="31">
        <v>9.1489100000000008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680.85</v>
      </c>
      <c r="D114" s="36">
        <v>679.33333333333337</v>
      </c>
      <c r="E114" s="36">
        <v>675.31666666666672</v>
      </c>
      <c r="F114" s="36">
        <v>669.7833333333333</v>
      </c>
      <c r="G114" s="36">
        <v>665.76666666666665</v>
      </c>
      <c r="H114" s="36">
        <v>684.86666666666679</v>
      </c>
      <c r="I114" s="36">
        <v>688.88333333333344</v>
      </c>
      <c r="J114" s="36">
        <v>694.41666666666686</v>
      </c>
      <c r="K114" s="31">
        <v>683.35</v>
      </c>
      <c r="L114" s="31">
        <v>673.8</v>
      </c>
      <c r="M114" s="31">
        <v>8.4628999999999994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76.55</v>
      </c>
      <c r="D115" s="36">
        <v>76.233333333333334</v>
      </c>
      <c r="E115" s="36">
        <v>74.916666666666671</v>
      </c>
      <c r="F115" s="36">
        <v>73.283333333333331</v>
      </c>
      <c r="G115" s="36">
        <v>71.966666666666669</v>
      </c>
      <c r="H115" s="36">
        <v>77.866666666666674</v>
      </c>
      <c r="I115" s="36">
        <v>79.183333333333337</v>
      </c>
      <c r="J115" s="36">
        <v>80.816666666666677</v>
      </c>
      <c r="K115" s="31">
        <v>77.55</v>
      </c>
      <c r="L115" s="31">
        <v>74.599999999999994</v>
      </c>
      <c r="M115" s="31">
        <v>392.54525999999998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444.4</v>
      </c>
      <c r="D116" s="36">
        <v>443.06666666666666</v>
      </c>
      <c r="E116" s="36">
        <v>440.5333333333333</v>
      </c>
      <c r="F116" s="36">
        <v>436.66666666666663</v>
      </c>
      <c r="G116" s="36">
        <v>434.13333333333327</v>
      </c>
      <c r="H116" s="36">
        <v>446.93333333333334</v>
      </c>
      <c r="I116" s="36">
        <v>449.46666666666675</v>
      </c>
      <c r="J116" s="36">
        <v>453.33333333333337</v>
      </c>
      <c r="K116" s="31">
        <v>445.6</v>
      </c>
      <c r="L116" s="31">
        <v>439.2</v>
      </c>
      <c r="M116" s="31">
        <v>81.600579999999994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701.35</v>
      </c>
      <c r="D117" s="36">
        <v>697.78333333333342</v>
      </c>
      <c r="E117" s="36">
        <v>689.86666666666679</v>
      </c>
      <c r="F117" s="36">
        <v>678.38333333333333</v>
      </c>
      <c r="G117" s="36">
        <v>670.4666666666667</v>
      </c>
      <c r="H117" s="36">
        <v>709.26666666666688</v>
      </c>
      <c r="I117" s="36">
        <v>717.18333333333362</v>
      </c>
      <c r="J117" s="36">
        <v>728.66666666666697</v>
      </c>
      <c r="K117" s="31">
        <v>705.7</v>
      </c>
      <c r="L117" s="31">
        <v>686.3</v>
      </c>
      <c r="M117" s="31">
        <v>14.18848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437.4</v>
      </c>
      <c r="D118" s="36">
        <v>431.73333333333329</v>
      </c>
      <c r="E118" s="36">
        <v>423.26666666666659</v>
      </c>
      <c r="F118" s="36">
        <v>409.13333333333333</v>
      </c>
      <c r="G118" s="36">
        <v>400.66666666666663</v>
      </c>
      <c r="H118" s="36">
        <v>445.86666666666656</v>
      </c>
      <c r="I118" s="36">
        <v>454.33333333333326</v>
      </c>
      <c r="J118" s="36">
        <v>468.46666666666653</v>
      </c>
      <c r="K118" s="31">
        <v>440.2</v>
      </c>
      <c r="L118" s="31">
        <v>417.6</v>
      </c>
      <c r="M118" s="31">
        <v>39.581859999999999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779.6</v>
      </c>
      <c r="D119" s="36">
        <v>778.31666666666661</v>
      </c>
      <c r="E119" s="36">
        <v>772.73333333333323</v>
      </c>
      <c r="F119" s="36">
        <v>765.86666666666667</v>
      </c>
      <c r="G119" s="36">
        <v>760.2833333333333</v>
      </c>
      <c r="H119" s="36">
        <v>785.18333333333317</v>
      </c>
      <c r="I119" s="36">
        <v>790.76666666666665</v>
      </c>
      <c r="J119" s="36">
        <v>797.6333333333331</v>
      </c>
      <c r="K119" s="31">
        <v>783.9</v>
      </c>
      <c r="L119" s="31">
        <v>771.45</v>
      </c>
      <c r="M119" s="31">
        <v>17.042179999999998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533.1</v>
      </c>
      <c r="D120" s="36">
        <v>535.96666666666658</v>
      </c>
      <c r="E120" s="36">
        <v>528.18333333333317</v>
      </c>
      <c r="F120" s="36">
        <v>523.26666666666654</v>
      </c>
      <c r="G120" s="36">
        <v>515.48333333333312</v>
      </c>
      <c r="H120" s="36">
        <v>540.88333333333321</v>
      </c>
      <c r="I120" s="36">
        <v>548.66666666666674</v>
      </c>
      <c r="J120" s="36">
        <v>553.58333333333326</v>
      </c>
      <c r="K120" s="31">
        <v>543.75</v>
      </c>
      <c r="L120" s="31">
        <v>531.04999999999995</v>
      </c>
      <c r="M120" s="31">
        <v>28.400279999999999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1735.7</v>
      </c>
      <c r="D121" s="36">
        <v>1737.55</v>
      </c>
      <c r="E121" s="36">
        <v>1731.1</v>
      </c>
      <c r="F121" s="36">
        <v>1726.5</v>
      </c>
      <c r="G121" s="36">
        <v>1720.05</v>
      </c>
      <c r="H121" s="36">
        <v>1742.1499999999999</v>
      </c>
      <c r="I121" s="36">
        <v>1748.6000000000001</v>
      </c>
      <c r="J121" s="36">
        <v>1753.1999999999998</v>
      </c>
      <c r="K121" s="31">
        <v>1744</v>
      </c>
      <c r="L121" s="31">
        <v>1732.95</v>
      </c>
      <c r="M121" s="31">
        <v>35.717289999999998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133.1</v>
      </c>
      <c r="D122" s="36">
        <v>131.16666666666666</v>
      </c>
      <c r="E122" s="36">
        <v>128.83333333333331</v>
      </c>
      <c r="F122" s="36">
        <v>124.56666666666666</v>
      </c>
      <c r="G122" s="36">
        <v>122.23333333333332</v>
      </c>
      <c r="H122" s="36">
        <v>135.43333333333331</v>
      </c>
      <c r="I122" s="36">
        <v>137.76666666666662</v>
      </c>
      <c r="J122" s="36">
        <v>142.0333333333333</v>
      </c>
      <c r="K122" s="31">
        <v>133.5</v>
      </c>
      <c r="L122" s="31">
        <v>126.9</v>
      </c>
      <c r="M122" s="31">
        <v>196.76085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2524.35</v>
      </c>
      <c r="D123" s="36">
        <v>2490.65</v>
      </c>
      <c r="E123" s="36">
        <v>2437.8000000000002</v>
      </c>
      <c r="F123" s="36">
        <v>2351.25</v>
      </c>
      <c r="G123" s="36">
        <v>2298.4</v>
      </c>
      <c r="H123" s="36">
        <v>2577.2000000000003</v>
      </c>
      <c r="I123" s="36">
        <v>2630.0499999999997</v>
      </c>
      <c r="J123" s="36">
        <v>2716.6000000000004</v>
      </c>
      <c r="K123" s="31">
        <v>2543.5</v>
      </c>
      <c r="L123" s="31">
        <v>2404.1</v>
      </c>
      <c r="M123" s="31">
        <v>4.9642799999999996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395.4</v>
      </c>
      <c r="D124" s="36">
        <v>396.0333333333333</v>
      </c>
      <c r="E124" s="36">
        <v>391.11666666666662</v>
      </c>
      <c r="F124" s="36">
        <v>386.83333333333331</v>
      </c>
      <c r="G124" s="36">
        <v>381.91666666666663</v>
      </c>
      <c r="H124" s="36">
        <v>400.31666666666661</v>
      </c>
      <c r="I124" s="36">
        <v>405.23333333333335</v>
      </c>
      <c r="J124" s="36">
        <v>409.51666666666659</v>
      </c>
      <c r="K124" s="31">
        <v>400.95</v>
      </c>
      <c r="L124" s="31">
        <v>391.75</v>
      </c>
      <c r="M124" s="31">
        <v>18.467590000000001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464.35</v>
      </c>
      <c r="D125" s="36">
        <v>465.01666666666665</v>
      </c>
      <c r="E125" s="36">
        <v>461.0333333333333</v>
      </c>
      <c r="F125" s="36">
        <v>457.71666666666664</v>
      </c>
      <c r="G125" s="36">
        <v>453.73333333333329</v>
      </c>
      <c r="H125" s="36">
        <v>468.33333333333331</v>
      </c>
      <c r="I125" s="36">
        <v>472.31666666666666</v>
      </c>
      <c r="J125" s="36">
        <v>475.63333333333333</v>
      </c>
      <c r="K125" s="31">
        <v>469</v>
      </c>
      <c r="L125" s="31">
        <v>461.7</v>
      </c>
      <c r="M125" s="31">
        <v>24.69604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649.75</v>
      </c>
      <c r="D126" s="36">
        <v>649.81666666666661</v>
      </c>
      <c r="E126" s="36">
        <v>646.78333333333319</v>
      </c>
      <c r="F126" s="36">
        <v>643.81666666666661</v>
      </c>
      <c r="G126" s="36">
        <v>640.78333333333319</v>
      </c>
      <c r="H126" s="36">
        <v>652.78333333333319</v>
      </c>
      <c r="I126" s="36">
        <v>655.81666666666649</v>
      </c>
      <c r="J126" s="36">
        <v>658.78333333333319</v>
      </c>
      <c r="K126" s="31">
        <v>652.85</v>
      </c>
      <c r="L126" s="31">
        <v>646.85</v>
      </c>
      <c r="M126" s="31">
        <v>8.73339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3023.55</v>
      </c>
      <c r="D127" s="36">
        <v>3029.0499999999997</v>
      </c>
      <c r="E127" s="36">
        <v>2999.7499999999995</v>
      </c>
      <c r="F127" s="36">
        <v>2975.95</v>
      </c>
      <c r="G127" s="36">
        <v>2946.6499999999996</v>
      </c>
      <c r="H127" s="36">
        <v>3052.8499999999995</v>
      </c>
      <c r="I127" s="36">
        <v>3082.1499999999996</v>
      </c>
      <c r="J127" s="36">
        <v>3105.9499999999994</v>
      </c>
      <c r="K127" s="31">
        <v>3058.35</v>
      </c>
      <c r="L127" s="31">
        <v>3005.25</v>
      </c>
      <c r="M127" s="31">
        <v>26.980160000000001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5209.8500000000004</v>
      </c>
      <c r="D128" s="36">
        <v>5213.6333333333341</v>
      </c>
      <c r="E128" s="36">
        <v>5124.2166666666681</v>
      </c>
      <c r="F128" s="36">
        <v>5038.5833333333339</v>
      </c>
      <c r="G128" s="36">
        <v>4949.1666666666679</v>
      </c>
      <c r="H128" s="36">
        <v>5299.2666666666682</v>
      </c>
      <c r="I128" s="36">
        <v>5388.6833333333343</v>
      </c>
      <c r="J128" s="36">
        <v>5474.3166666666684</v>
      </c>
      <c r="K128" s="31">
        <v>5303.05</v>
      </c>
      <c r="L128" s="31">
        <v>5128</v>
      </c>
      <c r="M128" s="31">
        <v>4.8106400000000002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4575.95</v>
      </c>
      <c r="D129" s="36">
        <v>4587.1333333333332</v>
      </c>
      <c r="E129" s="36">
        <v>4514.7166666666662</v>
      </c>
      <c r="F129" s="36">
        <v>4453.4833333333327</v>
      </c>
      <c r="G129" s="36">
        <v>4381.0666666666657</v>
      </c>
      <c r="H129" s="36">
        <v>4648.3666666666668</v>
      </c>
      <c r="I129" s="36">
        <v>4720.7833333333347</v>
      </c>
      <c r="J129" s="36">
        <v>4782.0166666666673</v>
      </c>
      <c r="K129" s="31">
        <v>4659.55</v>
      </c>
      <c r="L129" s="31">
        <v>4525.8999999999996</v>
      </c>
      <c r="M129" s="31">
        <v>1.41858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1171.25</v>
      </c>
      <c r="D130" s="36">
        <v>1163.0166666666667</v>
      </c>
      <c r="E130" s="36">
        <v>1141.3333333333333</v>
      </c>
      <c r="F130" s="36">
        <v>1111.4166666666665</v>
      </c>
      <c r="G130" s="36">
        <v>1089.7333333333331</v>
      </c>
      <c r="H130" s="36">
        <v>1192.9333333333334</v>
      </c>
      <c r="I130" s="36">
        <v>1214.6166666666668</v>
      </c>
      <c r="J130" s="36">
        <v>1244.5333333333335</v>
      </c>
      <c r="K130" s="31">
        <v>1184.7</v>
      </c>
      <c r="L130" s="31">
        <v>1133.0999999999999</v>
      </c>
      <c r="M130" s="31">
        <v>19.338539999999998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1554.25</v>
      </c>
      <c r="D131" s="36">
        <v>1560.2833333333335</v>
      </c>
      <c r="E131" s="36">
        <v>1544.0666666666671</v>
      </c>
      <c r="F131" s="36">
        <v>1533.8833333333334</v>
      </c>
      <c r="G131" s="36">
        <v>1517.666666666667</v>
      </c>
      <c r="H131" s="36">
        <v>1570.4666666666672</v>
      </c>
      <c r="I131" s="36">
        <v>1586.6833333333338</v>
      </c>
      <c r="J131" s="36">
        <v>1596.8666666666672</v>
      </c>
      <c r="K131" s="31">
        <v>1576.5</v>
      </c>
      <c r="L131" s="31">
        <v>1550.1</v>
      </c>
      <c r="M131" s="31">
        <v>12.54881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301.35000000000002</v>
      </c>
      <c r="D132" s="36">
        <v>300.73333333333335</v>
      </c>
      <c r="E132" s="36">
        <v>294.61666666666667</v>
      </c>
      <c r="F132" s="36">
        <v>287.88333333333333</v>
      </c>
      <c r="G132" s="36">
        <v>281.76666666666665</v>
      </c>
      <c r="H132" s="36">
        <v>307.4666666666667</v>
      </c>
      <c r="I132" s="36">
        <v>313.58333333333337</v>
      </c>
      <c r="J132" s="36">
        <v>320.31666666666672</v>
      </c>
      <c r="K132" s="31">
        <v>306.85000000000002</v>
      </c>
      <c r="L132" s="31">
        <v>294</v>
      </c>
      <c r="M132" s="31">
        <v>53.643009999999997</v>
      </c>
      <c r="N132" s="1"/>
      <c r="O132" s="1"/>
    </row>
    <row r="133" spans="1:15" ht="12.75" customHeight="1">
      <c r="A133" s="51">
        <v>124</v>
      </c>
      <c r="B133" s="53" t="s">
        <v>865</v>
      </c>
      <c r="C133" s="31">
        <v>1795.3</v>
      </c>
      <c r="D133" s="36">
        <v>1801.4166666666667</v>
      </c>
      <c r="E133" s="36">
        <v>1757.8333333333335</v>
      </c>
      <c r="F133" s="36">
        <v>1720.3666666666668</v>
      </c>
      <c r="G133" s="36">
        <v>1676.7833333333335</v>
      </c>
      <c r="H133" s="36">
        <v>1838.8833333333334</v>
      </c>
      <c r="I133" s="36">
        <v>1882.4666666666669</v>
      </c>
      <c r="J133" s="36">
        <v>1919.9333333333334</v>
      </c>
      <c r="K133" s="31">
        <v>1845</v>
      </c>
      <c r="L133" s="31">
        <v>1763.95</v>
      </c>
      <c r="M133" s="31">
        <v>3.7981400000000001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561.65</v>
      </c>
      <c r="D134" s="36">
        <v>560.93333333333328</v>
      </c>
      <c r="E134" s="36">
        <v>556.71666666666658</v>
      </c>
      <c r="F134" s="36">
        <v>551.7833333333333</v>
      </c>
      <c r="G134" s="36">
        <v>547.56666666666661</v>
      </c>
      <c r="H134" s="36">
        <v>565.86666666666656</v>
      </c>
      <c r="I134" s="36">
        <v>570.08333333333326</v>
      </c>
      <c r="J134" s="36">
        <v>575.01666666666654</v>
      </c>
      <c r="K134" s="31">
        <v>565.15</v>
      </c>
      <c r="L134" s="31">
        <v>556</v>
      </c>
      <c r="M134" s="31">
        <v>9.8974700000000002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10610.6</v>
      </c>
      <c r="D135" s="36">
        <v>10608.883333333333</v>
      </c>
      <c r="E135" s="36">
        <v>10512.266666666666</v>
      </c>
      <c r="F135" s="36">
        <v>10413.933333333332</v>
      </c>
      <c r="G135" s="36">
        <v>10317.316666666666</v>
      </c>
      <c r="H135" s="36">
        <v>10707.216666666667</v>
      </c>
      <c r="I135" s="36">
        <v>10803.833333333332</v>
      </c>
      <c r="J135" s="36">
        <v>10902.166666666668</v>
      </c>
      <c r="K135" s="31">
        <v>10705.5</v>
      </c>
      <c r="L135" s="31">
        <v>10510.55</v>
      </c>
      <c r="M135" s="31">
        <v>4.8172499999999996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567.4</v>
      </c>
      <c r="D136" s="36">
        <v>566.93333333333328</v>
      </c>
      <c r="E136" s="36">
        <v>559.16666666666652</v>
      </c>
      <c r="F136" s="36">
        <v>550.93333333333328</v>
      </c>
      <c r="G136" s="36">
        <v>543.16666666666652</v>
      </c>
      <c r="H136" s="36">
        <v>575.16666666666652</v>
      </c>
      <c r="I136" s="36">
        <v>582.93333333333317</v>
      </c>
      <c r="J136" s="36">
        <v>591.16666666666652</v>
      </c>
      <c r="K136" s="31">
        <v>574.70000000000005</v>
      </c>
      <c r="L136" s="31">
        <v>558.70000000000005</v>
      </c>
      <c r="M136" s="31">
        <v>16.804359999999999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1007.25</v>
      </c>
      <c r="D137" s="36">
        <v>1005.75</v>
      </c>
      <c r="E137" s="36">
        <v>996.5</v>
      </c>
      <c r="F137" s="36">
        <v>985.75</v>
      </c>
      <c r="G137" s="36">
        <v>976.5</v>
      </c>
      <c r="H137" s="36">
        <v>1016.5</v>
      </c>
      <c r="I137" s="36">
        <v>1025.75</v>
      </c>
      <c r="J137" s="36">
        <v>1036.5</v>
      </c>
      <c r="K137" s="31">
        <v>1015</v>
      </c>
      <c r="L137" s="31">
        <v>995</v>
      </c>
      <c r="M137" s="31">
        <v>6.8235700000000001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909.75</v>
      </c>
      <c r="D138" s="36">
        <v>910.68333333333339</v>
      </c>
      <c r="E138" s="36">
        <v>905.36666666666679</v>
      </c>
      <c r="F138" s="36">
        <v>900.98333333333335</v>
      </c>
      <c r="G138" s="36">
        <v>895.66666666666674</v>
      </c>
      <c r="H138" s="36">
        <v>915.06666666666683</v>
      </c>
      <c r="I138" s="36">
        <v>920.38333333333344</v>
      </c>
      <c r="J138" s="36">
        <v>924.76666666666688</v>
      </c>
      <c r="K138" s="31">
        <v>916</v>
      </c>
      <c r="L138" s="31">
        <v>906.3</v>
      </c>
      <c r="M138" s="31">
        <v>4.9774900000000004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96</v>
      </c>
      <c r="D139" s="36">
        <v>96.25</v>
      </c>
      <c r="E139" s="36">
        <v>95.4</v>
      </c>
      <c r="F139" s="36">
        <v>94.800000000000011</v>
      </c>
      <c r="G139" s="36">
        <v>93.950000000000017</v>
      </c>
      <c r="H139" s="36">
        <v>96.85</v>
      </c>
      <c r="I139" s="36">
        <v>97.699999999999989</v>
      </c>
      <c r="J139" s="36">
        <v>98.299999999999983</v>
      </c>
      <c r="K139" s="31">
        <v>97.1</v>
      </c>
      <c r="L139" s="31">
        <v>95.65</v>
      </c>
      <c r="M139" s="31">
        <v>106.39498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2376.6</v>
      </c>
      <c r="D140" s="36">
        <v>2378.2166666666667</v>
      </c>
      <c r="E140" s="36">
        <v>2340.6833333333334</v>
      </c>
      <c r="F140" s="36">
        <v>2304.7666666666669</v>
      </c>
      <c r="G140" s="36">
        <v>2267.2333333333336</v>
      </c>
      <c r="H140" s="36">
        <v>2414.1333333333332</v>
      </c>
      <c r="I140" s="36">
        <v>2451.666666666667</v>
      </c>
      <c r="J140" s="36">
        <v>2487.583333333333</v>
      </c>
      <c r="K140" s="31">
        <v>2415.75</v>
      </c>
      <c r="L140" s="31">
        <v>2342.3000000000002</v>
      </c>
      <c r="M140" s="31">
        <v>3.1776900000000001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107295.6</v>
      </c>
      <c r="D141" s="36">
        <v>107819.31666666667</v>
      </c>
      <c r="E141" s="36">
        <v>106276.28333333333</v>
      </c>
      <c r="F141" s="36">
        <v>105256.96666666666</v>
      </c>
      <c r="G141" s="36">
        <v>103713.93333333332</v>
      </c>
      <c r="H141" s="36">
        <v>108838.63333333333</v>
      </c>
      <c r="I141" s="36">
        <v>110381.66666666669</v>
      </c>
      <c r="J141" s="36">
        <v>111400.98333333334</v>
      </c>
      <c r="K141" s="31">
        <v>109362.35</v>
      </c>
      <c r="L141" s="31">
        <v>106800</v>
      </c>
      <c r="M141" s="31">
        <v>9.9659999999999999E-2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64.45</v>
      </c>
      <c r="D142" s="36">
        <v>64.116666666666674</v>
      </c>
      <c r="E142" s="36">
        <v>63.333333333333343</v>
      </c>
      <c r="F142" s="36">
        <v>62.216666666666669</v>
      </c>
      <c r="G142" s="36">
        <v>61.433333333333337</v>
      </c>
      <c r="H142" s="36">
        <v>65.233333333333348</v>
      </c>
      <c r="I142" s="36">
        <v>66.01666666666668</v>
      </c>
      <c r="J142" s="36">
        <v>67.133333333333354</v>
      </c>
      <c r="K142" s="31">
        <v>64.900000000000006</v>
      </c>
      <c r="L142" s="31">
        <v>63</v>
      </c>
      <c r="M142" s="31">
        <v>28.114139999999999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1252</v>
      </c>
      <c r="D143" s="36">
        <v>1241.5</v>
      </c>
      <c r="E143" s="36">
        <v>1225.25</v>
      </c>
      <c r="F143" s="36">
        <v>1198.5</v>
      </c>
      <c r="G143" s="36">
        <v>1182.25</v>
      </c>
      <c r="H143" s="36">
        <v>1268.25</v>
      </c>
      <c r="I143" s="36">
        <v>1284.5</v>
      </c>
      <c r="J143" s="36">
        <v>1311.25</v>
      </c>
      <c r="K143" s="31">
        <v>1257.75</v>
      </c>
      <c r="L143" s="31">
        <v>1214.75</v>
      </c>
      <c r="M143" s="31">
        <v>3.3653400000000002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4165.3</v>
      </c>
      <c r="D144" s="36">
        <v>4165.0999999999995</v>
      </c>
      <c r="E144" s="36">
        <v>4134.1999999999989</v>
      </c>
      <c r="F144" s="36">
        <v>4103.0999999999995</v>
      </c>
      <c r="G144" s="36">
        <v>4072.1999999999989</v>
      </c>
      <c r="H144" s="36">
        <v>4196.1999999999989</v>
      </c>
      <c r="I144" s="36">
        <v>4227.0999999999985</v>
      </c>
      <c r="J144" s="36">
        <v>4258.1999999999989</v>
      </c>
      <c r="K144" s="31">
        <v>4196</v>
      </c>
      <c r="L144" s="31">
        <v>4134</v>
      </c>
      <c r="M144" s="31">
        <v>4.4950200000000002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3766.7</v>
      </c>
      <c r="D145" s="36">
        <v>3831.1333333333332</v>
      </c>
      <c r="E145" s="36">
        <v>3662.2166666666662</v>
      </c>
      <c r="F145" s="36">
        <v>3557.7333333333331</v>
      </c>
      <c r="G145" s="36">
        <v>3388.8166666666662</v>
      </c>
      <c r="H145" s="36">
        <v>3935.6166666666663</v>
      </c>
      <c r="I145" s="36">
        <v>4104.5333333333328</v>
      </c>
      <c r="J145" s="36">
        <v>4209.0166666666664</v>
      </c>
      <c r="K145" s="31">
        <v>4000.05</v>
      </c>
      <c r="L145" s="31">
        <v>3726.65</v>
      </c>
      <c r="M145" s="31">
        <v>32.467959999999998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22506.9</v>
      </c>
      <c r="D146" s="36">
        <v>22547.3</v>
      </c>
      <c r="E146" s="36">
        <v>22389.599999999999</v>
      </c>
      <c r="F146" s="36">
        <v>22272.3</v>
      </c>
      <c r="G146" s="36">
        <v>22114.6</v>
      </c>
      <c r="H146" s="36">
        <v>22664.6</v>
      </c>
      <c r="I146" s="36">
        <v>22822.300000000003</v>
      </c>
      <c r="J146" s="36">
        <v>22939.599999999999</v>
      </c>
      <c r="K146" s="31">
        <v>22705</v>
      </c>
      <c r="L146" s="31">
        <v>22430</v>
      </c>
      <c r="M146" s="31">
        <v>0.45229000000000003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52.8</v>
      </c>
      <c r="D147" s="36">
        <v>52.916666666666664</v>
      </c>
      <c r="E147" s="36">
        <v>52.033333333333331</v>
      </c>
      <c r="F147" s="36">
        <v>51.266666666666666</v>
      </c>
      <c r="G147" s="36">
        <v>50.383333333333333</v>
      </c>
      <c r="H147" s="36">
        <v>53.68333333333333</v>
      </c>
      <c r="I147" s="36">
        <v>54.56666666666667</v>
      </c>
      <c r="J147" s="36">
        <v>55.333333333333329</v>
      </c>
      <c r="K147" s="31">
        <v>53.8</v>
      </c>
      <c r="L147" s="31">
        <v>52.15</v>
      </c>
      <c r="M147" s="31">
        <v>343.77987000000002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147.94999999999999</v>
      </c>
      <c r="D148" s="36">
        <v>146.73333333333332</v>
      </c>
      <c r="E148" s="36">
        <v>144.51666666666665</v>
      </c>
      <c r="F148" s="36">
        <v>141.08333333333334</v>
      </c>
      <c r="G148" s="36">
        <v>138.86666666666667</v>
      </c>
      <c r="H148" s="36">
        <v>150.16666666666663</v>
      </c>
      <c r="I148" s="36">
        <v>152.38333333333327</v>
      </c>
      <c r="J148" s="36">
        <v>155.81666666666661</v>
      </c>
      <c r="K148" s="31">
        <v>148.94999999999999</v>
      </c>
      <c r="L148" s="31">
        <v>143.30000000000001</v>
      </c>
      <c r="M148" s="31">
        <v>144.06278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245.55</v>
      </c>
      <c r="D149" s="36">
        <v>245.51666666666665</v>
      </c>
      <c r="E149" s="36">
        <v>239.5333333333333</v>
      </c>
      <c r="F149" s="36">
        <v>233.51666666666665</v>
      </c>
      <c r="G149" s="36">
        <v>227.5333333333333</v>
      </c>
      <c r="H149" s="36">
        <v>251.5333333333333</v>
      </c>
      <c r="I149" s="36">
        <v>257.51666666666665</v>
      </c>
      <c r="J149" s="36">
        <v>263.5333333333333</v>
      </c>
      <c r="K149" s="31">
        <v>251.5</v>
      </c>
      <c r="L149" s="31">
        <v>239.5</v>
      </c>
      <c r="M149" s="31">
        <v>350.38887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153.19999999999999</v>
      </c>
      <c r="D150" s="36">
        <v>153</v>
      </c>
      <c r="E150" s="36">
        <v>151.30000000000001</v>
      </c>
      <c r="F150" s="36">
        <v>149.4</v>
      </c>
      <c r="G150" s="36">
        <v>147.70000000000002</v>
      </c>
      <c r="H150" s="36">
        <v>154.9</v>
      </c>
      <c r="I150" s="36">
        <v>156.6</v>
      </c>
      <c r="J150" s="36">
        <v>158.5</v>
      </c>
      <c r="K150" s="31">
        <v>154.69999999999999</v>
      </c>
      <c r="L150" s="31">
        <v>151.1</v>
      </c>
      <c r="M150" s="31">
        <v>78.307820000000007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1154.3499999999999</v>
      </c>
      <c r="D151" s="36">
        <v>1150.2166666666665</v>
      </c>
      <c r="E151" s="36">
        <v>1140.633333333333</v>
      </c>
      <c r="F151" s="36">
        <v>1126.9166666666665</v>
      </c>
      <c r="G151" s="36">
        <v>1117.333333333333</v>
      </c>
      <c r="H151" s="36">
        <v>1163.9333333333329</v>
      </c>
      <c r="I151" s="36">
        <v>1173.5166666666664</v>
      </c>
      <c r="J151" s="36">
        <v>1187.2333333333329</v>
      </c>
      <c r="K151" s="31">
        <v>1159.8</v>
      </c>
      <c r="L151" s="31">
        <v>1136.5</v>
      </c>
      <c r="M151" s="31">
        <v>2.9573100000000001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4110.8500000000004</v>
      </c>
      <c r="D152" s="36">
        <v>4105.0333333333338</v>
      </c>
      <c r="E152" s="36">
        <v>4065.0666666666675</v>
      </c>
      <c r="F152" s="36">
        <v>4019.2833333333338</v>
      </c>
      <c r="G152" s="36">
        <v>3979.3166666666675</v>
      </c>
      <c r="H152" s="36">
        <v>4150.8166666666675</v>
      </c>
      <c r="I152" s="36">
        <v>4190.7833333333328</v>
      </c>
      <c r="J152" s="36">
        <v>4236.5666666666675</v>
      </c>
      <c r="K152" s="31">
        <v>4145</v>
      </c>
      <c r="L152" s="31">
        <v>4059.25</v>
      </c>
      <c r="M152" s="31">
        <v>0.30687999999999999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298.85000000000002</v>
      </c>
      <c r="D153" s="36">
        <v>296.28333333333336</v>
      </c>
      <c r="E153" s="36">
        <v>292.56666666666672</v>
      </c>
      <c r="F153" s="36">
        <v>286.28333333333336</v>
      </c>
      <c r="G153" s="36">
        <v>282.56666666666672</v>
      </c>
      <c r="H153" s="36">
        <v>302.56666666666672</v>
      </c>
      <c r="I153" s="36">
        <v>306.2833333333333</v>
      </c>
      <c r="J153" s="36">
        <v>312.56666666666672</v>
      </c>
      <c r="K153" s="31">
        <v>300</v>
      </c>
      <c r="L153" s="31">
        <v>290</v>
      </c>
      <c r="M153" s="31">
        <v>22.469239999999999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191.85</v>
      </c>
      <c r="D154" s="36">
        <v>190.75</v>
      </c>
      <c r="E154" s="36">
        <v>189.25</v>
      </c>
      <c r="F154" s="36">
        <v>186.65</v>
      </c>
      <c r="G154" s="36">
        <v>185.15</v>
      </c>
      <c r="H154" s="36">
        <v>193.35</v>
      </c>
      <c r="I154" s="36">
        <v>194.85</v>
      </c>
      <c r="J154" s="36">
        <v>197.45</v>
      </c>
      <c r="K154" s="31">
        <v>192.25</v>
      </c>
      <c r="L154" s="31">
        <v>188.15</v>
      </c>
      <c r="M154" s="31">
        <v>100.85766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38978.65</v>
      </c>
      <c r="D155" s="36">
        <v>39061.366666666669</v>
      </c>
      <c r="E155" s="36">
        <v>38555.28333333334</v>
      </c>
      <c r="F155" s="36">
        <v>38131.916666666672</v>
      </c>
      <c r="G155" s="36">
        <v>37625.833333333343</v>
      </c>
      <c r="H155" s="36">
        <v>39484.733333333337</v>
      </c>
      <c r="I155" s="36">
        <v>39990.816666666666</v>
      </c>
      <c r="J155" s="36">
        <v>40414.183333333334</v>
      </c>
      <c r="K155" s="31">
        <v>39567.449999999997</v>
      </c>
      <c r="L155" s="31">
        <v>38638</v>
      </c>
      <c r="M155" s="31">
        <v>0.22989000000000001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1239.1500000000001</v>
      </c>
      <c r="D156" s="36">
        <v>1237.05</v>
      </c>
      <c r="E156" s="36">
        <v>1229.0999999999999</v>
      </c>
      <c r="F156" s="36">
        <v>1219.05</v>
      </c>
      <c r="G156" s="36">
        <v>1211.0999999999999</v>
      </c>
      <c r="H156" s="36">
        <v>1247.0999999999999</v>
      </c>
      <c r="I156" s="36">
        <v>1255.0500000000002</v>
      </c>
      <c r="J156" s="36">
        <v>1265.0999999999999</v>
      </c>
      <c r="K156" s="31">
        <v>1245</v>
      </c>
      <c r="L156" s="31">
        <v>1227</v>
      </c>
      <c r="M156" s="31">
        <v>1.36246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857.7</v>
      </c>
      <c r="D157" s="36">
        <v>858.0333333333333</v>
      </c>
      <c r="E157" s="36">
        <v>854.06666666666661</v>
      </c>
      <c r="F157" s="36">
        <v>850.43333333333328</v>
      </c>
      <c r="G157" s="36">
        <v>846.46666666666658</v>
      </c>
      <c r="H157" s="36">
        <v>861.66666666666663</v>
      </c>
      <c r="I157" s="36">
        <v>865.63333333333333</v>
      </c>
      <c r="J157" s="36">
        <v>869.26666666666665</v>
      </c>
      <c r="K157" s="31">
        <v>862</v>
      </c>
      <c r="L157" s="31">
        <v>854.4</v>
      </c>
      <c r="M157" s="31">
        <v>7.1236100000000002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1049.3499999999999</v>
      </c>
      <c r="D158" s="36">
        <v>1042.5666666666668</v>
      </c>
      <c r="E158" s="36">
        <v>1028.1833333333336</v>
      </c>
      <c r="F158" s="36">
        <v>1007.0166666666668</v>
      </c>
      <c r="G158" s="36">
        <v>992.63333333333355</v>
      </c>
      <c r="H158" s="36">
        <v>1063.7333333333336</v>
      </c>
      <c r="I158" s="36">
        <v>1078.1166666666668</v>
      </c>
      <c r="J158" s="36">
        <v>1099.2833333333338</v>
      </c>
      <c r="K158" s="31">
        <v>1056.95</v>
      </c>
      <c r="L158" s="31">
        <v>1021.4</v>
      </c>
      <c r="M158" s="31">
        <v>9.5273099999999999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5796.7</v>
      </c>
      <c r="D159" s="36">
        <v>5750.8666666666659</v>
      </c>
      <c r="E159" s="36">
        <v>5653.4833333333318</v>
      </c>
      <c r="F159" s="36">
        <v>5510.2666666666655</v>
      </c>
      <c r="G159" s="36">
        <v>5412.8833333333314</v>
      </c>
      <c r="H159" s="36">
        <v>5894.0833333333321</v>
      </c>
      <c r="I159" s="36">
        <v>5991.4666666666653</v>
      </c>
      <c r="J159" s="36">
        <v>6134.6833333333325</v>
      </c>
      <c r="K159" s="31">
        <v>5848.25</v>
      </c>
      <c r="L159" s="31">
        <v>5607.65</v>
      </c>
      <c r="M159" s="31">
        <v>5.50901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239.95</v>
      </c>
      <c r="D160" s="36">
        <v>239.44999999999996</v>
      </c>
      <c r="E160" s="36">
        <v>236.54999999999993</v>
      </c>
      <c r="F160" s="36">
        <v>233.14999999999998</v>
      </c>
      <c r="G160" s="36">
        <v>230.24999999999994</v>
      </c>
      <c r="H160" s="36">
        <v>242.84999999999991</v>
      </c>
      <c r="I160" s="36">
        <v>245.74999999999994</v>
      </c>
      <c r="J160" s="36">
        <v>249.14999999999989</v>
      </c>
      <c r="K160" s="31">
        <v>242.35</v>
      </c>
      <c r="L160" s="31">
        <v>236.05</v>
      </c>
      <c r="M160" s="31">
        <v>19.759519999999998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251.9</v>
      </c>
      <c r="D161" s="36">
        <v>251.11666666666665</v>
      </c>
      <c r="E161" s="36">
        <v>247.98333333333329</v>
      </c>
      <c r="F161" s="36">
        <v>244.06666666666663</v>
      </c>
      <c r="G161" s="36">
        <v>240.93333333333328</v>
      </c>
      <c r="H161" s="36">
        <v>255.0333333333333</v>
      </c>
      <c r="I161" s="36">
        <v>258.16666666666669</v>
      </c>
      <c r="J161" s="36">
        <v>262.08333333333331</v>
      </c>
      <c r="K161" s="31">
        <v>254.25</v>
      </c>
      <c r="L161" s="31">
        <v>247.2</v>
      </c>
      <c r="M161" s="31">
        <v>205.56307000000001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17952.45</v>
      </c>
      <c r="D162" s="36">
        <v>17874.533333333336</v>
      </c>
      <c r="E162" s="36">
        <v>17659.166666666672</v>
      </c>
      <c r="F162" s="36">
        <v>17365.883333333335</v>
      </c>
      <c r="G162" s="36">
        <v>17150.51666666667</v>
      </c>
      <c r="H162" s="36">
        <v>18167.816666666673</v>
      </c>
      <c r="I162" s="36">
        <v>18383.183333333334</v>
      </c>
      <c r="J162" s="36">
        <v>18676.466666666674</v>
      </c>
      <c r="K162" s="31">
        <v>18089.900000000001</v>
      </c>
      <c r="L162" s="31">
        <v>17581.25</v>
      </c>
      <c r="M162" s="31">
        <v>0.10555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2439.5</v>
      </c>
      <c r="D163" s="36">
        <v>2440.2999999999997</v>
      </c>
      <c r="E163" s="36">
        <v>2428.1999999999994</v>
      </c>
      <c r="F163" s="36">
        <v>2416.8999999999996</v>
      </c>
      <c r="G163" s="36">
        <v>2404.7999999999993</v>
      </c>
      <c r="H163" s="36">
        <v>2451.5999999999995</v>
      </c>
      <c r="I163" s="36">
        <v>2463.6999999999998</v>
      </c>
      <c r="J163" s="36">
        <v>2474.9999999999995</v>
      </c>
      <c r="K163" s="31">
        <v>2452.4</v>
      </c>
      <c r="L163" s="31">
        <v>2429</v>
      </c>
      <c r="M163" s="31">
        <v>1.23353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3453</v>
      </c>
      <c r="D164" s="36">
        <v>3446.4666666666672</v>
      </c>
      <c r="E164" s="36">
        <v>3413.3333333333344</v>
      </c>
      <c r="F164" s="36">
        <v>3373.6666666666674</v>
      </c>
      <c r="G164" s="36">
        <v>3340.5333333333347</v>
      </c>
      <c r="H164" s="36">
        <v>3486.1333333333341</v>
      </c>
      <c r="I164" s="36">
        <v>3519.2666666666673</v>
      </c>
      <c r="J164" s="36">
        <v>3558.9333333333338</v>
      </c>
      <c r="K164" s="31">
        <v>3479.6</v>
      </c>
      <c r="L164" s="31">
        <v>3406.8</v>
      </c>
      <c r="M164" s="31">
        <v>1.43143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80.2</v>
      </c>
      <c r="D165" s="36">
        <v>80.233333333333334</v>
      </c>
      <c r="E165" s="36">
        <v>79.466666666666669</v>
      </c>
      <c r="F165" s="36">
        <v>78.733333333333334</v>
      </c>
      <c r="G165" s="36">
        <v>77.966666666666669</v>
      </c>
      <c r="H165" s="36">
        <v>80.966666666666669</v>
      </c>
      <c r="I165" s="36">
        <v>81.733333333333348</v>
      </c>
      <c r="J165" s="36">
        <v>82.466666666666669</v>
      </c>
      <c r="K165" s="31">
        <v>81</v>
      </c>
      <c r="L165" s="31">
        <v>79.5</v>
      </c>
      <c r="M165" s="31">
        <v>500.00691999999998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765.25</v>
      </c>
      <c r="D166" s="36">
        <v>767.93333333333339</v>
      </c>
      <c r="E166" s="36">
        <v>756.36666666666679</v>
      </c>
      <c r="F166" s="36">
        <v>747.48333333333335</v>
      </c>
      <c r="G166" s="36">
        <v>735.91666666666674</v>
      </c>
      <c r="H166" s="36">
        <v>776.81666666666683</v>
      </c>
      <c r="I166" s="36">
        <v>788.38333333333344</v>
      </c>
      <c r="J166" s="36">
        <v>797.26666666666688</v>
      </c>
      <c r="K166" s="31">
        <v>779.5</v>
      </c>
      <c r="L166" s="31">
        <v>759.05</v>
      </c>
      <c r="M166" s="31">
        <v>4.3192500000000003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5343.05</v>
      </c>
      <c r="D167" s="36">
        <v>5326.3666666666668</v>
      </c>
      <c r="E167" s="36">
        <v>5270.8333333333339</v>
      </c>
      <c r="F167" s="36">
        <v>5198.6166666666668</v>
      </c>
      <c r="G167" s="36">
        <v>5143.0833333333339</v>
      </c>
      <c r="H167" s="36">
        <v>5398.5833333333339</v>
      </c>
      <c r="I167" s="36">
        <v>5454.1166666666668</v>
      </c>
      <c r="J167" s="36">
        <v>5526.3333333333339</v>
      </c>
      <c r="K167" s="31">
        <v>5381.9</v>
      </c>
      <c r="L167" s="31">
        <v>5254.15</v>
      </c>
      <c r="M167" s="31">
        <v>5.3303900000000004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380.3</v>
      </c>
      <c r="D168" s="36">
        <v>380.56666666666666</v>
      </c>
      <c r="E168" s="36">
        <v>376.23333333333335</v>
      </c>
      <c r="F168" s="36">
        <v>372.16666666666669</v>
      </c>
      <c r="G168" s="36">
        <v>367.83333333333337</v>
      </c>
      <c r="H168" s="36">
        <v>384.63333333333333</v>
      </c>
      <c r="I168" s="36">
        <v>388.9666666666667</v>
      </c>
      <c r="J168" s="36">
        <v>393.0333333333333</v>
      </c>
      <c r="K168" s="31">
        <v>384.9</v>
      </c>
      <c r="L168" s="31">
        <v>376.5</v>
      </c>
      <c r="M168" s="31">
        <v>16.170559999999998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199.75</v>
      </c>
      <c r="D169" s="36">
        <v>200.25</v>
      </c>
      <c r="E169" s="36">
        <v>198.6</v>
      </c>
      <c r="F169" s="36">
        <v>197.45</v>
      </c>
      <c r="G169" s="36">
        <v>195.79999999999998</v>
      </c>
      <c r="H169" s="36">
        <v>201.4</v>
      </c>
      <c r="I169" s="36">
        <v>203.04999999999998</v>
      </c>
      <c r="J169" s="36">
        <v>204.20000000000002</v>
      </c>
      <c r="K169" s="31">
        <v>201.9</v>
      </c>
      <c r="L169" s="31">
        <v>199.1</v>
      </c>
      <c r="M169" s="31">
        <v>162.93959000000001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602.6</v>
      </c>
      <c r="D170" s="36">
        <v>603.93333333333339</v>
      </c>
      <c r="E170" s="36">
        <v>598.16666666666674</v>
      </c>
      <c r="F170" s="36">
        <v>593.73333333333335</v>
      </c>
      <c r="G170" s="36">
        <v>587.9666666666667</v>
      </c>
      <c r="H170" s="36">
        <v>608.36666666666679</v>
      </c>
      <c r="I170" s="36">
        <v>614.13333333333344</v>
      </c>
      <c r="J170" s="36">
        <v>618.56666666666683</v>
      </c>
      <c r="K170" s="31">
        <v>609.70000000000005</v>
      </c>
      <c r="L170" s="31">
        <v>599.5</v>
      </c>
      <c r="M170" s="31">
        <v>3.1499600000000001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910.2</v>
      </c>
      <c r="D171" s="36">
        <v>914.94999999999993</v>
      </c>
      <c r="E171" s="36">
        <v>902.89999999999986</v>
      </c>
      <c r="F171" s="36">
        <v>895.59999999999991</v>
      </c>
      <c r="G171" s="36">
        <v>883.54999999999984</v>
      </c>
      <c r="H171" s="36">
        <v>922.24999999999989</v>
      </c>
      <c r="I171" s="36">
        <v>934.29999999999984</v>
      </c>
      <c r="J171" s="36">
        <v>941.59999999999991</v>
      </c>
      <c r="K171" s="31">
        <v>927</v>
      </c>
      <c r="L171" s="31">
        <v>907.65</v>
      </c>
      <c r="M171" s="31">
        <v>3.4504700000000001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287.39999999999998</v>
      </c>
      <c r="D172" s="36">
        <v>287.38333333333327</v>
      </c>
      <c r="E172" s="36">
        <v>282.81666666666655</v>
      </c>
      <c r="F172" s="36">
        <v>278.23333333333329</v>
      </c>
      <c r="G172" s="36">
        <v>273.66666666666657</v>
      </c>
      <c r="H172" s="36">
        <v>291.96666666666653</v>
      </c>
      <c r="I172" s="36">
        <v>296.53333333333325</v>
      </c>
      <c r="J172" s="36">
        <v>301.1166666666665</v>
      </c>
      <c r="K172" s="31">
        <v>291.95</v>
      </c>
      <c r="L172" s="31">
        <v>282.8</v>
      </c>
      <c r="M172" s="31">
        <v>234.48560000000001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2345</v>
      </c>
      <c r="D173" s="36">
        <v>2349.4</v>
      </c>
      <c r="E173" s="36">
        <v>2329.7000000000003</v>
      </c>
      <c r="F173" s="36">
        <v>2314.4</v>
      </c>
      <c r="G173" s="36">
        <v>2294.7000000000003</v>
      </c>
      <c r="H173" s="36">
        <v>2364.7000000000003</v>
      </c>
      <c r="I173" s="36">
        <v>2384.4</v>
      </c>
      <c r="J173" s="36">
        <v>2399.7000000000003</v>
      </c>
      <c r="K173" s="31">
        <v>2369.1</v>
      </c>
      <c r="L173" s="31">
        <v>2334.1</v>
      </c>
      <c r="M173" s="31">
        <v>61.710070000000002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93.85</v>
      </c>
      <c r="D174" s="36">
        <v>93.783333333333346</v>
      </c>
      <c r="E174" s="36">
        <v>93.066666666666691</v>
      </c>
      <c r="F174" s="36">
        <v>92.283333333333346</v>
      </c>
      <c r="G174" s="36">
        <v>91.566666666666691</v>
      </c>
      <c r="H174" s="36">
        <v>94.566666666666691</v>
      </c>
      <c r="I174" s="36">
        <v>95.28333333333336</v>
      </c>
      <c r="J174" s="36">
        <v>96.066666666666691</v>
      </c>
      <c r="K174" s="31">
        <v>94.5</v>
      </c>
      <c r="L174" s="31">
        <v>93</v>
      </c>
      <c r="M174" s="31">
        <v>115.88721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791.1</v>
      </c>
      <c r="D175" s="36">
        <v>788.98333333333323</v>
      </c>
      <c r="E175" s="36">
        <v>784.71666666666647</v>
      </c>
      <c r="F175" s="36">
        <v>778.33333333333326</v>
      </c>
      <c r="G175" s="36">
        <v>774.06666666666649</v>
      </c>
      <c r="H175" s="36">
        <v>795.36666666666645</v>
      </c>
      <c r="I175" s="36">
        <v>799.6333333333331</v>
      </c>
      <c r="J175" s="36">
        <v>806.01666666666642</v>
      </c>
      <c r="K175" s="31">
        <v>793.25</v>
      </c>
      <c r="L175" s="31">
        <v>782.6</v>
      </c>
      <c r="M175" s="31">
        <v>8.2801799999999997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1305.4000000000001</v>
      </c>
      <c r="D176" s="36">
        <v>1302.1333333333334</v>
      </c>
      <c r="E176" s="36">
        <v>1292.2666666666669</v>
      </c>
      <c r="F176" s="36">
        <v>1279.1333333333334</v>
      </c>
      <c r="G176" s="36">
        <v>1269.2666666666669</v>
      </c>
      <c r="H176" s="36">
        <v>1315.2666666666669</v>
      </c>
      <c r="I176" s="36">
        <v>1325.1333333333332</v>
      </c>
      <c r="J176" s="36">
        <v>1338.2666666666669</v>
      </c>
      <c r="K176" s="31">
        <v>1312</v>
      </c>
      <c r="L176" s="31">
        <v>1289</v>
      </c>
      <c r="M176" s="31">
        <v>12.948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598.54999999999995</v>
      </c>
      <c r="D177" s="36">
        <v>596.61666666666667</v>
      </c>
      <c r="E177" s="36">
        <v>593.23333333333335</v>
      </c>
      <c r="F177" s="36">
        <v>587.91666666666663</v>
      </c>
      <c r="G177" s="36">
        <v>584.5333333333333</v>
      </c>
      <c r="H177" s="36">
        <v>601.93333333333339</v>
      </c>
      <c r="I177" s="36">
        <v>605.31666666666683</v>
      </c>
      <c r="J177" s="36">
        <v>610.63333333333344</v>
      </c>
      <c r="K177" s="31">
        <v>600</v>
      </c>
      <c r="L177" s="31">
        <v>591.29999999999995</v>
      </c>
      <c r="M177" s="31">
        <v>121.89735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25465</v>
      </c>
      <c r="D178" s="36">
        <v>25535.850000000002</v>
      </c>
      <c r="E178" s="36">
        <v>25271.700000000004</v>
      </c>
      <c r="F178" s="36">
        <v>25078.400000000001</v>
      </c>
      <c r="G178" s="36">
        <v>24814.250000000004</v>
      </c>
      <c r="H178" s="36">
        <v>25729.150000000005</v>
      </c>
      <c r="I178" s="36">
        <v>25993.300000000007</v>
      </c>
      <c r="J178" s="36">
        <v>26186.600000000006</v>
      </c>
      <c r="K178" s="31">
        <v>25800</v>
      </c>
      <c r="L178" s="31">
        <v>25342.55</v>
      </c>
      <c r="M178" s="31">
        <v>0.22811999999999999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1919.35</v>
      </c>
      <c r="D179" s="36">
        <v>1905.3</v>
      </c>
      <c r="E179" s="36">
        <v>1879.6499999999999</v>
      </c>
      <c r="F179" s="36">
        <v>1839.9499999999998</v>
      </c>
      <c r="G179" s="36">
        <v>1814.2999999999997</v>
      </c>
      <c r="H179" s="36">
        <v>1945</v>
      </c>
      <c r="I179" s="36">
        <v>1970.65</v>
      </c>
      <c r="J179" s="36">
        <v>2010.3500000000001</v>
      </c>
      <c r="K179" s="31">
        <v>1930.95</v>
      </c>
      <c r="L179" s="31">
        <v>1865.6</v>
      </c>
      <c r="M179" s="31">
        <v>13.81785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3672.5</v>
      </c>
      <c r="D180" s="36">
        <v>3663.8666666666668</v>
      </c>
      <c r="E180" s="36">
        <v>3637.7833333333338</v>
      </c>
      <c r="F180" s="36">
        <v>3603.0666666666671</v>
      </c>
      <c r="G180" s="36">
        <v>3576.983333333334</v>
      </c>
      <c r="H180" s="36">
        <v>3698.5833333333335</v>
      </c>
      <c r="I180" s="36">
        <v>3724.6666666666665</v>
      </c>
      <c r="J180" s="36">
        <v>3759.3833333333332</v>
      </c>
      <c r="K180" s="31">
        <v>3689.95</v>
      </c>
      <c r="L180" s="31">
        <v>3629.15</v>
      </c>
      <c r="M180" s="31">
        <v>1.7969299999999999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583.4</v>
      </c>
      <c r="D181" s="36">
        <v>583.5</v>
      </c>
      <c r="E181" s="36">
        <v>579.9</v>
      </c>
      <c r="F181" s="36">
        <v>576.4</v>
      </c>
      <c r="G181" s="36">
        <v>572.79999999999995</v>
      </c>
      <c r="H181" s="36">
        <v>587</v>
      </c>
      <c r="I181" s="36">
        <v>590.59999999999991</v>
      </c>
      <c r="J181" s="36">
        <v>594.1</v>
      </c>
      <c r="K181" s="31">
        <v>587.1</v>
      </c>
      <c r="L181" s="31">
        <v>580</v>
      </c>
      <c r="M181" s="31">
        <v>4.0941999999999998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2249.4</v>
      </c>
      <c r="D182" s="36">
        <v>2247.1</v>
      </c>
      <c r="E182" s="36">
        <v>2228.75</v>
      </c>
      <c r="F182" s="36">
        <v>2208.1</v>
      </c>
      <c r="G182" s="36">
        <v>2189.75</v>
      </c>
      <c r="H182" s="36">
        <v>2267.75</v>
      </c>
      <c r="I182" s="36">
        <v>2286.0999999999995</v>
      </c>
      <c r="J182" s="36">
        <v>2306.75</v>
      </c>
      <c r="K182" s="31">
        <v>2265.4499999999998</v>
      </c>
      <c r="L182" s="31">
        <v>2226.4499999999998</v>
      </c>
      <c r="M182" s="31">
        <v>1.7225600000000001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1158.6500000000001</v>
      </c>
      <c r="D183" s="36">
        <v>1153.45</v>
      </c>
      <c r="E183" s="36">
        <v>1139.5</v>
      </c>
      <c r="F183" s="36">
        <v>1120.3499999999999</v>
      </c>
      <c r="G183" s="36">
        <v>1106.3999999999999</v>
      </c>
      <c r="H183" s="36">
        <v>1172.6000000000001</v>
      </c>
      <c r="I183" s="36">
        <v>1186.5500000000004</v>
      </c>
      <c r="J183" s="36">
        <v>1205.7000000000003</v>
      </c>
      <c r="K183" s="31">
        <v>1167.4000000000001</v>
      </c>
      <c r="L183" s="31">
        <v>1134.3</v>
      </c>
      <c r="M183" s="31">
        <v>22.885770000000001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612.15</v>
      </c>
      <c r="D184" s="36">
        <v>602.80000000000007</v>
      </c>
      <c r="E184" s="36">
        <v>590.60000000000014</v>
      </c>
      <c r="F184" s="36">
        <v>569.05000000000007</v>
      </c>
      <c r="G184" s="36">
        <v>556.85000000000014</v>
      </c>
      <c r="H184" s="36">
        <v>624.35000000000014</v>
      </c>
      <c r="I184" s="36">
        <v>636.55000000000018</v>
      </c>
      <c r="J184" s="36">
        <v>658.10000000000014</v>
      </c>
      <c r="K184" s="31">
        <v>615</v>
      </c>
      <c r="L184" s="31">
        <v>581.25</v>
      </c>
      <c r="M184" s="31">
        <v>27.84168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804.15</v>
      </c>
      <c r="D185" s="36">
        <v>797.06666666666661</v>
      </c>
      <c r="E185" s="36">
        <v>785.38333333333321</v>
      </c>
      <c r="F185" s="36">
        <v>766.61666666666656</v>
      </c>
      <c r="G185" s="36">
        <v>754.93333333333317</v>
      </c>
      <c r="H185" s="36">
        <v>815.83333333333326</v>
      </c>
      <c r="I185" s="36">
        <v>827.51666666666665</v>
      </c>
      <c r="J185" s="36">
        <v>846.2833333333333</v>
      </c>
      <c r="K185" s="31">
        <v>808.75</v>
      </c>
      <c r="L185" s="31">
        <v>778.3</v>
      </c>
      <c r="M185" s="31">
        <v>5.8407999999999998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1031.2</v>
      </c>
      <c r="D186" s="36">
        <v>1029.5666666666666</v>
      </c>
      <c r="E186" s="36">
        <v>1020.4333333333332</v>
      </c>
      <c r="F186" s="36">
        <v>1009.6666666666665</v>
      </c>
      <c r="G186" s="36">
        <v>1000.5333333333331</v>
      </c>
      <c r="H186" s="36">
        <v>1040.3333333333333</v>
      </c>
      <c r="I186" s="36">
        <v>1049.4666666666665</v>
      </c>
      <c r="J186" s="36">
        <v>1060.2333333333333</v>
      </c>
      <c r="K186" s="31">
        <v>1038.7</v>
      </c>
      <c r="L186" s="31">
        <v>1018.8</v>
      </c>
      <c r="M186" s="31">
        <v>3.4081800000000002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1932.75</v>
      </c>
      <c r="D187" s="36">
        <v>1920.2166666666665</v>
      </c>
      <c r="E187" s="36">
        <v>1901.4333333333329</v>
      </c>
      <c r="F187" s="36">
        <v>1870.1166666666666</v>
      </c>
      <c r="G187" s="36">
        <v>1851.333333333333</v>
      </c>
      <c r="H187" s="36">
        <v>1951.5333333333328</v>
      </c>
      <c r="I187" s="36">
        <v>1970.3166666666662</v>
      </c>
      <c r="J187" s="36">
        <v>2001.6333333333328</v>
      </c>
      <c r="K187" s="31">
        <v>1939</v>
      </c>
      <c r="L187" s="31">
        <v>1888.9</v>
      </c>
      <c r="M187" s="31">
        <v>4.6203900000000004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876.9</v>
      </c>
      <c r="D188" s="36">
        <v>878.83333333333337</v>
      </c>
      <c r="E188" s="36">
        <v>871.76666666666677</v>
      </c>
      <c r="F188" s="36">
        <v>866.63333333333344</v>
      </c>
      <c r="G188" s="36">
        <v>859.56666666666683</v>
      </c>
      <c r="H188" s="36">
        <v>883.9666666666667</v>
      </c>
      <c r="I188" s="36">
        <v>891.0333333333333</v>
      </c>
      <c r="J188" s="36">
        <v>896.16666666666663</v>
      </c>
      <c r="K188" s="31">
        <v>885.9</v>
      </c>
      <c r="L188" s="31">
        <v>873.7</v>
      </c>
      <c r="M188" s="31">
        <v>8.1720400000000009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7227.15</v>
      </c>
      <c r="D189" s="36">
        <v>7232.3833333333341</v>
      </c>
      <c r="E189" s="36">
        <v>7200.7666666666682</v>
      </c>
      <c r="F189" s="36">
        <v>7174.3833333333341</v>
      </c>
      <c r="G189" s="36">
        <v>7142.7666666666682</v>
      </c>
      <c r="H189" s="36">
        <v>7258.7666666666682</v>
      </c>
      <c r="I189" s="36">
        <v>7290.383333333335</v>
      </c>
      <c r="J189" s="36">
        <v>7316.7666666666682</v>
      </c>
      <c r="K189" s="31">
        <v>7264</v>
      </c>
      <c r="L189" s="31">
        <v>7206</v>
      </c>
      <c r="M189" s="31">
        <v>0.50734999999999997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630.20000000000005</v>
      </c>
      <c r="D190" s="36">
        <v>626.73333333333335</v>
      </c>
      <c r="E190" s="36">
        <v>620.4666666666667</v>
      </c>
      <c r="F190" s="36">
        <v>610.73333333333335</v>
      </c>
      <c r="G190" s="36">
        <v>604.4666666666667</v>
      </c>
      <c r="H190" s="36">
        <v>636.4666666666667</v>
      </c>
      <c r="I190" s="36">
        <v>642.73333333333335</v>
      </c>
      <c r="J190" s="36">
        <v>652.4666666666667</v>
      </c>
      <c r="K190" s="31">
        <v>633</v>
      </c>
      <c r="L190" s="31">
        <v>617</v>
      </c>
      <c r="M190" s="31">
        <v>89.694050000000004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262.3</v>
      </c>
      <c r="D191" s="36">
        <v>262.16666666666669</v>
      </c>
      <c r="E191" s="36">
        <v>259.58333333333337</v>
      </c>
      <c r="F191" s="36">
        <v>256.86666666666667</v>
      </c>
      <c r="G191" s="36">
        <v>254.28333333333336</v>
      </c>
      <c r="H191" s="36">
        <v>264.88333333333338</v>
      </c>
      <c r="I191" s="36">
        <v>267.46666666666675</v>
      </c>
      <c r="J191" s="36">
        <v>270.18333333333339</v>
      </c>
      <c r="K191" s="31">
        <v>264.75</v>
      </c>
      <c r="L191" s="31">
        <v>259.45</v>
      </c>
      <c r="M191" s="31">
        <v>102.14221999999999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128.9</v>
      </c>
      <c r="D192" s="36">
        <v>128.66666666666669</v>
      </c>
      <c r="E192" s="36">
        <v>127.78333333333336</v>
      </c>
      <c r="F192" s="36">
        <v>126.66666666666667</v>
      </c>
      <c r="G192" s="36">
        <v>125.78333333333335</v>
      </c>
      <c r="H192" s="36">
        <v>129.78333333333336</v>
      </c>
      <c r="I192" s="36">
        <v>130.66666666666669</v>
      </c>
      <c r="J192" s="36">
        <v>131.78333333333339</v>
      </c>
      <c r="K192" s="31">
        <v>129.55000000000001</v>
      </c>
      <c r="L192" s="31">
        <v>127.55</v>
      </c>
      <c r="M192" s="31">
        <v>284.06434999999999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3528.6</v>
      </c>
      <c r="D193" s="36">
        <v>3534.1999999999994</v>
      </c>
      <c r="E193" s="36">
        <v>3499.9499999999989</v>
      </c>
      <c r="F193" s="36">
        <v>3471.2999999999997</v>
      </c>
      <c r="G193" s="36">
        <v>3437.0499999999993</v>
      </c>
      <c r="H193" s="36">
        <v>3562.8499999999985</v>
      </c>
      <c r="I193" s="36">
        <v>3597.0999999999995</v>
      </c>
      <c r="J193" s="36">
        <v>3625.7499999999982</v>
      </c>
      <c r="K193" s="31">
        <v>3568.45</v>
      </c>
      <c r="L193" s="31">
        <v>3505.55</v>
      </c>
      <c r="M193" s="31">
        <v>22.437909999999999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1222.8</v>
      </c>
      <c r="D194" s="36">
        <v>1221.4833333333333</v>
      </c>
      <c r="E194" s="36">
        <v>1211.3166666666666</v>
      </c>
      <c r="F194" s="36">
        <v>1199.8333333333333</v>
      </c>
      <c r="G194" s="36">
        <v>1189.6666666666665</v>
      </c>
      <c r="H194" s="36">
        <v>1232.9666666666667</v>
      </c>
      <c r="I194" s="36">
        <v>1243.1333333333332</v>
      </c>
      <c r="J194" s="36">
        <v>1254.6166666666668</v>
      </c>
      <c r="K194" s="31">
        <v>1231.6500000000001</v>
      </c>
      <c r="L194" s="31">
        <v>1210</v>
      </c>
      <c r="M194" s="31">
        <v>28.611619999999998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2988.3</v>
      </c>
      <c r="D195" s="36">
        <v>2997.8666666666668</v>
      </c>
      <c r="E195" s="36">
        <v>2895.4333333333334</v>
      </c>
      <c r="F195" s="36">
        <v>2802.5666666666666</v>
      </c>
      <c r="G195" s="36">
        <v>2700.1333333333332</v>
      </c>
      <c r="H195" s="36">
        <v>3090.7333333333336</v>
      </c>
      <c r="I195" s="36">
        <v>3193.166666666667</v>
      </c>
      <c r="J195" s="36">
        <v>3286.0333333333338</v>
      </c>
      <c r="K195" s="31">
        <v>3100.3</v>
      </c>
      <c r="L195" s="31">
        <v>2905</v>
      </c>
      <c r="M195" s="31">
        <v>13.12908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3148.8</v>
      </c>
      <c r="D196" s="36">
        <v>3156.1</v>
      </c>
      <c r="E196" s="36">
        <v>3135.75</v>
      </c>
      <c r="F196" s="36">
        <v>3122.7000000000003</v>
      </c>
      <c r="G196" s="36">
        <v>3102.3500000000004</v>
      </c>
      <c r="H196" s="36">
        <v>3169.1499999999996</v>
      </c>
      <c r="I196" s="36">
        <v>3189.4999999999991</v>
      </c>
      <c r="J196" s="36">
        <v>3202.5499999999993</v>
      </c>
      <c r="K196" s="31">
        <v>3176.45</v>
      </c>
      <c r="L196" s="31">
        <v>3143.05</v>
      </c>
      <c r="M196" s="31">
        <v>6.9756400000000003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1929.1</v>
      </c>
      <c r="D197" s="36">
        <v>1912.8833333333332</v>
      </c>
      <c r="E197" s="36">
        <v>1880.7666666666664</v>
      </c>
      <c r="F197" s="36">
        <v>1832.4333333333332</v>
      </c>
      <c r="G197" s="36">
        <v>1800.3166666666664</v>
      </c>
      <c r="H197" s="36">
        <v>1961.2166666666665</v>
      </c>
      <c r="I197" s="36">
        <v>1993.3333333333333</v>
      </c>
      <c r="J197" s="36">
        <v>2041.6666666666665</v>
      </c>
      <c r="K197" s="31">
        <v>1945</v>
      </c>
      <c r="L197" s="31">
        <v>1864.55</v>
      </c>
      <c r="M197" s="31">
        <v>5.0988699999999998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738.5</v>
      </c>
      <c r="D198" s="36">
        <v>737.58333333333337</v>
      </c>
      <c r="E198" s="36">
        <v>732.86666666666679</v>
      </c>
      <c r="F198" s="36">
        <v>727.23333333333346</v>
      </c>
      <c r="G198" s="36">
        <v>722.51666666666688</v>
      </c>
      <c r="H198" s="36">
        <v>743.2166666666667</v>
      </c>
      <c r="I198" s="36">
        <v>747.93333333333317</v>
      </c>
      <c r="J198" s="36">
        <v>753.56666666666661</v>
      </c>
      <c r="K198" s="31">
        <v>742.3</v>
      </c>
      <c r="L198" s="31">
        <v>731.95</v>
      </c>
      <c r="M198" s="31">
        <v>1.3077399999999999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2080.15</v>
      </c>
      <c r="D199" s="36">
        <v>2067.4666666666667</v>
      </c>
      <c r="E199" s="36">
        <v>2043.8333333333335</v>
      </c>
      <c r="F199" s="36">
        <v>2007.5166666666669</v>
      </c>
      <c r="G199" s="36">
        <v>1983.8833333333337</v>
      </c>
      <c r="H199" s="36">
        <v>2103.7833333333333</v>
      </c>
      <c r="I199" s="36">
        <v>2127.4166666666665</v>
      </c>
      <c r="J199" s="36">
        <v>2163.7333333333331</v>
      </c>
      <c r="K199" s="31">
        <v>2091.1</v>
      </c>
      <c r="L199" s="31">
        <v>2031.15</v>
      </c>
      <c r="M199" s="31">
        <v>7.6750100000000003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37.65</v>
      </c>
      <c r="D200" s="36">
        <v>37.749999999999993</v>
      </c>
      <c r="E200" s="36">
        <v>37.449999999999989</v>
      </c>
      <c r="F200" s="36">
        <v>37.249999999999993</v>
      </c>
      <c r="G200" s="36">
        <v>36.949999999999989</v>
      </c>
      <c r="H200" s="36">
        <v>37.949999999999989</v>
      </c>
      <c r="I200" s="36">
        <v>38.249999999999986</v>
      </c>
      <c r="J200" s="36">
        <v>38.449999999999989</v>
      </c>
      <c r="K200" s="31">
        <v>38.049999999999997</v>
      </c>
      <c r="L200" s="31">
        <v>37.549999999999997</v>
      </c>
      <c r="M200" s="31">
        <v>66.378050000000002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99.45</v>
      </c>
      <c r="D201" s="36">
        <v>99.850000000000009</v>
      </c>
      <c r="E201" s="36">
        <v>98.000000000000014</v>
      </c>
      <c r="F201" s="36">
        <v>96.550000000000011</v>
      </c>
      <c r="G201" s="36">
        <v>94.700000000000017</v>
      </c>
      <c r="H201" s="36">
        <v>101.30000000000001</v>
      </c>
      <c r="I201" s="36">
        <v>103.15</v>
      </c>
      <c r="J201" s="36">
        <v>104.60000000000001</v>
      </c>
      <c r="K201" s="31">
        <v>101.7</v>
      </c>
      <c r="L201" s="31">
        <v>98.4</v>
      </c>
      <c r="M201" s="31">
        <v>42.872439999999997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1521.8</v>
      </c>
      <c r="D202" s="36">
        <v>1518.9333333333334</v>
      </c>
      <c r="E202" s="36">
        <v>1502.8166666666668</v>
      </c>
      <c r="F202" s="36">
        <v>1483.8333333333335</v>
      </c>
      <c r="G202" s="36">
        <v>1467.7166666666669</v>
      </c>
      <c r="H202" s="36">
        <v>1537.9166666666667</v>
      </c>
      <c r="I202" s="36">
        <v>1554.0333333333335</v>
      </c>
      <c r="J202" s="36">
        <v>1573.0166666666667</v>
      </c>
      <c r="K202" s="31">
        <v>1535.05</v>
      </c>
      <c r="L202" s="31">
        <v>1499.95</v>
      </c>
      <c r="M202" s="31">
        <v>7.7578100000000001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1557</v>
      </c>
      <c r="D203" s="36">
        <v>1553.0166666666667</v>
      </c>
      <c r="E203" s="36">
        <v>1542.2333333333333</v>
      </c>
      <c r="F203" s="36">
        <v>1527.4666666666667</v>
      </c>
      <c r="G203" s="36">
        <v>1516.6833333333334</v>
      </c>
      <c r="H203" s="36">
        <v>1567.7833333333333</v>
      </c>
      <c r="I203" s="36">
        <v>1578.5666666666666</v>
      </c>
      <c r="J203" s="36">
        <v>1593.3333333333333</v>
      </c>
      <c r="K203" s="31">
        <v>1563.8</v>
      </c>
      <c r="L203" s="31">
        <v>1538.25</v>
      </c>
      <c r="M203" s="31">
        <v>1.1936500000000001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8254.85</v>
      </c>
      <c r="D204" s="36">
        <v>8224.2666666666682</v>
      </c>
      <c r="E204" s="36">
        <v>8162.5833333333358</v>
      </c>
      <c r="F204" s="36">
        <v>8070.3166666666675</v>
      </c>
      <c r="G204" s="36">
        <v>8008.633333333335</v>
      </c>
      <c r="H204" s="36">
        <v>8316.5333333333365</v>
      </c>
      <c r="I204" s="36">
        <v>8378.2166666666672</v>
      </c>
      <c r="J204" s="36">
        <v>8470.4833333333372</v>
      </c>
      <c r="K204" s="31">
        <v>8285.9500000000007</v>
      </c>
      <c r="L204" s="31">
        <v>8132</v>
      </c>
      <c r="M204" s="31">
        <v>3.20974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106.3</v>
      </c>
      <c r="D205" s="36">
        <v>105.40000000000002</v>
      </c>
      <c r="E205" s="36">
        <v>103.80000000000004</v>
      </c>
      <c r="F205" s="36">
        <v>101.30000000000003</v>
      </c>
      <c r="G205" s="36">
        <v>99.700000000000045</v>
      </c>
      <c r="H205" s="36">
        <v>107.90000000000003</v>
      </c>
      <c r="I205" s="36">
        <v>109.50000000000003</v>
      </c>
      <c r="J205" s="36">
        <v>112.00000000000003</v>
      </c>
      <c r="K205" s="31">
        <v>107</v>
      </c>
      <c r="L205" s="31">
        <v>102.9</v>
      </c>
      <c r="M205" s="31">
        <v>458.83301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616.25</v>
      </c>
      <c r="D206" s="36">
        <v>615.66666666666663</v>
      </c>
      <c r="E206" s="36">
        <v>609.83333333333326</v>
      </c>
      <c r="F206" s="36">
        <v>603.41666666666663</v>
      </c>
      <c r="G206" s="36">
        <v>597.58333333333326</v>
      </c>
      <c r="H206" s="36">
        <v>622.08333333333326</v>
      </c>
      <c r="I206" s="36">
        <v>627.91666666666652</v>
      </c>
      <c r="J206" s="36">
        <v>634.33333333333326</v>
      </c>
      <c r="K206" s="31">
        <v>621.5</v>
      </c>
      <c r="L206" s="31">
        <v>609.25</v>
      </c>
      <c r="M206" s="31">
        <v>20.02347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945.7</v>
      </c>
      <c r="D207" s="36">
        <v>954.25</v>
      </c>
      <c r="E207" s="36">
        <v>929.5</v>
      </c>
      <c r="F207" s="36">
        <v>913.3</v>
      </c>
      <c r="G207" s="36">
        <v>888.55</v>
      </c>
      <c r="H207" s="36">
        <v>970.45</v>
      </c>
      <c r="I207" s="36">
        <v>995.2</v>
      </c>
      <c r="J207" s="36">
        <v>1011.4000000000001</v>
      </c>
      <c r="K207" s="31">
        <v>979</v>
      </c>
      <c r="L207" s="31">
        <v>938.05</v>
      </c>
      <c r="M207" s="31">
        <v>24.404789999999998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222.55</v>
      </c>
      <c r="D208" s="36">
        <v>219.1</v>
      </c>
      <c r="E208" s="36">
        <v>213.45</v>
      </c>
      <c r="F208" s="36">
        <v>204.35</v>
      </c>
      <c r="G208" s="36">
        <v>198.7</v>
      </c>
      <c r="H208" s="36">
        <v>228.2</v>
      </c>
      <c r="I208" s="36">
        <v>233.85000000000002</v>
      </c>
      <c r="J208" s="36">
        <v>242.95</v>
      </c>
      <c r="K208" s="31">
        <v>224.75</v>
      </c>
      <c r="L208" s="31">
        <v>210</v>
      </c>
      <c r="M208" s="31">
        <v>277.11678000000001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863.3</v>
      </c>
      <c r="D209" s="36">
        <v>864.5</v>
      </c>
      <c r="E209" s="36">
        <v>858.8</v>
      </c>
      <c r="F209" s="36">
        <v>854.3</v>
      </c>
      <c r="G209" s="36">
        <v>848.59999999999991</v>
      </c>
      <c r="H209" s="36">
        <v>869</v>
      </c>
      <c r="I209" s="36">
        <v>874.7</v>
      </c>
      <c r="J209" s="36">
        <v>879.2</v>
      </c>
      <c r="K209" s="31">
        <v>870.2</v>
      </c>
      <c r="L209" s="31">
        <v>860</v>
      </c>
      <c r="M209" s="31">
        <v>10.14532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1625.05</v>
      </c>
      <c r="D210" s="36">
        <v>1638.4000000000003</v>
      </c>
      <c r="E210" s="36">
        <v>1606.8000000000006</v>
      </c>
      <c r="F210" s="36">
        <v>1588.5500000000004</v>
      </c>
      <c r="G210" s="36">
        <v>1556.9500000000007</v>
      </c>
      <c r="H210" s="36">
        <v>1656.6500000000005</v>
      </c>
      <c r="I210" s="36">
        <v>1688.2500000000005</v>
      </c>
      <c r="J210" s="36">
        <v>1706.5000000000005</v>
      </c>
      <c r="K210" s="31">
        <v>1670</v>
      </c>
      <c r="L210" s="31">
        <v>1620.15</v>
      </c>
      <c r="M210" s="31">
        <v>0.61329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406.05</v>
      </c>
      <c r="D211" s="36">
        <v>405.59999999999997</v>
      </c>
      <c r="E211" s="36">
        <v>401.94999999999993</v>
      </c>
      <c r="F211" s="36">
        <v>397.84999999999997</v>
      </c>
      <c r="G211" s="36">
        <v>394.19999999999993</v>
      </c>
      <c r="H211" s="36">
        <v>409.69999999999993</v>
      </c>
      <c r="I211" s="36">
        <v>413.34999999999991</v>
      </c>
      <c r="J211" s="36">
        <v>417.44999999999993</v>
      </c>
      <c r="K211" s="31">
        <v>409.25</v>
      </c>
      <c r="L211" s="31">
        <v>401.5</v>
      </c>
      <c r="M211" s="31">
        <v>63.901359999999997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17.25</v>
      </c>
      <c r="D212" s="36">
        <v>17.233333333333334</v>
      </c>
      <c r="E212" s="36">
        <v>17.016666666666669</v>
      </c>
      <c r="F212" s="36">
        <v>16.783333333333335</v>
      </c>
      <c r="G212" s="36">
        <v>16.56666666666667</v>
      </c>
      <c r="H212" s="36">
        <v>17.466666666666669</v>
      </c>
      <c r="I212" s="36">
        <v>17.683333333333337</v>
      </c>
      <c r="J212" s="36">
        <v>17.916666666666668</v>
      </c>
      <c r="K212" s="31">
        <v>17.45</v>
      </c>
      <c r="L212" s="31">
        <v>17</v>
      </c>
      <c r="M212" s="31">
        <v>1354.7554399999999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264.55</v>
      </c>
      <c r="D213" s="36">
        <v>261.98333333333335</v>
      </c>
      <c r="E213" s="36">
        <v>257.11666666666667</v>
      </c>
      <c r="F213" s="36">
        <v>249.68333333333334</v>
      </c>
      <c r="G213" s="36">
        <v>244.81666666666666</v>
      </c>
      <c r="H213" s="36">
        <v>269.41666666666669</v>
      </c>
      <c r="I213" s="36">
        <v>274.28333333333336</v>
      </c>
      <c r="J213" s="36">
        <v>281.7166666666667</v>
      </c>
      <c r="K213" s="31">
        <v>266.85000000000002</v>
      </c>
      <c r="L213" s="31">
        <v>254.55</v>
      </c>
      <c r="M213" s="31">
        <v>141.22311999999999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101.5</v>
      </c>
      <c r="D214" s="36">
        <v>101.28333333333335</v>
      </c>
      <c r="E214" s="36">
        <v>99.816666666666691</v>
      </c>
      <c r="F214" s="36">
        <v>98.13333333333334</v>
      </c>
      <c r="G214" s="36">
        <v>96.666666666666686</v>
      </c>
      <c r="H214" s="36">
        <v>102.9666666666667</v>
      </c>
      <c r="I214" s="36">
        <v>104.43333333333337</v>
      </c>
      <c r="J214" s="36">
        <v>106.1166666666667</v>
      </c>
      <c r="K214" s="31">
        <v>102.75</v>
      </c>
      <c r="L214" s="31">
        <v>99.6</v>
      </c>
      <c r="M214" s="31">
        <v>495.24815999999998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615</v>
      </c>
      <c r="D215" s="36">
        <v>612.81666666666672</v>
      </c>
      <c r="E215" s="36">
        <v>603.68333333333339</v>
      </c>
      <c r="F215" s="36">
        <v>592.36666666666667</v>
      </c>
      <c r="G215" s="36">
        <v>583.23333333333335</v>
      </c>
      <c r="H215" s="36">
        <v>624.13333333333344</v>
      </c>
      <c r="I215" s="36">
        <v>633.26666666666688</v>
      </c>
      <c r="J215" s="36">
        <v>644.58333333333348</v>
      </c>
      <c r="K215" s="31">
        <v>621.95000000000005</v>
      </c>
      <c r="L215" s="31">
        <v>601.5</v>
      </c>
      <c r="M215" s="31">
        <v>11.32784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1"/>
      <c r="B1" s="392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45202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5" t="s">
        <v>16</v>
      </c>
      <c r="B9" s="387" t="s">
        <v>18</v>
      </c>
      <c r="C9" s="390" t="s">
        <v>20</v>
      </c>
      <c r="D9" s="390" t="s">
        <v>21</v>
      </c>
      <c r="E9" s="382" t="s">
        <v>22</v>
      </c>
      <c r="F9" s="383"/>
      <c r="G9" s="384"/>
      <c r="H9" s="382" t="s">
        <v>23</v>
      </c>
      <c r="I9" s="383"/>
      <c r="J9" s="384"/>
      <c r="K9" s="26"/>
      <c r="L9" s="27"/>
      <c r="M9" s="48"/>
      <c r="N9" s="1"/>
      <c r="O9" s="1"/>
    </row>
    <row r="10" spans="1:15" ht="42.75" customHeight="1">
      <c r="A10" s="386"/>
      <c r="B10" s="389"/>
      <c r="C10" s="389"/>
      <c r="D10" s="38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502.1</v>
      </c>
      <c r="D11" s="36">
        <v>504.63333333333338</v>
      </c>
      <c r="E11" s="36">
        <v>495.21666666666681</v>
      </c>
      <c r="F11" s="36">
        <v>488.33333333333343</v>
      </c>
      <c r="G11" s="36">
        <v>478.91666666666686</v>
      </c>
      <c r="H11" s="36">
        <v>511.51666666666677</v>
      </c>
      <c r="I11" s="36">
        <v>520.93333333333339</v>
      </c>
      <c r="J11" s="36">
        <v>527.81666666666672</v>
      </c>
      <c r="K11" s="31">
        <v>514.04999999999995</v>
      </c>
      <c r="L11" s="31">
        <v>497.75</v>
      </c>
      <c r="M11" s="31">
        <v>11.45096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31805.85</v>
      </c>
      <c r="D12" s="36">
        <v>31843.366666666669</v>
      </c>
      <c r="E12" s="36">
        <v>30801.733333333337</v>
      </c>
      <c r="F12" s="36">
        <v>29797.616666666669</v>
      </c>
      <c r="G12" s="36">
        <v>28755.983333333337</v>
      </c>
      <c r="H12" s="36">
        <v>32847.483333333337</v>
      </c>
      <c r="I12" s="36">
        <v>33889.116666666669</v>
      </c>
      <c r="J12" s="36">
        <v>34893.233333333337</v>
      </c>
      <c r="K12" s="31">
        <v>32885</v>
      </c>
      <c r="L12" s="31">
        <v>30839.25</v>
      </c>
      <c r="M12" s="31">
        <v>7.5039999999999996E-2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542.54999999999995</v>
      </c>
      <c r="D13" s="36">
        <v>545.81666666666661</v>
      </c>
      <c r="E13" s="36">
        <v>536.23333333333323</v>
      </c>
      <c r="F13" s="36">
        <v>529.91666666666663</v>
      </c>
      <c r="G13" s="36">
        <v>520.33333333333326</v>
      </c>
      <c r="H13" s="36">
        <v>552.13333333333321</v>
      </c>
      <c r="I13" s="36">
        <v>561.7166666666667</v>
      </c>
      <c r="J13" s="36">
        <v>568.03333333333319</v>
      </c>
      <c r="K13" s="31">
        <v>555.4</v>
      </c>
      <c r="L13" s="31">
        <v>539.5</v>
      </c>
      <c r="M13" s="31">
        <v>2.66181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491.4</v>
      </c>
      <c r="D14" s="36">
        <v>491.2</v>
      </c>
      <c r="E14" s="36">
        <v>486.95</v>
      </c>
      <c r="F14" s="36">
        <v>482.5</v>
      </c>
      <c r="G14" s="36">
        <v>478.25</v>
      </c>
      <c r="H14" s="36">
        <v>495.65</v>
      </c>
      <c r="I14" s="36">
        <v>499.9</v>
      </c>
      <c r="J14" s="36">
        <v>504.34999999999997</v>
      </c>
      <c r="K14" s="31">
        <v>495.45</v>
      </c>
      <c r="L14" s="31">
        <v>486.75</v>
      </c>
      <c r="M14" s="31">
        <v>7.1542199999999996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1739.3</v>
      </c>
      <c r="D15" s="36">
        <v>1730.0833333333333</v>
      </c>
      <c r="E15" s="36">
        <v>1715.7666666666664</v>
      </c>
      <c r="F15" s="36">
        <v>1692.2333333333331</v>
      </c>
      <c r="G15" s="36">
        <v>1677.9166666666663</v>
      </c>
      <c r="H15" s="36">
        <v>1753.6166666666666</v>
      </c>
      <c r="I15" s="36">
        <v>1767.9333333333336</v>
      </c>
      <c r="J15" s="36">
        <v>1791.4666666666667</v>
      </c>
      <c r="K15" s="31">
        <v>1744.4</v>
      </c>
      <c r="L15" s="31">
        <v>1706.55</v>
      </c>
      <c r="M15" s="31">
        <v>0.83260000000000001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4098.25</v>
      </c>
      <c r="D16" s="36">
        <v>4111.9333333333334</v>
      </c>
      <c r="E16" s="36">
        <v>4075.916666666667</v>
      </c>
      <c r="F16" s="36">
        <v>4053.5833333333335</v>
      </c>
      <c r="G16" s="36">
        <v>4017.5666666666671</v>
      </c>
      <c r="H16" s="36">
        <v>4134.2666666666664</v>
      </c>
      <c r="I16" s="36">
        <v>4170.2833333333328</v>
      </c>
      <c r="J16" s="36">
        <v>4192.6166666666668</v>
      </c>
      <c r="K16" s="31">
        <v>4147.95</v>
      </c>
      <c r="L16" s="31">
        <v>4089.6</v>
      </c>
      <c r="M16" s="31">
        <v>2.70878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23179.45</v>
      </c>
      <c r="D17" s="36">
        <v>22875.399999999998</v>
      </c>
      <c r="E17" s="36">
        <v>22505.799999999996</v>
      </c>
      <c r="F17" s="36">
        <v>21832.149999999998</v>
      </c>
      <c r="G17" s="36">
        <v>21462.549999999996</v>
      </c>
      <c r="H17" s="36">
        <v>23549.049999999996</v>
      </c>
      <c r="I17" s="36">
        <v>23918.649999999994</v>
      </c>
      <c r="J17" s="36">
        <v>24592.299999999996</v>
      </c>
      <c r="K17" s="31">
        <v>23245</v>
      </c>
      <c r="L17" s="31">
        <v>22201.75</v>
      </c>
      <c r="M17" s="31">
        <v>0.18207000000000001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2012.25</v>
      </c>
      <c r="D18" s="36">
        <v>2012.8</v>
      </c>
      <c r="E18" s="36">
        <v>2001.6</v>
      </c>
      <c r="F18" s="36">
        <v>1990.95</v>
      </c>
      <c r="G18" s="36">
        <v>1979.75</v>
      </c>
      <c r="H18" s="36">
        <v>2023.4499999999998</v>
      </c>
      <c r="I18" s="36">
        <v>2034.65</v>
      </c>
      <c r="J18" s="36">
        <v>2045.2999999999997</v>
      </c>
      <c r="K18" s="31">
        <v>2024</v>
      </c>
      <c r="L18" s="31">
        <v>2002.15</v>
      </c>
      <c r="M18" s="31">
        <v>1.68496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2413.9</v>
      </c>
      <c r="D19" s="36">
        <v>2432.8333333333335</v>
      </c>
      <c r="E19" s="36">
        <v>2386.1166666666668</v>
      </c>
      <c r="F19" s="36">
        <v>2358.3333333333335</v>
      </c>
      <c r="G19" s="36">
        <v>2311.6166666666668</v>
      </c>
      <c r="H19" s="36">
        <v>2460.6166666666668</v>
      </c>
      <c r="I19" s="36">
        <v>2507.333333333333</v>
      </c>
      <c r="J19" s="36">
        <v>2535.1166666666668</v>
      </c>
      <c r="K19" s="31">
        <v>2479.5500000000002</v>
      </c>
      <c r="L19" s="31">
        <v>2405.0500000000002</v>
      </c>
      <c r="M19" s="31">
        <v>16.892009999999999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987.15</v>
      </c>
      <c r="D20" s="36">
        <v>994.36666666666667</v>
      </c>
      <c r="E20" s="36">
        <v>976.7833333333333</v>
      </c>
      <c r="F20" s="36">
        <v>966.41666666666663</v>
      </c>
      <c r="G20" s="36">
        <v>948.83333333333326</v>
      </c>
      <c r="H20" s="36">
        <v>1004.7333333333333</v>
      </c>
      <c r="I20" s="36">
        <v>1022.3166666666666</v>
      </c>
      <c r="J20" s="36">
        <v>1032.6833333333334</v>
      </c>
      <c r="K20" s="31">
        <v>1011.95</v>
      </c>
      <c r="L20" s="31">
        <v>984</v>
      </c>
      <c r="M20" s="31">
        <v>8.9562600000000003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825.15</v>
      </c>
      <c r="D21" s="36">
        <v>826.65</v>
      </c>
      <c r="E21" s="36">
        <v>820.8</v>
      </c>
      <c r="F21" s="36">
        <v>816.44999999999993</v>
      </c>
      <c r="G21" s="36">
        <v>810.59999999999991</v>
      </c>
      <c r="H21" s="36">
        <v>831</v>
      </c>
      <c r="I21" s="36">
        <v>836.85000000000014</v>
      </c>
      <c r="J21" s="36">
        <v>841.2</v>
      </c>
      <c r="K21" s="31">
        <v>832.5</v>
      </c>
      <c r="L21" s="31">
        <v>822.3</v>
      </c>
      <c r="M21" s="31">
        <v>14.68496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377.45</v>
      </c>
      <c r="D22" s="36">
        <v>376.51666666666671</v>
      </c>
      <c r="E22" s="36">
        <v>374.03333333333342</v>
      </c>
      <c r="F22" s="36">
        <v>370.61666666666673</v>
      </c>
      <c r="G22" s="36">
        <v>368.13333333333344</v>
      </c>
      <c r="H22" s="36">
        <v>379.93333333333339</v>
      </c>
      <c r="I22" s="36">
        <v>382.41666666666663</v>
      </c>
      <c r="J22" s="36">
        <v>385.83333333333337</v>
      </c>
      <c r="K22" s="31">
        <v>379</v>
      </c>
      <c r="L22" s="31">
        <v>373.1</v>
      </c>
      <c r="M22" s="31">
        <v>179.89437000000001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613.25</v>
      </c>
      <c r="D23" s="36">
        <v>617.26666666666665</v>
      </c>
      <c r="E23" s="36">
        <v>607.0333333333333</v>
      </c>
      <c r="F23" s="36">
        <v>600.81666666666661</v>
      </c>
      <c r="G23" s="36">
        <v>590.58333333333326</v>
      </c>
      <c r="H23" s="36">
        <v>623.48333333333335</v>
      </c>
      <c r="I23" s="36">
        <v>633.7166666666667</v>
      </c>
      <c r="J23" s="36">
        <v>639.93333333333339</v>
      </c>
      <c r="K23" s="31">
        <v>627.5</v>
      </c>
      <c r="L23" s="31">
        <v>611.04999999999995</v>
      </c>
      <c r="M23" s="31">
        <v>7.9259599999999999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337.4</v>
      </c>
      <c r="D24" s="36">
        <v>338.7</v>
      </c>
      <c r="E24" s="36">
        <v>335.7</v>
      </c>
      <c r="F24" s="36">
        <v>334</v>
      </c>
      <c r="G24" s="36">
        <v>331</v>
      </c>
      <c r="H24" s="36">
        <v>340.4</v>
      </c>
      <c r="I24" s="36">
        <v>343.4</v>
      </c>
      <c r="J24" s="36">
        <v>345.09999999999997</v>
      </c>
      <c r="K24" s="31">
        <v>341.7</v>
      </c>
      <c r="L24" s="31">
        <v>337</v>
      </c>
      <c r="M24" s="31">
        <v>6.4755000000000003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179.95</v>
      </c>
      <c r="D25" s="36">
        <v>179.4</v>
      </c>
      <c r="E25" s="36">
        <v>177.4</v>
      </c>
      <c r="F25" s="36">
        <v>174.85</v>
      </c>
      <c r="G25" s="36">
        <v>172.85</v>
      </c>
      <c r="H25" s="36">
        <v>181.95000000000002</v>
      </c>
      <c r="I25" s="36">
        <v>183.95000000000002</v>
      </c>
      <c r="J25" s="36">
        <v>186.50000000000003</v>
      </c>
      <c r="K25" s="31">
        <v>181.4</v>
      </c>
      <c r="L25" s="31">
        <v>176.85</v>
      </c>
      <c r="M25" s="31">
        <v>33.271900000000002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214.25</v>
      </c>
      <c r="D26" s="36">
        <v>214.41666666666666</v>
      </c>
      <c r="E26" s="36">
        <v>211.38333333333333</v>
      </c>
      <c r="F26" s="36">
        <v>208.51666666666668</v>
      </c>
      <c r="G26" s="36">
        <v>205.48333333333335</v>
      </c>
      <c r="H26" s="36">
        <v>217.2833333333333</v>
      </c>
      <c r="I26" s="36">
        <v>220.31666666666666</v>
      </c>
      <c r="J26" s="36">
        <v>223.18333333333328</v>
      </c>
      <c r="K26" s="31">
        <v>217.45</v>
      </c>
      <c r="L26" s="31">
        <v>211.55</v>
      </c>
      <c r="M26" s="31">
        <v>17.993729999999999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329.4</v>
      </c>
      <c r="D27" s="36">
        <v>330.95</v>
      </c>
      <c r="E27" s="36">
        <v>326.75</v>
      </c>
      <c r="F27" s="36">
        <v>324.10000000000002</v>
      </c>
      <c r="G27" s="36">
        <v>319.90000000000003</v>
      </c>
      <c r="H27" s="36">
        <v>333.59999999999997</v>
      </c>
      <c r="I27" s="36">
        <v>337.7999999999999</v>
      </c>
      <c r="J27" s="36">
        <v>340.44999999999993</v>
      </c>
      <c r="K27" s="31">
        <v>335.15</v>
      </c>
      <c r="L27" s="31">
        <v>328.3</v>
      </c>
      <c r="M27" s="31">
        <v>3.62283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968.45</v>
      </c>
      <c r="D28" s="36">
        <v>964.9</v>
      </c>
      <c r="E28" s="36">
        <v>959.8</v>
      </c>
      <c r="F28" s="36">
        <v>951.15</v>
      </c>
      <c r="G28" s="36">
        <v>946.05</v>
      </c>
      <c r="H28" s="36">
        <v>973.55</v>
      </c>
      <c r="I28" s="36">
        <v>978.65000000000009</v>
      </c>
      <c r="J28" s="36">
        <v>987.3</v>
      </c>
      <c r="K28" s="31">
        <v>970</v>
      </c>
      <c r="L28" s="31">
        <v>956.25</v>
      </c>
      <c r="M28" s="31">
        <v>0.73823000000000005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1106.9000000000001</v>
      </c>
      <c r="D29" s="36">
        <v>1099.4166666666667</v>
      </c>
      <c r="E29" s="36">
        <v>1084.2833333333335</v>
      </c>
      <c r="F29" s="36">
        <v>1061.6666666666667</v>
      </c>
      <c r="G29" s="36">
        <v>1046.5333333333335</v>
      </c>
      <c r="H29" s="36">
        <v>1122.0333333333335</v>
      </c>
      <c r="I29" s="36">
        <v>1137.1666666666667</v>
      </c>
      <c r="J29" s="36">
        <v>1159.7833333333335</v>
      </c>
      <c r="K29" s="31">
        <v>1114.55</v>
      </c>
      <c r="L29" s="31">
        <v>1076.8</v>
      </c>
      <c r="M29" s="31">
        <v>2.06474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3512.7</v>
      </c>
      <c r="D30" s="36">
        <v>3512.9333333333329</v>
      </c>
      <c r="E30" s="36">
        <v>3476.8666666666659</v>
      </c>
      <c r="F30" s="36">
        <v>3441.0333333333328</v>
      </c>
      <c r="G30" s="36">
        <v>3404.9666666666658</v>
      </c>
      <c r="H30" s="36">
        <v>3548.766666666666</v>
      </c>
      <c r="I30" s="36">
        <v>3584.8333333333326</v>
      </c>
      <c r="J30" s="36">
        <v>3620.6666666666661</v>
      </c>
      <c r="K30" s="31">
        <v>3549</v>
      </c>
      <c r="L30" s="31">
        <v>3477.1</v>
      </c>
      <c r="M30" s="31">
        <v>0.39290999999999998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1799.9</v>
      </c>
      <c r="D31" s="36">
        <v>1786.6499999999999</v>
      </c>
      <c r="E31" s="36">
        <v>1738.2999999999997</v>
      </c>
      <c r="F31" s="36">
        <v>1676.6999999999998</v>
      </c>
      <c r="G31" s="36">
        <v>1628.3499999999997</v>
      </c>
      <c r="H31" s="36">
        <v>1848.2499999999998</v>
      </c>
      <c r="I31" s="36">
        <v>1896.5999999999997</v>
      </c>
      <c r="J31" s="36">
        <v>1958.1999999999998</v>
      </c>
      <c r="K31" s="31">
        <v>1835</v>
      </c>
      <c r="L31" s="31">
        <v>1725.05</v>
      </c>
      <c r="M31" s="31">
        <v>3.81731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784.45</v>
      </c>
      <c r="D32" s="36">
        <v>778.06666666666661</v>
      </c>
      <c r="E32" s="36">
        <v>767.13333333333321</v>
      </c>
      <c r="F32" s="36">
        <v>749.81666666666661</v>
      </c>
      <c r="G32" s="36">
        <v>738.88333333333321</v>
      </c>
      <c r="H32" s="36">
        <v>795.38333333333321</v>
      </c>
      <c r="I32" s="36">
        <v>806.31666666666661</v>
      </c>
      <c r="J32" s="36">
        <v>823.63333333333321</v>
      </c>
      <c r="K32" s="31">
        <v>789</v>
      </c>
      <c r="L32" s="31">
        <v>760.75</v>
      </c>
      <c r="M32" s="31">
        <v>0.97484000000000004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3605.9</v>
      </c>
      <c r="D33" s="36">
        <v>3584.7333333333336</v>
      </c>
      <c r="E33" s="36">
        <v>3543.166666666667</v>
      </c>
      <c r="F33" s="36">
        <v>3480.4333333333334</v>
      </c>
      <c r="G33" s="36">
        <v>3438.8666666666668</v>
      </c>
      <c r="H33" s="36">
        <v>3647.4666666666672</v>
      </c>
      <c r="I33" s="36">
        <v>3689.0333333333338</v>
      </c>
      <c r="J33" s="36">
        <v>3751.7666666666673</v>
      </c>
      <c r="K33" s="31">
        <v>3626.3</v>
      </c>
      <c r="L33" s="31">
        <v>3522</v>
      </c>
      <c r="M33" s="31">
        <v>1.00498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2299.75</v>
      </c>
      <c r="D34" s="36">
        <v>2308.6833333333334</v>
      </c>
      <c r="E34" s="36">
        <v>2286.1166666666668</v>
      </c>
      <c r="F34" s="36">
        <v>2272.4833333333336</v>
      </c>
      <c r="G34" s="36">
        <v>2249.916666666667</v>
      </c>
      <c r="H34" s="36">
        <v>2322.3166666666666</v>
      </c>
      <c r="I34" s="36">
        <v>2344.8833333333332</v>
      </c>
      <c r="J34" s="36">
        <v>2358.5166666666664</v>
      </c>
      <c r="K34" s="31">
        <v>2331.25</v>
      </c>
      <c r="L34" s="31">
        <v>2295.0500000000002</v>
      </c>
      <c r="M34" s="31">
        <v>0.22245000000000001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637.4</v>
      </c>
      <c r="D35" s="36">
        <v>638.88333333333333</v>
      </c>
      <c r="E35" s="36">
        <v>634.06666666666661</v>
      </c>
      <c r="F35" s="36">
        <v>630.73333333333323</v>
      </c>
      <c r="G35" s="36">
        <v>625.91666666666652</v>
      </c>
      <c r="H35" s="36">
        <v>642.2166666666667</v>
      </c>
      <c r="I35" s="36">
        <v>647.03333333333353</v>
      </c>
      <c r="J35" s="36">
        <v>650.36666666666679</v>
      </c>
      <c r="K35" s="31">
        <v>643.70000000000005</v>
      </c>
      <c r="L35" s="31">
        <v>635.54999999999995</v>
      </c>
      <c r="M35" s="31">
        <v>2.5280100000000001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2976.8</v>
      </c>
      <c r="D36" s="36">
        <v>2993.5333333333333</v>
      </c>
      <c r="E36" s="36">
        <v>2939.3666666666668</v>
      </c>
      <c r="F36" s="36">
        <v>2901.9333333333334</v>
      </c>
      <c r="G36" s="36">
        <v>2847.7666666666669</v>
      </c>
      <c r="H36" s="36">
        <v>3030.9666666666667</v>
      </c>
      <c r="I36" s="36">
        <v>3085.1333333333337</v>
      </c>
      <c r="J36" s="36">
        <v>3122.5666666666666</v>
      </c>
      <c r="K36" s="31">
        <v>3047.7</v>
      </c>
      <c r="L36" s="31">
        <v>2956.1</v>
      </c>
      <c r="M36" s="31">
        <v>0.48633999999999999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424.8</v>
      </c>
      <c r="D37" s="36">
        <v>424.43333333333334</v>
      </c>
      <c r="E37" s="36">
        <v>420.36666666666667</v>
      </c>
      <c r="F37" s="36">
        <v>415.93333333333334</v>
      </c>
      <c r="G37" s="36">
        <v>411.86666666666667</v>
      </c>
      <c r="H37" s="36">
        <v>428.86666666666667</v>
      </c>
      <c r="I37" s="36">
        <v>432.93333333333339</v>
      </c>
      <c r="J37" s="36">
        <v>437.36666666666667</v>
      </c>
      <c r="K37" s="31">
        <v>428.5</v>
      </c>
      <c r="L37" s="31">
        <v>420</v>
      </c>
      <c r="M37" s="31">
        <v>28.35399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1850.65</v>
      </c>
      <c r="D38" s="36">
        <v>1856.9333333333334</v>
      </c>
      <c r="E38" s="36">
        <v>1830.8666666666668</v>
      </c>
      <c r="F38" s="36">
        <v>1811.0833333333335</v>
      </c>
      <c r="G38" s="36">
        <v>1785.0166666666669</v>
      </c>
      <c r="H38" s="36">
        <v>1876.7166666666667</v>
      </c>
      <c r="I38" s="36">
        <v>1902.7833333333333</v>
      </c>
      <c r="J38" s="36">
        <v>1922.5666666666666</v>
      </c>
      <c r="K38" s="31">
        <v>1883</v>
      </c>
      <c r="L38" s="31">
        <v>1837.15</v>
      </c>
      <c r="M38" s="31">
        <v>4.0713400000000002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884.85</v>
      </c>
      <c r="D39" s="36">
        <v>887.19999999999993</v>
      </c>
      <c r="E39" s="36">
        <v>877.99999999999989</v>
      </c>
      <c r="F39" s="36">
        <v>871.15</v>
      </c>
      <c r="G39" s="36">
        <v>861.94999999999993</v>
      </c>
      <c r="H39" s="36">
        <v>894.04999999999984</v>
      </c>
      <c r="I39" s="36">
        <v>903.24999999999989</v>
      </c>
      <c r="J39" s="36">
        <v>910.0999999999998</v>
      </c>
      <c r="K39" s="31">
        <v>896.4</v>
      </c>
      <c r="L39" s="31">
        <v>880.35</v>
      </c>
      <c r="M39" s="31">
        <v>4.3255699999999999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5477.55</v>
      </c>
      <c r="D40" s="36">
        <v>5470.5999999999995</v>
      </c>
      <c r="E40" s="36">
        <v>5386.1999999999989</v>
      </c>
      <c r="F40" s="36">
        <v>5294.8499999999995</v>
      </c>
      <c r="G40" s="36">
        <v>5210.4499999999989</v>
      </c>
      <c r="H40" s="36">
        <v>5561.9499999999989</v>
      </c>
      <c r="I40" s="36">
        <v>5646.3499999999985</v>
      </c>
      <c r="J40" s="36">
        <v>5737.6999999999989</v>
      </c>
      <c r="K40" s="31">
        <v>5555</v>
      </c>
      <c r="L40" s="31">
        <v>5379.25</v>
      </c>
      <c r="M40" s="31">
        <v>1.34935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1625</v>
      </c>
      <c r="D41" s="36">
        <v>1626.9833333333333</v>
      </c>
      <c r="E41" s="36">
        <v>1605.0166666666667</v>
      </c>
      <c r="F41" s="36">
        <v>1585.0333333333333</v>
      </c>
      <c r="G41" s="36">
        <v>1563.0666666666666</v>
      </c>
      <c r="H41" s="36">
        <v>1646.9666666666667</v>
      </c>
      <c r="I41" s="36">
        <v>1668.9333333333334</v>
      </c>
      <c r="J41" s="36">
        <v>1688.9166666666667</v>
      </c>
      <c r="K41" s="31">
        <v>1648.95</v>
      </c>
      <c r="L41" s="31">
        <v>1607</v>
      </c>
      <c r="M41" s="31">
        <v>8.0198999999999998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5137.75</v>
      </c>
      <c r="D42" s="36">
        <v>5117.1000000000004</v>
      </c>
      <c r="E42" s="36">
        <v>5047.2500000000009</v>
      </c>
      <c r="F42" s="36">
        <v>4956.7500000000009</v>
      </c>
      <c r="G42" s="36">
        <v>4886.9000000000015</v>
      </c>
      <c r="H42" s="36">
        <v>5207.6000000000004</v>
      </c>
      <c r="I42" s="36">
        <v>5277.4499999999989</v>
      </c>
      <c r="J42" s="36">
        <v>5367.95</v>
      </c>
      <c r="K42" s="31">
        <v>5186.95</v>
      </c>
      <c r="L42" s="31">
        <v>5026.6000000000004</v>
      </c>
      <c r="M42" s="31">
        <v>4.1056699999999999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368.65</v>
      </c>
      <c r="D43" s="36">
        <v>370.66666666666669</v>
      </c>
      <c r="E43" s="36">
        <v>366.13333333333338</v>
      </c>
      <c r="F43" s="36">
        <v>363.61666666666667</v>
      </c>
      <c r="G43" s="36">
        <v>359.08333333333337</v>
      </c>
      <c r="H43" s="36">
        <v>373.18333333333339</v>
      </c>
      <c r="I43" s="36">
        <v>377.7166666666667</v>
      </c>
      <c r="J43" s="36">
        <v>380.23333333333341</v>
      </c>
      <c r="K43" s="31">
        <v>375.2</v>
      </c>
      <c r="L43" s="31">
        <v>368.15</v>
      </c>
      <c r="M43" s="31">
        <v>15.542490000000001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292.39999999999998</v>
      </c>
      <c r="D44" s="36">
        <v>292.2833333333333</v>
      </c>
      <c r="E44" s="36">
        <v>289.91666666666663</v>
      </c>
      <c r="F44" s="36">
        <v>287.43333333333334</v>
      </c>
      <c r="G44" s="36">
        <v>285.06666666666666</v>
      </c>
      <c r="H44" s="36">
        <v>294.76666666666659</v>
      </c>
      <c r="I44" s="36">
        <v>297.13333333333327</v>
      </c>
      <c r="J44" s="36">
        <v>299.61666666666656</v>
      </c>
      <c r="K44" s="31">
        <v>294.64999999999998</v>
      </c>
      <c r="L44" s="31">
        <v>289.8</v>
      </c>
      <c r="M44" s="31">
        <v>5.4019399999999997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588.85</v>
      </c>
      <c r="D45" s="36">
        <v>589.31666666666661</v>
      </c>
      <c r="E45" s="36">
        <v>579.63333333333321</v>
      </c>
      <c r="F45" s="36">
        <v>570.41666666666663</v>
      </c>
      <c r="G45" s="36">
        <v>560.73333333333323</v>
      </c>
      <c r="H45" s="36">
        <v>598.53333333333319</v>
      </c>
      <c r="I45" s="36">
        <v>608.21666666666658</v>
      </c>
      <c r="J45" s="36">
        <v>617.43333333333317</v>
      </c>
      <c r="K45" s="31">
        <v>599</v>
      </c>
      <c r="L45" s="31">
        <v>580.1</v>
      </c>
      <c r="M45" s="31">
        <v>1.70987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628.1</v>
      </c>
      <c r="D46" s="36">
        <v>626.30000000000007</v>
      </c>
      <c r="E46" s="36">
        <v>619.65000000000009</v>
      </c>
      <c r="F46" s="36">
        <v>611.20000000000005</v>
      </c>
      <c r="G46" s="36">
        <v>604.55000000000007</v>
      </c>
      <c r="H46" s="36">
        <v>634.75000000000011</v>
      </c>
      <c r="I46" s="36">
        <v>641.4</v>
      </c>
      <c r="J46" s="36">
        <v>649.85000000000014</v>
      </c>
      <c r="K46" s="31">
        <v>632.95000000000005</v>
      </c>
      <c r="L46" s="31">
        <v>617.85</v>
      </c>
      <c r="M46" s="31">
        <v>2.3966400000000001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177</v>
      </c>
      <c r="D47" s="36">
        <v>176.35</v>
      </c>
      <c r="E47" s="36">
        <v>174.95</v>
      </c>
      <c r="F47" s="36">
        <v>172.9</v>
      </c>
      <c r="G47" s="36">
        <v>171.5</v>
      </c>
      <c r="H47" s="36">
        <v>178.39999999999998</v>
      </c>
      <c r="I47" s="36">
        <v>179.8</v>
      </c>
      <c r="J47" s="36">
        <v>181.84999999999997</v>
      </c>
      <c r="K47" s="31">
        <v>177.75</v>
      </c>
      <c r="L47" s="31">
        <v>174.3</v>
      </c>
      <c r="M47" s="31">
        <v>92.192800000000005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3161.05</v>
      </c>
      <c r="D48" s="36">
        <v>3163.35</v>
      </c>
      <c r="E48" s="36">
        <v>3131.7</v>
      </c>
      <c r="F48" s="36">
        <v>3102.35</v>
      </c>
      <c r="G48" s="36">
        <v>3070.7</v>
      </c>
      <c r="H48" s="36">
        <v>3192.7</v>
      </c>
      <c r="I48" s="36">
        <v>3224.3500000000004</v>
      </c>
      <c r="J48" s="36">
        <v>3253.7</v>
      </c>
      <c r="K48" s="31">
        <v>3195</v>
      </c>
      <c r="L48" s="31">
        <v>3134</v>
      </c>
      <c r="M48" s="31">
        <v>15.505850000000001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327.9</v>
      </c>
      <c r="D49" s="36">
        <v>328.40000000000003</v>
      </c>
      <c r="E49" s="36">
        <v>323.80000000000007</v>
      </c>
      <c r="F49" s="36">
        <v>319.70000000000005</v>
      </c>
      <c r="G49" s="36">
        <v>315.10000000000008</v>
      </c>
      <c r="H49" s="36">
        <v>332.50000000000006</v>
      </c>
      <c r="I49" s="36">
        <v>337.10000000000008</v>
      </c>
      <c r="J49" s="36">
        <v>341.20000000000005</v>
      </c>
      <c r="K49" s="31">
        <v>333</v>
      </c>
      <c r="L49" s="31">
        <v>324.3</v>
      </c>
      <c r="M49" s="31">
        <v>1.6852199999999999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1912.45</v>
      </c>
      <c r="D50" s="36">
        <v>1908.45</v>
      </c>
      <c r="E50" s="36">
        <v>1897</v>
      </c>
      <c r="F50" s="36">
        <v>1881.55</v>
      </c>
      <c r="G50" s="36">
        <v>1870.1</v>
      </c>
      <c r="H50" s="36">
        <v>1923.9</v>
      </c>
      <c r="I50" s="36">
        <v>1935.3500000000004</v>
      </c>
      <c r="J50" s="36">
        <v>1950.8000000000002</v>
      </c>
      <c r="K50" s="31">
        <v>1919.9</v>
      </c>
      <c r="L50" s="31">
        <v>1893</v>
      </c>
      <c r="M50" s="31">
        <v>3.49688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7045.6</v>
      </c>
      <c r="D51" s="36">
        <v>7022.7166666666672</v>
      </c>
      <c r="E51" s="36">
        <v>6975.4833333333345</v>
      </c>
      <c r="F51" s="36">
        <v>6905.3666666666677</v>
      </c>
      <c r="G51" s="36">
        <v>6858.133333333335</v>
      </c>
      <c r="H51" s="36">
        <v>7092.8333333333339</v>
      </c>
      <c r="I51" s="36">
        <v>7140.0666666666675</v>
      </c>
      <c r="J51" s="36">
        <v>7210.1833333333334</v>
      </c>
      <c r="K51" s="31">
        <v>7069.95</v>
      </c>
      <c r="L51" s="31">
        <v>6952.6</v>
      </c>
      <c r="M51" s="31">
        <v>0.19128999999999999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713.5</v>
      </c>
      <c r="D52" s="36">
        <v>717.2833333333333</v>
      </c>
      <c r="E52" s="36">
        <v>704.31666666666661</v>
      </c>
      <c r="F52" s="36">
        <v>695.13333333333333</v>
      </c>
      <c r="G52" s="36">
        <v>682.16666666666663</v>
      </c>
      <c r="H52" s="36">
        <v>726.46666666666658</v>
      </c>
      <c r="I52" s="36">
        <v>739.43333333333328</v>
      </c>
      <c r="J52" s="36">
        <v>748.61666666666656</v>
      </c>
      <c r="K52" s="31">
        <v>730.25</v>
      </c>
      <c r="L52" s="31">
        <v>708.1</v>
      </c>
      <c r="M52" s="31">
        <v>14.56488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914.35</v>
      </c>
      <c r="D53" s="36">
        <v>915.11666666666667</v>
      </c>
      <c r="E53" s="36">
        <v>900.23333333333335</v>
      </c>
      <c r="F53" s="36">
        <v>886.11666666666667</v>
      </c>
      <c r="G53" s="36">
        <v>871.23333333333335</v>
      </c>
      <c r="H53" s="36">
        <v>929.23333333333335</v>
      </c>
      <c r="I53" s="36">
        <v>944.11666666666679</v>
      </c>
      <c r="J53" s="36">
        <v>958.23333333333335</v>
      </c>
      <c r="K53" s="31">
        <v>930</v>
      </c>
      <c r="L53" s="31">
        <v>901</v>
      </c>
      <c r="M53" s="31">
        <v>77.760480000000001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441.3</v>
      </c>
      <c r="D54" s="36">
        <v>440.09999999999997</v>
      </c>
      <c r="E54" s="36">
        <v>436.64999999999992</v>
      </c>
      <c r="F54" s="36">
        <v>431.99999999999994</v>
      </c>
      <c r="G54" s="36">
        <v>428.5499999999999</v>
      </c>
      <c r="H54" s="36">
        <v>444.74999999999994</v>
      </c>
      <c r="I54" s="36">
        <v>448.2</v>
      </c>
      <c r="J54" s="36">
        <v>452.84999999999997</v>
      </c>
      <c r="K54" s="31">
        <v>443.55</v>
      </c>
      <c r="L54" s="31">
        <v>435.45</v>
      </c>
      <c r="M54" s="31">
        <v>1.4502299999999999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3675.6</v>
      </c>
      <c r="D55" s="36">
        <v>3674.9666666666672</v>
      </c>
      <c r="E55" s="36">
        <v>3651.9333333333343</v>
      </c>
      <c r="F55" s="36">
        <v>3628.2666666666673</v>
      </c>
      <c r="G55" s="36">
        <v>3605.2333333333345</v>
      </c>
      <c r="H55" s="36">
        <v>3698.6333333333341</v>
      </c>
      <c r="I55" s="36">
        <v>3721.666666666667</v>
      </c>
      <c r="J55" s="36">
        <v>3745.3333333333339</v>
      </c>
      <c r="K55" s="31">
        <v>3698</v>
      </c>
      <c r="L55" s="31">
        <v>3651.3</v>
      </c>
      <c r="M55" s="31">
        <v>3.21455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1036.7</v>
      </c>
      <c r="D56" s="36">
        <v>1034.0666666666666</v>
      </c>
      <c r="E56" s="36">
        <v>1027.1333333333332</v>
      </c>
      <c r="F56" s="36">
        <v>1017.5666666666666</v>
      </c>
      <c r="G56" s="36">
        <v>1010.6333333333332</v>
      </c>
      <c r="H56" s="36">
        <v>1043.6333333333332</v>
      </c>
      <c r="I56" s="36">
        <v>1050.5666666666666</v>
      </c>
      <c r="J56" s="36">
        <v>1060.1333333333332</v>
      </c>
      <c r="K56" s="31">
        <v>1041</v>
      </c>
      <c r="L56" s="31">
        <v>1024.5</v>
      </c>
      <c r="M56" s="31">
        <v>95.286259999999999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5063.7</v>
      </c>
      <c r="D57" s="36">
        <v>5050.3666666666668</v>
      </c>
      <c r="E57" s="36">
        <v>5018.2333333333336</v>
      </c>
      <c r="F57" s="36">
        <v>4972.7666666666664</v>
      </c>
      <c r="G57" s="36">
        <v>4940.6333333333332</v>
      </c>
      <c r="H57" s="36">
        <v>5095.8333333333339</v>
      </c>
      <c r="I57" s="36">
        <v>5127.9666666666672</v>
      </c>
      <c r="J57" s="36">
        <v>5173.4333333333343</v>
      </c>
      <c r="K57" s="31">
        <v>5082.5</v>
      </c>
      <c r="L57" s="31">
        <v>5004.8999999999996</v>
      </c>
      <c r="M57" s="31">
        <v>2.4807899999999998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7810.75</v>
      </c>
      <c r="D58" s="36">
        <v>7794.583333333333</v>
      </c>
      <c r="E58" s="36">
        <v>7741.1666666666661</v>
      </c>
      <c r="F58" s="36">
        <v>7671.583333333333</v>
      </c>
      <c r="G58" s="36">
        <v>7618.1666666666661</v>
      </c>
      <c r="H58" s="36">
        <v>7864.1666666666661</v>
      </c>
      <c r="I58" s="36">
        <v>7917.5833333333321</v>
      </c>
      <c r="J58" s="36">
        <v>7987.1666666666661</v>
      </c>
      <c r="K58" s="31">
        <v>7848</v>
      </c>
      <c r="L58" s="31">
        <v>7725</v>
      </c>
      <c r="M58" s="31">
        <v>5.7300500000000003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1540.25</v>
      </c>
      <c r="D59" s="36">
        <v>1541.75</v>
      </c>
      <c r="E59" s="36">
        <v>1530.55</v>
      </c>
      <c r="F59" s="36">
        <v>1520.85</v>
      </c>
      <c r="G59" s="36">
        <v>1509.6499999999999</v>
      </c>
      <c r="H59" s="36">
        <v>1551.45</v>
      </c>
      <c r="I59" s="36">
        <v>1562.6499999999999</v>
      </c>
      <c r="J59" s="36">
        <v>1572.3500000000001</v>
      </c>
      <c r="K59" s="31">
        <v>1552.95</v>
      </c>
      <c r="L59" s="31">
        <v>1532.05</v>
      </c>
      <c r="M59" s="31">
        <v>11.09857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7108.5</v>
      </c>
      <c r="D60" s="36">
        <v>7083.4833333333336</v>
      </c>
      <c r="E60" s="36">
        <v>7026.0666666666675</v>
      </c>
      <c r="F60" s="36">
        <v>6943.6333333333341</v>
      </c>
      <c r="G60" s="36">
        <v>6886.2166666666681</v>
      </c>
      <c r="H60" s="36">
        <v>7165.916666666667</v>
      </c>
      <c r="I60" s="36">
        <v>7223.333333333333</v>
      </c>
      <c r="J60" s="36">
        <v>7305.7666666666664</v>
      </c>
      <c r="K60" s="31">
        <v>7140.9</v>
      </c>
      <c r="L60" s="31">
        <v>7001.05</v>
      </c>
      <c r="M60" s="31">
        <v>0.33287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2174.25</v>
      </c>
      <c r="D61" s="36">
        <v>2186.4</v>
      </c>
      <c r="E61" s="36">
        <v>2157.8500000000004</v>
      </c>
      <c r="F61" s="36">
        <v>2141.4500000000003</v>
      </c>
      <c r="G61" s="36">
        <v>2112.9000000000005</v>
      </c>
      <c r="H61" s="36">
        <v>2202.8000000000002</v>
      </c>
      <c r="I61" s="36">
        <v>2231.3500000000004</v>
      </c>
      <c r="J61" s="36">
        <v>2247.75</v>
      </c>
      <c r="K61" s="31">
        <v>2214.9499999999998</v>
      </c>
      <c r="L61" s="31">
        <v>2170</v>
      </c>
      <c r="M61" s="31">
        <v>0.37270999999999999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2557.8000000000002</v>
      </c>
      <c r="D62" s="36">
        <v>2548.1166666666668</v>
      </c>
      <c r="E62" s="36">
        <v>2527.4833333333336</v>
      </c>
      <c r="F62" s="36">
        <v>2497.166666666667</v>
      </c>
      <c r="G62" s="36">
        <v>2476.5333333333338</v>
      </c>
      <c r="H62" s="36">
        <v>2578.4333333333334</v>
      </c>
      <c r="I62" s="36">
        <v>2599.0666666666666</v>
      </c>
      <c r="J62" s="36">
        <v>2629.3833333333332</v>
      </c>
      <c r="K62" s="31">
        <v>2568.75</v>
      </c>
      <c r="L62" s="31">
        <v>2517.8000000000002</v>
      </c>
      <c r="M62" s="31">
        <v>3.4038300000000001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436.8</v>
      </c>
      <c r="D63" s="36">
        <v>440.16666666666669</v>
      </c>
      <c r="E63" s="36">
        <v>431.88333333333338</v>
      </c>
      <c r="F63" s="36">
        <v>426.9666666666667</v>
      </c>
      <c r="G63" s="36">
        <v>418.68333333333339</v>
      </c>
      <c r="H63" s="36">
        <v>445.08333333333337</v>
      </c>
      <c r="I63" s="36">
        <v>453.36666666666667</v>
      </c>
      <c r="J63" s="36">
        <v>458.28333333333336</v>
      </c>
      <c r="K63" s="31">
        <v>448.45</v>
      </c>
      <c r="L63" s="31">
        <v>435.25</v>
      </c>
      <c r="M63" s="31">
        <v>28.899940000000001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251.6</v>
      </c>
      <c r="D64" s="36">
        <v>252.6</v>
      </c>
      <c r="E64" s="36">
        <v>248.75</v>
      </c>
      <c r="F64" s="36">
        <v>245.9</v>
      </c>
      <c r="G64" s="36">
        <v>242.05</v>
      </c>
      <c r="H64" s="36">
        <v>255.45</v>
      </c>
      <c r="I64" s="36">
        <v>259.29999999999995</v>
      </c>
      <c r="J64" s="36">
        <v>262.14999999999998</v>
      </c>
      <c r="K64" s="31">
        <v>256.45</v>
      </c>
      <c r="L64" s="31">
        <v>249.75</v>
      </c>
      <c r="M64" s="31">
        <v>103.59088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213.95</v>
      </c>
      <c r="D65" s="36">
        <v>213.75</v>
      </c>
      <c r="E65" s="36">
        <v>212.2</v>
      </c>
      <c r="F65" s="36">
        <v>210.45</v>
      </c>
      <c r="G65" s="36">
        <v>208.89999999999998</v>
      </c>
      <c r="H65" s="36">
        <v>215.5</v>
      </c>
      <c r="I65" s="36">
        <v>217.05</v>
      </c>
      <c r="J65" s="36">
        <v>218.8</v>
      </c>
      <c r="K65" s="31">
        <v>215.3</v>
      </c>
      <c r="L65" s="31">
        <v>212</v>
      </c>
      <c r="M65" s="31">
        <v>96.137479999999996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109.4</v>
      </c>
      <c r="D66" s="36">
        <v>108.5</v>
      </c>
      <c r="E66" s="36">
        <v>106.9</v>
      </c>
      <c r="F66" s="36">
        <v>104.4</v>
      </c>
      <c r="G66" s="36">
        <v>102.80000000000001</v>
      </c>
      <c r="H66" s="36">
        <v>111</v>
      </c>
      <c r="I66" s="36">
        <v>112.6</v>
      </c>
      <c r="J66" s="36">
        <v>115.1</v>
      </c>
      <c r="K66" s="31">
        <v>110.1</v>
      </c>
      <c r="L66" s="31">
        <v>106</v>
      </c>
      <c r="M66" s="31">
        <v>130.59779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47.65</v>
      </c>
      <c r="D67" s="36">
        <v>47.616666666666667</v>
      </c>
      <c r="E67" s="36">
        <v>47.083333333333336</v>
      </c>
      <c r="F67" s="36">
        <v>46.516666666666666</v>
      </c>
      <c r="G67" s="36">
        <v>45.983333333333334</v>
      </c>
      <c r="H67" s="36">
        <v>48.183333333333337</v>
      </c>
      <c r="I67" s="36">
        <v>48.716666666666669</v>
      </c>
      <c r="J67" s="36">
        <v>49.283333333333339</v>
      </c>
      <c r="K67" s="31">
        <v>48.15</v>
      </c>
      <c r="L67" s="31">
        <v>47.05</v>
      </c>
      <c r="M67" s="31">
        <v>359.50756000000001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2554.6999999999998</v>
      </c>
      <c r="D68" s="36">
        <v>2551.9666666666667</v>
      </c>
      <c r="E68" s="36">
        <v>2528.9333333333334</v>
      </c>
      <c r="F68" s="36">
        <v>2503.1666666666665</v>
      </c>
      <c r="G68" s="36">
        <v>2480.1333333333332</v>
      </c>
      <c r="H68" s="36">
        <v>2577.7333333333336</v>
      </c>
      <c r="I68" s="36">
        <v>2600.7666666666673</v>
      </c>
      <c r="J68" s="36">
        <v>2626.5333333333338</v>
      </c>
      <c r="K68" s="31">
        <v>2575</v>
      </c>
      <c r="L68" s="31">
        <v>2526.1999999999998</v>
      </c>
      <c r="M68" s="31">
        <v>5.9060000000000001E-2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1608.4</v>
      </c>
      <c r="D69" s="36">
        <v>1607.75</v>
      </c>
      <c r="E69" s="36">
        <v>1588.65</v>
      </c>
      <c r="F69" s="36">
        <v>1568.9</v>
      </c>
      <c r="G69" s="36">
        <v>1549.8000000000002</v>
      </c>
      <c r="H69" s="36">
        <v>1627.5</v>
      </c>
      <c r="I69" s="36">
        <v>1646.6</v>
      </c>
      <c r="J69" s="36">
        <v>1666.35</v>
      </c>
      <c r="K69" s="31">
        <v>1626.85</v>
      </c>
      <c r="L69" s="31">
        <v>1588</v>
      </c>
      <c r="M69" s="31">
        <v>2.1007099999999999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5340.35</v>
      </c>
      <c r="D70" s="36">
        <v>5318.1166666666668</v>
      </c>
      <c r="E70" s="36">
        <v>5240.2333333333336</v>
      </c>
      <c r="F70" s="36">
        <v>5140.1166666666668</v>
      </c>
      <c r="G70" s="36">
        <v>5062.2333333333336</v>
      </c>
      <c r="H70" s="36">
        <v>5418.2333333333336</v>
      </c>
      <c r="I70" s="36">
        <v>5496.1166666666668</v>
      </c>
      <c r="J70" s="36">
        <v>5596.2333333333336</v>
      </c>
      <c r="K70" s="31">
        <v>5396</v>
      </c>
      <c r="L70" s="31">
        <v>5218</v>
      </c>
      <c r="M70" s="31">
        <v>0.18376000000000001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2318.1999999999998</v>
      </c>
      <c r="D71" s="36">
        <v>2330.0666666666666</v>
      </c>
      <c r="E71" s="36">
        <v>2301.1333333333332</v>
      </c>
      <c r="F71" s="36">
        <v>2284.0666666666666</v>
      </c>
      <c r="G71" s="36">
        <v>2255.1333333333332</v>
      </c>
      <c r="H71" s="36">
        <v>2347.1333333333332</v>
      </c>
      <c r="I71" s="36">
        <v>2376.0666666666666</v>
      </c>
      <c r="J71" s="36">
        <v>2393.1333333333332</v>
      </c>
      <c r="K71" s="31">
        <v>2359</v>
      </c>
      <c r="L71" s="31">
        <v>2313</v>
      </c>
      <c r="M71" s="31">
        <v>0.97567999999999999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568.85</v>
      </c>
      <c r="D72" s="36">
        <v>571.18333333333339</v>
      </c>
      <c r="E72" s="36">
        <v>564.91666666666674</v>
      </c>
      <c r="F72" s="36">
        <v>560.98333333333335</v>
      </c>
      <c r="G72" s="36">
        <v>554.7166666666667</v>
      </c>
      <c r="H72" s="36">
        <v>575.11666666666679</v>
      </c>
      <c r="I72" s="36">
        <v>581.38333333333344</v>
      </c>
      <c r="J72" s="36">
        <v>585.31666666666683</v>
      </c>
      <c r="K72" s="31">
        <v>577.45000000000005</v>
      </c>
      <c r="L72" s="31">
        <v>567.25</v>
      </c>
      <c r="M72" s="31">
        <v>12.51009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1031.3</v>
      </c>
      <c r="D73" s="36">
        <v>1024.6000000000001</v>
      </c>
      <c r="E73" s="36">
        <v>1009.2000000000003</v>
      </c>
      <c r="F73" s="36">
        <v>987.10000000000014</v>
      </c>
      <c r="G73" s="36">
        <v>971.70000000000027</v>
      </c>
      <c r="H73" s="36">
        <v>1046.7000000000003</v>
      </c>
      <c r="I73" s="36">
        <v>1062.1000000000004</v>
      </c>
      <c r="J73" s="36">
        <v>1084.2000000000003</v>
      </c>
      <c r="K73" s="31">
        <v>1040</v>
      </c>
      <c r="L73" s="31">
        <v>1002.5</v>
      </c>
      <c r="M73" s="31">
        <v>3.27128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138.30000000000001</v>
      </c>
      <c r="D74" s="36">
        <v>137.56666666666669</v>
      </c>
      <c r="E74" s="36">
        <v>136.48333333333338</v>
      </c>
      <c r="F74" s="36">
        <v>134.66666666666669</v>
      </c>
      <c r="G74" s="36">
        <v>133.58333333333337</v>
      </c>
      <c r="H74" s="36">
        <v>139.38333333333338</v>
      </c>
      <c r="I74" s="36">
        <v>140.4666666666667</v>
      </c>
      <c r="J74" s="36">
        <v>142.28333333333339</v>
      </c>
      <c r="K74" s="31">
        <v>138.65</v>
      </c>
      <c r="L74" s="31">
        <v>135.75</v>
      </c>
      <c r="M74" s="31">
        <v>85.046589999999995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1091.5999999999999</v>
      </c>
      <c r="D75" s="36">
        <v>1091.2833333333335</v>
      </c>
      <c r="E75" s="36">
        <v>1081.616666666667</v>
      </c>
      <c r="F75" s="36">
        <v>1071.6333333333334</v>
      </c>
      <c r="G75" s="36">
        <v>1061.9666666666669</v>
      </c>
      <c r="H75" s="36">
        <v>1101.2666666666671</v>
      </c>
      <c r="I75" s="36">
        <v>1110.9333333333336</v>
      </c>
      <c r="J75" s="36">
        <v>1120.9166666666672</v>
      </c>
      <c r="K75" s="31">
        <v>1100.95</v>
      </c>
      <c r="L75" s="31">
        <v>1081.3</v>
      </c>
      <c r="M75" s="31">
        <v>9.0750200000000003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131</v>
      </c>
      <c r="D76" s="36">
        <v>130.26666666666665</v>
      </c>
      <c r="E76" s="36">
        <v>128.83333333333331</v>
      </c>
      <c r="F76" s="36">
        <v>126.66666666666666</v>
      </c>
      <c r="G76" s="36">
        <v>125.23333333333332</v>
      </c>
      <c r="H76" s="36">
        <v>132.43333333333331</v>
      </c>
      <c r="I76" s="36">
        <v>133.86666666666665</v>
      </c>
      <c r="J76" s="36">
        <v>136.0333333333333</v>
      </c>
      <c r="K76" s="31">
        <v>131.69999999999999</v>
      </c>
      <c r="L76" s="31">
        <v>128.1</v>
      </c>
      <c r="M76" s="31">
        <v>296.92800999999997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346.6</v>
      </c>
      <c r="D77" s="36">
        <v>346.58333333333331</v>
      </c>
      <c r="E77" s="36">
        <v>345.01666666666665</v>
      </c>
      <c r="F77" s="36">
        <v>343.43333333333334</v>
      </c>
      <c r="G77" s="36">
        <v>341.86666666666667</v>
      </c>
      <c r="H77" s="36">
        <v>348.16666666666663</v>
      </c>
      <c r="I77" s="36">
        <v>349.73333333333335</v>
      </c>
      <c r="J77" s="36">
        <v>351.31666666666661</v>
      </c>
      <c r="K77" s="31">
        <v>348.15</v>
      </c>
      <c r="L77" s="31">
        <v>345</v>
      </c>
      <c r="M77" s="31">
        <v>13.349349999999999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926.4</v>
      </c>
      <c r="D78" s="36">
        <v>928.19999999999993</v>
      </c>
      <c r="E78" s="36">
        <v>919.99999999999989</v>
      </c>
      <c r="F78" s="36">
        <v>913.59999999999991</v>
      </c>
      <c r="G78" s="36">
        <v>905.39999999999986</v>
      </c>
      <c r="H78" s="36">
        <v>934.59999999999991</v>
      </c>
      <c r="I78" s="36">
        <v>942.8</v>
      </c>
      <c r="J78" s="36">
        <v>949.19999999999993</v>
      </c>
      <c r="K78" s="31">
        <v>936.4</v>
      </c>
      <c r="L78" s="31">
        <v>921.8</v>
      </c>
      <c r="M78" s="31">
        <v>56.085569999999997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484.95</v>
      </c>
      <c r="D79" s="36">
        <v>487.7833333333333</v>
      </c>
      <c r="E79" s="36">
        <v>481.16666666666663</v>
      </c>
      <c r="F79" s="36">
        <v>477.38333333333333</v>
      </c>
      <c r="G79" s="36">
        <v>470.76666666666665</v>
      </c>
      <c r="H79" s="36">
        <v>491.56666666666661</v>
      </c>
      <c r="I79" s="36">
        <v>498.18333333333328</v>
      </c>
      <c r="J79" s="36">
        <v>501.96666666666658</v>
      </c>
      <c r="K79" s="31">
        <v>494.4</v>
      </c>
      <c r="L79" s="31">
        <v>484</v>
      </c>
      <c r="M79" s="31">
        <v>2.6671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272.2</v>
      </c>
      <c r="D80" s="36">
        <v>270.43333333333334</v>
      </c>
      <c r="E80" s="36">
        <v>266.86666666666667</v>
      </c>
      <c r="F80" s="36">
        <v>261.53333333333336</v>
      </c>
      <c r="G80" s="36">
        <v>257.9666666666667</v>
      </c>
      <c r="H80" s="36">
        <v>275.76666666666665</v>
      </c>
      <c r="I80" s="36">
        <v>279.33333333333337</v>
      </c>
      <c r="J80" s="36">
        <v>284.66666666666663</v>
      </c>
      <c r="K80" s="31">
        <v>274</v>
      </c>
      <c r="L80" s="31">
        <v>265.10000000000002</v>
      </c>
      <c r="M80" s="31">
        <v>28.67446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1229.55</v>
      </c>
      <c r="D81" s="36">
        <v>1220.1833333333334</v>
      </c>
      <c r="E81" s="36">
        <v>1205.3666666666668</v>
      </c>
      <c r="F81" s="36">
        <v>1181.1833333333334</v>
      </c>
      <c r="G81" s="36">
        <v>1166.3666666666668</v>
      </c>
      <c r="H81" s="36">
        <v>1244.3666666666668</v>
      </c>
      <c r="I81" s="36">
        <v>1259.1833333333334</v>
      </c>
      <c r="J81" s="36">
        <v>1283.3666666666668</v>
      </c>
      <c r="K81" s="31">
        <v>1235</v>
      </c>
      <c r="L81" s="31">
        <v>1196</v>
      </c>
      <c r="M81" s="31">
        <v>0.93769999999999998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483.35</v>
      </c>
      <c r="D82" s="36">
        <v>482.91666666666669</v>
      </c>
      <c r="E82" s="36">
        <v>476.43333333333339</v>
      </c>
      <c r="F82" s="36">
        <v>469.51666666666671</v>
      </c>
      <c r="G82" s="36">
        <v>463.03333333333342</v>
      </c>
      <c r="H82" s="36">
        <v>489.83333333333337</v>
      </c>
      <c r="I82" s="36">
        <v>496.31666666666661</v>
      </c>
      <c r="J82" s="36">
        <v>503.23333333333335</v>
      </c>
      <c r="K82" s="31">
        <v>489.4</v>
      </c>
      <c r="L82" s="31">
        <v>476</v>
      </c>
      <c r="M82" s="31">
        <v>16.186889999999998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250.1</v>
      </c>
      <c r="D83" s="36">
        <v>252.03333333333333</v>
      </c>
      <c r="E83" s="36">
        <v>248.06666666666666</v>
      </c>
      <c r="F83" s="36">
        <v>246.03333333333333</v>
      </c>
      <c r="G83" s="36">
        <v>242.06666666666666</v>
      </c>
      <c r="H83" s="36">
        <v>254.06666666666666</v>
      </c>
      <c r="I83" s="36">
        <v>258.0333333333333</v>
      </c>
      <c r="J83" s="36">
        <v>260.06666666666666</v>
      </c>
      <c r="K83" s="31">
        <v>256</v>
      </c>
      <c r="L83" s="31">
        <v>250</v>
      </c>
      <c r="M83" s="31">
        <v>22.9331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6688</v>
      </c>
      <c r="D84" s="36">
        <v>6696.0333333333328</v>
      </c>
      <c r="E84" s="36">
        <v>6627.0666666666657</v>
      </c>
      <c r="F84" s="36">
        <v>6566.1333333333332</v>
      </c>
      <c r="G84" s="36">
        <v>6497.1666666666661</v>
      </c>
      <c r="H84" s="36">
        <v>6756.9666666666653</v>
      </c>
      <c r="I84" s="36">
        <v>6825.9333333333325</v>
      </c>
      <c r="J84" s="36">
        <v>6886.866666666665</v>
      </c>
      <c r="K84" s="31">
        <v>6765</v>
      </c>
      <c r="L84" s="31">
        <v>6635.1</v>
      </c>
      <c r="M84" s="31">
        <v>0.10630000000000001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875.2</v>
      </c>
      <c r="D85" s="36">
        <v>882.55000000000007</v>
      </c>
      <c r="E85" s="36">
        <v>860.90000000000009</v>
      </c>
      <c r="F85" s="36">
        <v>846.6</v>
      </c>
      <c r="G85" s="36">
        <v>824.95</v>
      </c>
      <c r="H85" s="36">
        <v>896.85000000000014</v>
      </c>
      <c r="I85" s="36">
        <v>918.5</v>
      </c>
      <c r="J85" s="36">
        <v>932.80000000000018</v>
      </c>
      <c r="K85" s="31">
        <v>904.2</v>
      </c>
      <c r="L85" s="31">
        <v>868.25</v>
      </c>
      <c r="M85" s="31">
        <v>1.6496900000000001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1261.45</v>
      </c>
      <c r="D86" s="36">
        <v>1266.3999999999999</v>
      </c>
      <c r="E86" s="36">
        <v>1225.0499999999997</v>
      </c>
      <c r="F86" s="36">
        <v>1188.6499999999999</v>
      </c>
      <c r="G86" s="36">
        <v>1147.2999999999997</v>
      </c>
      <c r="H86" s="36">
        <v>1302.7999999999997</v>
      </c>
      <c r="I86" s="36">
        <v>1344.1499999999996</v>
      </c>
      <c r="J86" s="36">
        <v>1380.5499999999997</v>
      </c>
      <c r="K86" s="31">
        <v>1307.75</v>
      </c>
      <c r="L86" s="31">
        <v>1230</v>
      </c>
      <c r="M86" s="31">
        <v>4.1655300000000004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428.75</v>
      </c>
      <c r="D87" s="36">
        <v>429.2</v>
      </c>
      <c r="E87" s="36">
        <v>425.54999999999995</v>
      </c>
      <c r="F87" s="36">
        <v>422.34999999999997</v>
      </c>
      <c r="G87" s="36">
        <v>418.69999999999993</v>
      </c>
      <c r="H87" s="36">
        <v>432.4</v>
      </c>
      <c r="I87" s="36">
        <v>436.04999999999995</v>
      </c>
      <c r="J87" s="36">
        <v>439.25</v>
      </c>
      <c r="K87" s="31">
        <v>432.85</v>
      </c>
      <c r="L87" s="31">
        <v>426</v>
      </c>
      <c r="M87" s="31">
        <v>1.8164499999999999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19019.7</v>
      </c>
      <c r="D88" s="36">
        <v>19159.916666666668</v>
      </c>
      <c r="E88" s="36">
        <v>18819.783333333336</v>
      </c>
      <c r="F88" s="36">
        <v>18619.866666666669</v>
      </c>
      <c r="G88" s="36">
        <v>18279.733333333337</v>
      </c>
      <c r="H88" s="36">
        <v>19359.833333333336</v>
      </c>
      <c r="I88" s="36">
        <v>19699.966666666667</v>
      </c>
      <c r="J88" s="36">
        <v>19899.883333333335</v>
      </c>
      <c r="K88" s="31">
        <v>19500.05</v>
      </c>
      <c r="L88" s="31">
        <v>18960</v>
      </c>
      <c r="M88" s="31">
        <v>0.33903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567.85</v>
      </c>
      <c r="D89" s="36">
        <v>572.18333333333339</v>
      </c>
      <c r="E89" s="36">
        <v>560.66666666666674</v>
      </c>
      <c r="F89" s="36">
        <v>553.48333333333335</v>
      </c>
      <c r="G89" s="36">
        <v>541.9666666666667</v>
      </c>
      <c r="H89" s="36">
        <v>579.36666666666679</v>
      </c>
      <c r="I89" s="36">
        <v>590.88333333333344</v>
      </c>
      <c r="J89" s="36">
        <v>598.06666666666683</v>
      </c>
      <c r="K89" s="31">
        <v>583.70000000000005</v>
      </c>
      <c r="L89" s="31">
        <v>565</v>
      </c>
      <c r="M89" s="31">
        <v>4.8879700000000001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18.899999999999999</v>
      </c>
      <c r="D90" s="36">
        <v>18.966666666666665</v>
      </c>
      <c r="E90" s="36">
        <v>18.43333333333333</v>
      </c>
      <c r="F90" s="36">
        <v>17.966666666666665</v>
      </c>
      <c r="G90" s="36">
        <v>17.43333333333333</v>
      </c>
      <c r="H90" s="36">
        <v>19.43333333333333</v>
      </c>
      <c r="I90" s="36">
        <v>19.966666666666669</v>
      </c>
      <c r="J90" s="36">
        <v>20.43333333333333</v>
      </c>
      <c r="K90" s="31">
        <v>19.5</v>
      </c>
      <c r="L90" s="31">
        <v>18.5</v>
      </c>
      <c r="M90" s="31">
        <v>200.52947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4537.1499999999996</v>
      </c>
      <c r="D91" s="36">
        <v>4533.0499999999993</v>
      </c>
      <c r="E91" s="36">
        <v>4505.6499999999987</v>
      </c>
      <c r="F91" s="36">
        <v>4474.1499999999996</v>
      </c>
      <c r="G91" s="36">
        <v>4446.7499999999991</v>
      </c>
      <c r="H91" s="36">
        <v>4564.5499999999984</v>
      </c>
      <c r="I91" s="36">
        <v>4591.95</v>
      </c>
      <c r="J91" s="36">
        <v>4623.449999999998</v>
      </c>
      <c r="K91" s="31">
        <v>4560.45</v>
      </c>
      <c r="L91" s="31">
        <v>4501.55</v>
      </c>
      <c r="M91" s="31">
        <v>2.30125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1297.95</v>
      </c>
      <c r="D92" s="36">
        <v>1301.5999999999999</v>
      </c>
      <c r="E92" s="36">
        <v>1274.1999999999998</v>
      </c>
      <c r="F92" s="36">
        <v>1250.4499999999998</v>
      </c>
      <c r="G92" s="36">
        <v>1223.0499999999997</v>
      </c>
      <c r="H92" s="36">
        <v>1325.35</v>
      </c>
      <c r="I92" s="36">
        <v>1352.75</v>
      </c>
      <c r="J92" s="36">
        <v>1376.5</v>
      </c>
      <c r="K92" s="31">
        <v>1329</v>
      </c>
      <c r="L92" s="31">
        <v>1277.8499999999999</v>
      </c>
      <c r="M92" s="31">
        <v>11.06865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1994.55</v>
      </c>
      <c r="D93" s="36">
        <v>2010.8500000000001</v>
      </c>
      <c r="E93" s="36">
        <v>1968.7000000000003</v>
      </c>
      <c r="F93" s="36">
        <v>1942.8500000000001</v>
      </c>
      <c r="G93" s="36">
        <v>1900.7000000000003</v>
      </c>
      <c r="H93" s="36">
        <v>2036.7000000000003</v>
      </c>
      <c r="I93" s="36">
        <v>2078.8500000000004</v>
      </c>
      <c r="J93" s="36">
        <v>2104.7000000000003</v>
      </c>
      <c r="K93" s="31">
        <v>2053</v>
      </c>
      <c r="L93" s="31">
        <v>1985</v>
      </c>
      <c r="M93" s="31">
        <v>2.4016000000000002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288.7</v>
      </c>
      <c r="D94" s="36">
        <v>290</v>
      </c>
      <c r="E94" s="36">
        <v>286.5</v>
      </c>
      <c r="F94" s="36">
        <v>284.3</v>
      </c>
      <c r="G94" s="36">
        <v>280.8</v>
      </c>
      <c r="H94" s="36">
        <v>292.2</v>
      </c>
      <c r="I94" s="36">
        <v>295.7</v>
      </c>
      <c r="J94" s="36">
        <v>297.89999999999998</v>
      </c>
      <c r="K94" s="31">
        <v>293.5</v>
      </c>
      <c r="L94" s="31">
        <v>287.8</v>
      </c>
      <c r="M94" s="31">
        <v>5.8798500000000002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764.8</v>
      </c>
      <c r="D95" s="36">
        <v>762.68333333333339</v>
      </c>
      <c r="E95" s="36">
        <v>755.11666666666679</v>
      </c>
      <c r="F95" s="36">
        <v>745.43333333333339</v>
      </c>
      <c r="G95" s="36">
        <v>737.86666666666679</v>
      </c>
      <c r="H95" s="36">
        <v>772.36666666666679</v>
      </c>
      <c r="I95" s="36">
        <v>779.93333333333339</v>
      </c>
      <c r="J95" s="36">
        <v>789.61666666666679</v>
      </c>
      <c r="K95" s="31">
        <v>770.25</v>
      </c>
      <c r="L95" s="31">
        <v>753</v>
      </c>
      <c r="M95" s="31">
        <v>6.9063999999999997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376.25</v>
      </c>
      <c r="D96" s="36">
        <v>376.09999999999997</v>
      </c>
      <c r="E96" s="36">
        <v>372.64999999999992</v>
      </c>
      <c r="F96" s="36">
        <v>369.04999999999995</v>
      </c>
      <c r="G96" s="36">
        <v>365.59999999999991</v>
      </c>
      <c r="H96" s="36">
        <v>379.69999999999993</v>
      </c>
      <c r="I96" s="36">
        <v>383.15</v>
      </c>
      <c r="J96" s="36">
        <v>386.74999999999994</v>
      </c>
      <c r="K96" s="31">
        <v>379.55</v>
      </c>
      <c r="L96" s="31">
        <v>372.5</v>
      </c>
      <c r="M96" s="31">
        <v>95.566590000000005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796.95</v>
      </c>
      <c r="D97" s="36">
        <v>793.73333333333323</v>
      </c>
      <c r="E97" s="36">
        <v>777.46666666666647</v>
      </c>
      <c r="F97" s="36">
        <v>757.98333333333323</v>
      </c>
      <c r="G97" s="36">
        <v>741.71666666666647</v>
      </c>
      <c r="H97" s="36">
        <v>813.21666666666647</v>
      </c>
      <c r="I97" s="36">
        <v>829.48333333333312</v>
      </c>
      <c r="J97" s="36">
        <v>848.96666666666647</v>
      </c>
      <c r="K97" s="31">
        <v>810</v>
      </c>
      <c r="L97" s="31">
        <v>774.25</v>
      </c>
      <c r="M97" s="31">
        <v>2.6574800000000001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1177</v>
      </c>
      <c r="D98" s="36">
        <v>1179.3833333333332</v>
      </c>
      <c r="E98" s="36">
        <v>1165.1666666666665</v>
      </c>
      <c r="F98" s="36">
        <v>1153.3333333333333</v>
      </c>
      <c r="G98" s="36">
        <v>1139.1166666666666</v>
      </c>
      <c r="H98" s="36">
        <v>1191.2166666666665</v>
      </c>
      <c r="I98" s="36">
        <v>1205.4333333333332</v>
      </c>
      <c r="J98" s="36">
        <v>1217.2666666666664</v>
      </c>
      <c r="K98" s="31">
        <v>1193.5999999999999</v>
      </c>
      <c r="L98" s="31">
        <v>1167.55</v>
      </c>
      <c r="M98" s="31">
        <v>0.43922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138.55000000000001</v>
      </c>
      <c r="D99" s="36">
        <v>137.98333333333332</v>
      </c>
      <c r="E99" s="36">
        <v>136.76666666666665</v>
      </c>
      <c r="F99" s="36">
        <v>134.98333333333332</v>
      </c>
      <c r="G99" s="36">
        <v>133.76666666666665</v>
      </c>
      <c r="H99" s="36">
        <v>139.76666666666665</v>
      </c>
      <c r="I99" s="36">
        <v>140.98333333333329</v>
      </c>
      <c r="J99" s="36">
        <v>142.76666666666665</v>
      </c>
      <c r="K99" s="31">
        <v>139.19999999999999</v>
      </c>
      <c r="L99" s="31">
        <v>136.19999999999999</v>
      </c>
      <c r="M99" s="31">
        <v>7.4808199999999996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645.70000000000005</v>
      </c>
      <c r="D100" s="36">
        <v>641.13333333333333</v>
      </c>
      <c r="E100" s="36">
        <v>634.66666666666663</v>
      </c>
      <c r="F100" s="36">
        <v>623.63333333333333</v>
      </c>
      <c r="G100" s="36">
        <v>617.16666666666663</v>
      </c>
      <c r="H100" s="36">
        <v>652.16666666666663</v>
      </c>
      <c r="I100" s="36">
        <v>658.63333333333333</v>
      </c>
      <c r="J100" s="36">
        <v>669.66666666666663</v>
      </c>
      <c r="K100" s="31">
        <v>647.6</v>
      </c>
      <c r="L100" s="31">
        <v>630.1</v>
      </c>
      <c r="M100" s="31">
        <v>1.7251099999999999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2122.0500000000002</v>
      </c>
      <c r="D101" s="36">
        <v>2131.5499999999997</v>
      </c>
      <c r="E101" s="36">
        <v>2103.0999999999995</v>
      </c>
      <c r="F101" s="36">
        <v>2084.1499999999996</v>
      </c>
      <c r="G101" s="36">
        <v>2055.6999999999994</v>
      </c>
      <c r="H101" s="36">
        <v>2150.4999999999995</v>
      </c>
      <c r="I101" s="36">
        <v>2178.9499999999994</v>
      </c>
      <c r="J101" s="36">
        <v>2197.8999999999996</v>
      </c>
      <c r="K101" s="31">
        <v>2160</v>
      </c>
      <c r="L101" s="31">
        <v>2112.6</v>
      </c>
      <c r="M101" s="31">
        <v>0.89912999999999998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51.3</v>
      </c>
      <c r="D102" s="36">
        <v>51.366666666666674</v>
      </c>
      <c r="E102" s="36">
        <v>50.633333333333347</v>
      </c>
      <c r="F102" s="36">
        <v>49.966666666666676</v>
      </c>
      <c r="G102" s="36">
        <v>49.233333333333348</v>
      </c>
      <c r="H102" s="36">
        <v>52.033333333333346</v>
      </c>
      <c r="I102" s="36">
        <v>52.766666666666666</v>
      </c>
      <c r="J102" s="36">
        <v>53.433333333333344</v>
      </c>
      <c r="K102" s="31">
        <v>52.1</v>
      </c>
      <c r="L102" s="31">
        <v>50.7</v>
      </c>
      <c r="M102" s="31">
        <v>419.81344999999999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1359.8</v>
      </c>
      <c r="D103" s="36">
        <v>1350.3833333333334</v>
      </c>
      <c r="E103" s="36">
        <v>1336.8166666666668</v>
      </c>
      <c r="F103" s="36">
        <v>1313.8333333333335</v>
      </c>
      <c r="G103" s="36">
        <v>1300.2666666666669</v>
      </c>
      <c r="H103" s="36">
        <v>1373.3666666666668</v>
      </c>
      <c r="I103" s="36">
        <v>1386.9333333333334</v>
      </c>
      <c r="J103" s="36">
        <v>1409.9166666666667</v>
      </c>
      <c r="K103" s="31">
        <v>1363.95</v>
      </c>
      <c r="L103" s="31">
        <v>1327.4</v>
      </c>
      <c r="M103" s="31">
        <v>9.3965399999999999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647.29999999999995</v>
      </c>
      <c r="D104" s="36">
        <v>650.44999999999993</v>
      </c>
      <c r="E104" s="36">
        <v>641.84999999999991</v>
      </c>
      <c r="F104" s="36">
        <v>636.4</v>
      </c>
      <c r="G104" s="36">
        <v>627.79999999999995</v>
      </c>
      <c r="H104" s="36">
        <v>655.89999999999986</v>
      </c>
      <c r="I104" s="36">
        <v>664.5</v>
      </c>
      <c r="J104" s="36">
        <v>669.94999999999982</v>
      </c>
      <c r="K104" s="31">
        <v>659.05</v>
      </c>
      <c r="L104" s="31">
        <v>645</v>
      </c>
      <c r="M104" s="31">
        <v>0.45456999999999997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1117.05</v>
      </c>
      <c r="D105" s="36">
        <v>1108.2833333333333</v>
      </c>
      <c r="E105" s="36">
        <v>1090.6666666666665</v>
      </c>
      <c r="F105" s="36">
        <v>1064.2833333333333</v>
      </c>
      <c r="G105" s="36">
        <v>1046.6666666666665</v>
      </c>
      <c r="H105" s="36">
        <v>1134.6666666666665</v>
      </c>
      <c r="I105" s="36">
        <v>1152.2833333333333</v>
      </c>
      <c r="J105" s="36">
        <v>1178.6666666666665</v>
      </c>
      <c r="K105" s="31">
        <v>1125.9000000000001</v>
      </c>
      <c r="L105" s="31">
        <v>1081.9000000000001</v>
      </c>
      <c r="M105" s="31">
        <v>5.7678000000000003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8521.1</v>
      </c>
      <c r="D106" s="36">
        <v>8548.8666666666668</v>
      </c>
      <c r="E106" s="36">
        <v>8427.8833333333332</v>
      </c>
      <c r="F106" s="36">
        <v>8334.6666666666661</v>
      </c>
      <c r="G106" s="36">
        <v>8213.6833333333325</v>
      </c>
      <c r="H106" s="36">
        <v>8642.0833333333339</v>
      </c>
      <c r="I106" s="36">
        <v>8763.0666666666675</v>
      </c>
      <c r="J106" s="36">
        <v>8856.2833333333347</v>
      </c>
      <c r="K106" s="31">
        <v>8669.85</v>
      </c>
      <c r="L106" s="31">
        <v>8455.65</v>
      </c>
      <c r="M106" s="31">
        <v>0.1341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89.95</v>
      </c>
      <c r="D107" s="36">
        <v>90.233333333333334</v>
      </c>
      <c r="E107" s="36">
        <v>89.516666666666666</v>
      </c>
      <c r="F107" s="36">
        <v>89.083333333333329</v>
      </c>
      <c r="G107" s="36">
        <v>88.36666666666666</v>
      </c>
      <c r="H107" s="36">
        <v>90.666666666666671</v>
      </c>
      <c r="I107" s="36">
        <v>91.38333333333334</v>
      </c>
      <c r="J107" s="36">
        <v>91.816666666666677</v>
      </c>
      <c r="K107" s="31">
        <v>90.95</v>
      </c>
      <c r="L107" s="31">
        <v>89.8</v>
      </c>
      <c r="M107" s="31">
        <v>18.83625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442.2</v>
      </c>
      <c r="D108" s="36">
        <v>441.90000000000003</v>
      </c>
      <c r="E108" s="36">
        <v>437.10000000000008</v>
      </c>
      <c r="F108" s="36">
        <v>432.00000000000006</v>
      </c>
      <c r="G108" s="36">
        <v>427.2000000000001</v>
      </c>
      <c r="H108" s="36">
        <v>447.00000000000006</v>
      </c>
      <c r="I108" s="36">
        <v>451.8</v>
      </c>
      <c r="J108" s="36">
        <v>456.90000000000003</v>
      </c>
      <c r="K108" s="31">
        <v>446.7</v>
      </c>
      <c r="L108" s="31">
        <v>436.8</v>
      </c>
      <c r="M108" s="31">
        <v>10.68454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557.45000000000005</v>
      </c>
      <c r="D109" s="36">
        <v>554.93333333333328</v>
      </c>
      <c r="E109" s="36">
        <v>547.46666666666658</v>
      </c>
      <c r="F109" s="36">
        <v>537.48333333333335</v>
      </c>
      <c r="G109" s="36">
        <v>530.01666666666665</v>
      </c>
      <c r="H109" s="36">
        <v>564.91666666666652</v>
      </c>
      <c r="I109" s="36">
        <v>572.38333333333321</v>
      </c>
      <c r="J109" s="36">
        <v>582.36666666666645</v>
      </c>
      <c r="K109" s="31">
        <v>562.4</v>
      </c>
      <c r="L109" s="31">
        <v>544.95000000000005</v>
      </c>
      <c r="M109" s="31">
        <v>2.69861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276.85000000000002</v>
      </c>
      <c r="D110" s="36">
        <v>276.59999999999997</v>
      </c>
      <c r="E110" s="36">
        <v>274.24999999999994</v>
      </c>
      <c r="F110" s="36">
        <v>271.64999999999998</v>
      </c>
      <c r="G110" s="36">
        <v>269.29999999999995</v>
      </c>
      <c r="H110" s="36">
        <v>279.19999999999993</v>
      </c>
      <c r="I110" s="36">
        <v>281.54999999999995</v>
      </c>
      <c r="J110" s="36">
        <v>284.14999999999992</v>
      </c>
      <c r="K110" s="31">
        <v>278.95</v>
      </c>
      <c r="L110" s="31">
        <v>274</v>
      </c>
      <c r="M110" s="31">
        <v>8.9831000000000003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484.15</v>
      </c>
      <c r="D111" s="36">
        <v>484.15000000000003</v>
      </c>
      <c r="E111" s="36">
        <v>481.00000000000006</v>
      </c>
      <c r="F111" s="36">
        <v>477.85</v>
      </c>
      <c r="G111" s="36">
        <v>474.70000000000005</v>
      </c>
      <c r="H111" s="36">
        <v>487.30000000000007</v>
      </c>
      <c r="I111" s="36">
        <v>490.45000000000005</v>
      </c>
      <c r="J111" s="36">
        <v>493.60000000000008</v>
      </c>
      <c r="K111" s="31">
        <v>487.3</v>
      </c>
      <c r="L111" s="31">
        <v>481</v>
      </c>
      <c r="M111" s="31">
        <v>0.51195999999999997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1160.45</v>
      </c>
      <c r="D112" s="36">
        <v>1157.75</v>
      </c>
      <c r="E112" s="36">
        <v>1141.5</v>
      </c>
      <c r="F112" s="36">
        <v>1122.55</v>
      </c>
      <c r="G112" s="36">
        <v>1106.3</v>
      </c>
      <c r="H112" s="36">
        <v>1176.7</v>
      </c>
      <c r="I112" s="36">
        <v>1192.95</v>
      </c>
      <c r="J112" s="36">
        <v>1211.9000000000001</v>
      </c>
      <c r="K112" s="31">
        <v>1174</v>
      </c>
      <c r="L112" s="31">
        <v>1138.8</v>
      </c>
      <c r="M112" s="31">
        <v>0.99572000000000005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1217.55</v>
      </c>
      <c r="D113" s="36">
        <v>1221.75</v>
      </c>
      <c r="E113" s="36">
        <v>1196.8</v>
      </c>
      <c r="F113" s="36">
        <v>1176.05</v>
      </c>
      <c r="G113" s="36">
        <v>1151.0999999999999</v>
      </c>
      <c r="H113" s="36">
        <v>1242.5</v>
      </c>
      <c r="I113" s="36">
        <v>1267.4499999999998</v>
      </c>
      <c r="J113" s="36">
        <v>1288.2</v>
      </c>
      <c r="K113" s="31">
        <v>1246.7</v>
      </c>
      <c r="L113" s="31">
        <v>1201</v>
      </c>
      <c r="M113" s="31">
        <v>13.747210000000001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480.75</v>
      </c>
      <c r="D114" s="36">
        <v>481.83333333333331</v>
      </c>
      <c r="E114" s="36">
        <v>475.41666666666663</v>
      </c>
      <c r="F114" s="36">
        <v>470.08333333333331</v>
      </c>
      <c r="G114" s="36">
        <v>463.66666666666663</v>
      </c>
      <c r="H114" s="36">
        <v>487.16666666666663</v>
      </c>
      <c r="I114" s="36">
        <v>493.58333333333326</v>
      </c>
      <c r="J114" s="36">
        <v>498.91666666666663</v>
      </c>
      <c r="K114" s="31">
        <v>488.25</v>
      </c>
      <c r="L114" s="31">
        <v>476.5</v>
      </c>
      <c r="M114" s="31">
        <v>3.9374099999999999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1186.1500000000001</v>
      </c>
      <c r="D115" s="36">
        <v>1183.45</v>
      </c>
      <c r="E115" s="36">
        <v>1167.7</v>
      </c>
      <c r="F115" s="36">
        <v>1149.25</v>
      </c>
      <c r="G115" s="36">
        <v>1133.5</v>
      </c>
      <c r="H115" s="36">
        <v>1201.9000000000001</v>
      </c>
      <c r="I115" s="36">
        <v>1217.6500000000001</v>
      </c>
      <c r="J115" s="36">
        <v>1236.1000000000001</v>
      </c>
      <c r="K115" s="31">
        <v>1199.2</v>
      </c>
      <c r="L115" s="31">
        <v>1165</v>
      </c>
      <c r="M115" s="31">
        <v>18.783809999999999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126.7</v>
      </c>
      <c r="D116" s="36">
        <v>126.60000000000001</v>
      </c>
      <c r="E116" s="36">
        <v>125.90000000000002</v>
      </c>
      <c r="F116" s="36">
        <v>125.10000000000001</v>
      </c>
      <c r="G116" s="36">
        <v>124.40000000000002</v>
      </c>
      <c r="H116" s="36">
        <v>127.40000000000002</v>
      </c>
      <c r="I116" s="36">
        <v>128.10000000000002</v>
      </c>
      <c r="J116" s="36">
        <v>128.90000000000003</v>
      </c>
      <c r="K116" s="31">
        <v>127.3</v>
      </c>
      <c r="L116" s="31">
        <v>125.8</v>
      </c>
      <c r="M116" s="31">
        <v>26.943069999999999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1409.25</v>
      </c>
      <c r="D117" s="36">
        <v>1412.3166666666666</v>
      </c>
      <c r="E117" s="36">
        <v>1401.9833333333331</v>
      </c>
      <c r="F117" s="36">
        <v>1394.7166666666665</v>
      </c>
      <c r="G117" s="36">
        <v>1384.383333333333</v>
      </c>
      <c r="H117" s="36">
        <v>1419.5833333333333</v>
      </c>
      <c r="I117" s="36">
        <v>1429.9166666666667</v>
      </c>
      <c r="J117" s="36">
        <v>1437.1833333333334</v>
      </c>
      <c r="K117" s="31">
        <v>1422.65</v>
      </c>
      <c r="L117" s="31">
        <v>1405.05</v>
      </c>
      <c r="M117" s="31">
        <v>0.41786000000000001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295.2</v>
      </c>
      <c r="D118" s="36">
        <v>294.7</v>
      </c>
      <c r="E118" s="36">
        <v>291.89999999999998</v>
      </c>
      <c r="F118" s="36">
        <v>288.59999999999997</v>
      </c>
      <c r="G118" s="36">
        <v>285.79999999999995</v>
      </c>
      <c r="H118" s="36">
        <v>298</v>
      </c>
      <c r="I118" s="36">
        <v>300.80000000000007</v>
      </c>
      <c r="J118" s="36">
        <v>304.10000000000002</v>
      </c>
      <c r="K118" s="31">
        <v>297.5</v>
      </c>
      <c r="L118" s="31">
        <v>291.39999999999998</v>
      </c>
      <c r="M118" s="31">
        <v>86.408289999999994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1085.25</v>
      </c>
      <c r="D119" s="36">
        <v>1088.7166666666667</v>
      </c>
      <c r="E119" s="36">
        <v>1059.5333333333333</v>
      </c>
      <c r="F119" s="36">
        <v>1033.8166666666666</v>
      </c>
      <c r="G119" s="36">
        <v>1004.6333333333332</v>
      </c>
      <c r="H119" s="36">
        <v>1114.4333333333334</v>
      </c>
      <c r="I119" s="36">
        <v>1143.6166666666668</v>
      </c>
      <c r="J119" s="36">
        <v>1169.3333333333335</v>
      </c>
      <c r="K119" s="31">
        <v>1117.9000000000001</v>
      </c>
      <c r="L119" s="31">
        <v>1063</v>
      </c>
      <c r="M119" s="31">
        <v>64.305930000000004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5104.45</v>
      </c>
      <c r="D120" s="36">
        <v>5106.4833333333336</v>
      </c>
      <c r="E120" s="36">
        <v>5047.9666666666672</v>
      </c>
      <c r="F120" s="36">
        <v>4991.4833333333336</v>
      </c>
      <c r="G120" s="36">
        <v>4932.9666666666672</v>
      </c>
      <c r="H120" s="36">
        <v>5162.9666666666672</v>
      </c>
      <c r="I120" s="36">
        <v>5221.4833333333336</v>
      </c>
      <c r="J120" s="36">
        <v>5277.9666666666672</v>
      </c>
      <c r="K120" s="31">
        <v>5165</v>
      </c>
      <c r="L120" s="31">
        <v>5050</v>
      </c>
      <c r="M120" s="31">
        <v>5.67361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2005.55</v>
      </c>
      <c r="D121" s="36">
        <v>1999.75</v>
      </c>
      <c r="E121" s="36">
        <v>1987.15</v>
      </c>
      <c r="F121" s="36">
        <v>1968.75</v>
      </c>
      <c r="G121" s="36">
        <v>1956.15</v>
      </c>
      <c r="H121" s="36">
        <v>2018.15</v>
      </c>
      <c r="I121" s="36">
        <v>2030.75</v>
      </c>
      <c r="J121" s="36">
        <v>2049.15</v>
      </c>
      <c r="K121" s="31">
        <v>2012.35</v>
      </c>
      <c r="L121" s="31">
        <v>1981.35</v>
      </c>
      <c r="M121" s="31">
        <v>2.8302399999999999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2510.5500000000002</v>
      </c>
      <c r="D122" s="36">
        <v>2490.8333333333335</v>
      </c>
      <c r="E122" s="36">
        <v>2456.666666666667</v>
      </c>
      <c r="F122" s="36">
        <v>2402.7833333333333</v>
      </c>
      <c r="G122" s="36">
        <v>2368.6166666666668</v>
      </c>
      <c r="H122" s="36">
        <v>2544.7166666666672</v>
      </c>
      <c r="I122" s="36">
        <v>2578.8833333333341</v>
      </c>
      <c r="J122" s="36">
        <v>2632.7666666666673</v>
      </c>
      <c r="K122" s="31">
        <v>2525</v>
      </c>
      <c r="L122" s="31">
        <v>2436.9499999999998</v>
      </c>
      <c r="M122" s="31">
        <v>0.80835999999999997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716.2</v>
      </c>
      <c r="D123" s="36">
        <v>713.73333333333323</v>
      </c>
      <c r="E123" s="36">
        <v>709.46666666666647</v>
      </c>
      <c r="F123" s="36">
        <v>702.73333333333323</v>
      </c>
      <c r="G123" s="36">
        <v>698.46666666666647</v>
      </c>
      <c r="H123" s="36">
        <v>720.46666666666647</v>
      </c>
      <c r="I123" s="36">
        <v>724.73333333333312</v>
      </c>
      <c r="J123" s="36">
        <v>731.46666666666647</v>
      </c>
      <c r="K123" s="31">
        <v>718</v>
      </c>
      <c r="L123" s="31">
        <v>707</v>
      </c>
      <c r="M123" s="31">
        <v>17.022629999999999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1146.3</v>
      </c>
      <c r="D124" s="36">
        <v>1122.8833333333334</v>
      </c>
      <c r="E124" s="36">
        <v>1095.7666666666669</v>
      </c>
      <c r="F124" s="36">
        <v>1045.2333333333333</v>
      </c>
      <c r="G124" s="36">
        <v>1018.1166666666668</v>
      </c>
      <c r="H124" s="36">
        <v>1173.416666666667</v>
      </c>
      <c r="I124" s="36">
        <v>1200.5333333333333</v>
      </c>
      <c r="J124" s="36">
        <v>1251.0666666666671</v>
      </c>
      <c r="K124" s="31">
        <v>1150</v>
      </c>
      <c r="L124" s="31">
        <v>1072.3499999999999</v>
      </c>
      <c r="M124" s="31">
        <v>5.0822200000000004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4635.45</v>
      </c>
      <c r="D125" s="36">
        <v>4689.5166666666673</v>
      </c>
      <c r="E125" s="36">
        <v>4558.0333333333347</v>
      </c>
      <c r="F125" s="36">
        <v>4480.6166666666677</v>
      </c>
      <c r="G125" s="36">
        <v>4349.133333333335</v>
      </c>
      <c r="H125" s="36">
        <v>4766.9333333333343</v>
      </c>
      <c r="I125" s="36">
        <v>4898.4166666666661</v>
      </c>
      <c r="J125" s="36">
        <v>4975.8333333333339</v>
      </c>
      <c r="K125" s="31">
        <v>4821</v>
      </c>
      <c r="L125" s="31">
        <v>4612.1000000000004</v>
      </c>
      <c r="M125" s="31">
        <v>0.60370000000000001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1315.5</v>
      </c>
      <c r="D126" s="36">
        <v>1311.1833333333332</v>
      </c>
      <c r="E126" s="36">
        <v>1292.4166666666663</v>
      </c>
      <c r="F126" s="36">
        <v>1269.333333333333</v>
      </c>
      <c r="G126" s="36">
        <v>1250.5666666666662</v>
      </c>
      <c r="H126" s="36">
        <v>1334.2666666666664</v>
      </c>
      <c r="I126" s="36">
        <v>1353.0333333333333</v>
      </c>
      <c r="J126" s="36">
        <v>1376.1166666666666</v>
      </c>
      <c r="K126" s="31">
        <v>1329.95</v>
      </c>
      <c r="L126" s="31">
        <v>1288.0999999999999</v>
      </c>
      <c r="M126" s="31">
        <v>1.98566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3924.15</v>
      </c>
      <c r="D127" s="36">
        <v>3912.2666666666664</v>
      </c>
      <c r="E127" s="36">
        <v>3864.5333333333328</v>
      </c>
      <c r="F127" s="36">
        <v>3804.9166666666665</v>
      </c>
      <c r="G127" s="36">
        <v>3757.1833333333329</v>
      </c>
      <c r="H127" s="36">
        <v>3971.8833333333328</v>
      </c>
      <c r="I127" s="36">
        <v>4019.6166666666663</v>
      </c>
      <c r="J127" s="36">
        <v>4079.2333333333327</v>
      </c>
      <c r="K127" s="31">
        <v>3960</v>
      </c>
      <c r="L127" s="31">
        <v>3852.65</v>
      </c>
      <c r="M127" s="31">
        <v>0.29815000000000003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309.85000000000002</v>
      </c>
      <c r="D128" s="36">
        <v>310.73333333333329</v>
      </c>
      <c r="E128" s="36">
        <v>304.51666666666659</v>
      </c>
      <c r="F128" s="36">
        <v>299.18333333333328</v>
      </c>
      <c r="G128" s="36">
        <v>292.96666666666658</v>
      </c>
      <c r="H128" s="36">
        <v>316.06666666666661</v>
      </c>
      <c r="I128" s="36">
        <v>322.2833333333333</v>
      </c>
      <c r="J128" s="36">
        <v>327.61666666666662</v>
      </c>
      <c r="K128" s="31">
        <v>316.95</v>
      </c>
      <c r="L128" s="31">
        <v>305.39999999999998</v>
      </c>
      <c r="M128" s="31">
        <v>48.894620000000003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336.3</v>
      </c>
      <c r="D129" s="36">
        <v>338.41666666666669</v>
      </c>
      <c r="E129" s="36">
        <v>333.13333333333338</v>
      </c>
      <c r="F129" s="36">
        <v>329.9666666666667</v>
      </c>
      <c r="G129" s="36">
        <v>324.68333333333339</v>
      </c>
      <c r="H129" s="36">
        <v>341.58333333333337</v>
      </c>
      <c r="I129" s="36">
        <v>346.86666666666667</v>
      </c>
      <c r="J129" s="36">
        <v>350.03333333333336</v>
      </c>
      <c r="K129" s="31">
        <v>343.7</v>
      </c>
      <c r="L129" s="31">
        <v>335.25</v>
      </c>
      <c r="M129" s="31">
        <v>3.03484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1696.3</v>
      </c>
      <c r="D130" s="36">
        <v>1686.3666666666668</v>
      </c>
      <c r="E130" s="36">
        <v>1663.2333333333336</v>
      </c>
      <c r="F130" s="36">
        <v>1630.1666666666667</v>
      </c>
      <c r="G130" s="36">
        <v>1607.0333333333335</v>
      </c>
      <c r="H130" s="36">
        <v>1719.4333333333336</v>
      </c>
      <c r="I130" s="36">
        <v>1742.5666666666668</v>
      </c>
      <c r="J130" s="36">
        <v>1775.6333333333337</v>
      </c>
      <c r="K130" s="31">
        <v>1709.5</v>
      </c>
      <c r="L130" s="31">
        <v>1653.3</v>
      </c>
      <c r="M130" s="31">
        <v>8.3111599999999992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1694.3</v>
      </c>
      <c r="D131" s="36">
        <v>1698.6333333333332</v>
      </c>
      <c r="E131" s="36">
        <v>1680.7166666666665</v>
      </c>
      <c r="F131" s="36">
        <v>1667.1333333333332</v>
      </c>
      <c r="G131" s="36">
        <v>1649.2166666666665</v>
      </c>
      <c r="H131" s="36">
        <v>1712.2166666666665</v>
      </c>
      <c r="I131" s="36">
        <v>1730.1333333333334</v>
      </c>
      <c r="J131" s="36">
        <v>1743.7166666666665</v>
      </c>
      <c r="K131" s="31">
        <v>1716.55</v>
      </c>
      <c r="L131" s="31">
        <v>1685.05</v>
      </c>
      <c r="M131" s="31">
        <v>2.3945500000000002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551.6</v>
      </c>
      <c r="D132" s="36">
        <v>550.41666666666663</v>
      </c>
      <c r="E132" s="36">
        <v>547.93333333333328</v>
      </c>
      <c r="F132" s="36">
        <v>544.26666666666665</v>
      </c>
      <c r="G132" s="36">
        <v>541.7833333333333</v>
      </c>
      <c r="H132" s="36">
        <v>554.08333333333326</v>
      </c>
      <c r="I132" s="36">
        <v>556.56666666666661</v>
      </c>
      <c r="J132" s="36">
        <v>560.23333333333323</v>
      </c>
      <c r="K132" s="31">
        <v>552.9</v>
      </c>
      <c r="L132" s="31">
        <v>546.75</v>
      </c>
      <c r="M132" s="31">
        <v>8.3840800000000009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2404.35</v>
      </c>
      <c r="D133" s="36">
        <v>2384.2499999999995</v>
      </c>
      <c r="E133" s="36">
        <v>2350.5499999999993</v>
      </c>
      <c r="F133" s="36">
        <v>2296.7499999999995</v>
      </c>
      <c r="G133" s="36">
        <v>2263.0499999999993</v>
      </c>
      <c r="H133" s="36">
        <v>2438.0499999999993</v>
      </c>
      <c r="I133" s="36">
        <v>2471.7499999999991</v>
      </c>
      <c r="J133" s="36">
        <v>2525.5499999999993</v>
      </c>
      <c r="K133" s="31">
        <v>2417.9499999999998</v>
      </c>
      <c r="L133" s="31">
        <v>2330.4499999999998</v>
      </c>
      <c r="M133" s="31">
        <v>4.8303200000000004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2101.1999999999998</v>
      </c>
      <c r="D134" s="36">
        <v>2101.3166666666666</v>
      </c>
      <c r="E134" s="36">
        <v>2087.8833333333332</v>
      </c>
      <c r="F134" s="36">
        <v>2074.5666666666666</v>
      </c>
      <c r="G134" s="36">
        <v>2061.1333333333332</v>
      </c>
      <c r="H134" s="36">
        <v>2114.6333333333332</v>
      </c>
      <c r="I134" s="36">
        <v>2128.0666666666666</v>
      </c>
      <c r="J134" s="36">
        <v>2141.3833333333332</v>
      </c>
      <c r="K134" s="31">
        <v>2114.75</v>
      </c>
      <c r="L134" s="31">
        <v>2088</v>
      </c>
      <c r="M134" s="31">
        <v>0.60426000000000002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1089.55</v>
      </c>
      <c r="D135" s="36">
        <v>1093.7833333333335</v>
      </c>
      <c r="E135" s="36">
        <v>1077.5666666666671</v>
      </c>
      <c r="F135" s="36">
        <v>1065.5833333333335</v>
      </c>
      <c r="G135" s="36">
        <v>1049.366666666667</v>
      </c>
      <c r="H135" s="36">
        <v>1105.7666666666671</v>
      </c>
      <c r="I135" s="36">
        <v>1121.9833333333338</v>
      </c>
      <c r="J135" s="36">
        <v>1133.9666666666672</v>
      </c>
      <c r="K135" s="31">
        <v>1110</v>
      </c>
      <c r="L135" s="31">
        <v>1081.8</v>
      </c>
      <c r="M135" s="31">
        <v>2.0516700000000001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646.79999999999995</v>
      </c>
      <c r="D136" s="36">
        <v>643.94999999999993</v>
      </c>
      <c r="E136" s="36">
        <v>637.89999999999986</v>
      </c>
      <c r="F136" s="36">
        <v>628.99999999999989</v>
      </c>
      <c r="G136" s="36">
        <v>622.94999999999982</v>
      </c>
      <c r="H136" s="36">
        <v>652.84999999999991</v>
      </c>
      <c r="I136" s="36">
        <v>658.89999999999986</v>
      </c>
      <c r="J136" s="36">
        <v>667.8</v>
      </c>
      <c r="K136" s="31">
        <v>650</v>
      </c>
      <c r="L136" s="31">
        <v>635.04999999999995</v>
      </c>
      <c r="M136" s="31">
        <v>3.30776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2120.4499999999998</v>
      </c>
      <c r="D137" s="36">
        <v>2117.2833333333333</v>
      </c>
      <c r="E137" s="36">
        <v>2094.5666666666666</v>
      </c>
      <c r="F137" s="36">
        <v>2068.6833333333334</v>
      </c>
      <c r="G137" s="36">
        <v>2045.9666666666667</v>
      </c>
      <c r="H137" s="36">
        <v>2143.1666666666665</v>
      </c>
      <c r="I137" s="36">
        <v>2165.8833333333328</v>
      </c>
      <c r="J137" s="36">
        <v>2191.7666666666664</v>
      </c>
      <c r="K137" s="31">
        <v>2140</v>
      </c>
      <c r="L137" s="31">
        <v>2091.4</v>
      </c>
      <c r="M137" s="31">
        <v>1.55386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412.7</v>
      </c>
      <c r="D138" s="36">
        <v>415</v>
      </c>
      <c r="E138" s="36">
        <v>408.3</v>
      </c>
      <c r="F138" s="36">
        <v>403.90000000000003</v>
      </c>
      <c r="G138" s="36">
        <v>397.20000000000005</v>
      </c>
      <c r="H138" s="36">
        <v>419.4</v>
      </c>
      <c r="I138" s="36">
        <v>426.1</v>
      </c>
      <c r="J138" s="36">
        <v>430.49999999999994</v>
      </c>
      <c r="K138" s="31">
        <v>421.7</v>
      </c>
      <c r="L138" s="31">
        <v>410.6</v>
      </c>
      <c r="M138" s="31">
        <v>12.95623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142.69999999999999</v>
      </c>
      <c r="D139" s="36">
        <v>140.1</v>
      </c>
      <c r="E139" s="36">
        <v>135.69999999999999</v>
      </c>
      <c r="F139" s="36">
        <v>128.69999999999999</v>
      </c>
      <c r="G139" s="36">
        <v>124.29999999999998</v>
      </c>
      <c r="H139" s="36">
        <v>147.1</v>
      </c>
      <c r="I139" s="36">
        <v>151.50000000000003</v>
      </c>
      <c r="J139" s="36">
        <v>158.5</v>
      </c>
      <c r="K139" s="31">
        <v>144.5</v>
      </c>
      <c r="L139" s="31">
        <v>133.1</v>
      </c>
      <c r="M139" s="31">
        <v>215.90326999999999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214.35</v>
      </c>
      <c r="D140" s="36">
        <v>212.41666666666666</v>
      </c>
      <c r="E140" s="36">
        <v>208.93333333333331</v>
      </c>
      <c r="F140" s="36">
        <v>203.51666666666665</v>
      </c>
      <c r="G140" s="36">
        <v>200.0333333333333</v>
      </c>
      <c r="H140" s="36">
        <v>217.83333333333331</v>
      </c>
      <c r="I140" s="36">
        <v>221.31666666666666</v>
      </c>
      <c r="J140" s="36">
        <v>226.73333333333332</v>
      </c>
      <c r="K140" s="31">
        <v>215.9</v>
      </c>
      <c r="L140" s="31">
        <v>207</v>
      </c>
      <c r="M140" s="31">
        <v>23.182289999999998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3765.15</v>
      </c>
      <c r="D141" s="36">
        <v>3745.3833333333332</v>
      </c>
      <c r="E141" s="36">
        <v>3706.7666666666664</v>
      </c>
      <c r="F141" s="36">
        <v>3648.3833333333332</v>
      </c>
      <c r="G141" s="36">
        <v>3609.7666666666664</v>
      </c>
      <c r="H141" s="36">
        <v>3803.7666666666664</v>
      </c>
      <c r="I141" s="36">
        <v>3842.3833333333332</v>
      </c>
      <c r="J141" s="36">
        <v>3900.7666666666664</v>
      </c>
      <c r="K141" s="31">
        <v>3784</v>
      </c>
      <c r="L141" s="31">
        <v>3687</v>
      </c>
      <c r="M141" s="31">
        <v>2.9667400000000002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5289.25</v>
      </c>
      <c r="D142" s="36">
        <v>5252.05</v>
      </c>
      <c r="E142" s="36">
        <v>5194.1500000000005</v>
      </c>
      <c r="F142" s="36">
        <v>5099.05</v>
      </c>
      <c r="G142" s="36">
        <v>5041.1500000000005</v>
      </c>
      <c r="H142" s="36">
        <v>5347.1500000000005</v>
      </c>
      <c r="I142" s="36">
        <v>5405.05</v>
      </c>
      <c r="J142" s="36">
        <v>5500.1500000000005</v>
      </c>
      <c r="K142" s="31">
        <v>5309.95</v>
      </c>
      <c r="L142" s="31">
        <v>5156.95</v>
      </c>
      <c r="M142" s="31">
        <v>3.8306200000000001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530.9</v>
      </c>
      <c r="D143" s="36">
        <v>528.65</v>
      </c>
      <c r="E143" s="36">
        <v>523.29999999999995</v>
      </c>
      <c r="F143" s="36">
        <v>515.69999999999993</v>
      </c>
      <c r="G143" s="36">
        <v>510.34999999999991</v>
      </c>
      <c r="H143" s="36">
        <v>536.25</v>
      </c>
      <c r="I143" s="36">
        <v>541.60000000000014</v>
      </c>
      <c r="J143" s="36">
        <v>549.20000000000005</v>
      </c>
      <c r="K143" s="31">
        <v>534</v>
      </c>
      <c r="L143" s="31">
        <v>521.04999999999995</v>
      </c>
      <c r="M143" s="31">
        <v>36.223210000000002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2524.35</v>
      </c>
      <c r="D144" s="36">
        <v>2490.65</v>
      </c>
      <c r="E144" s="36">
        <v>2437.8000000000002</v>
      </c>
      <c r="F144" s="36">
        <v>2351.25</v>
      </c>
      <c r="G144" s="36">
        <v>2298.4</v>
      </c>
      <c r="H144" s="36">
        <v>2577.2000000000003</v>
      </c>
      <c r="I144" s="36">
        <v>2630.0499999999997</v>
      </c>
      <c r="J144" s="36">
        <v>2716.6000000000004</v>
      </c>
      <c r="K144" s="31">
        <v>2543.5</v>
      </c>
      <c r="L144" s="31">
        <v>2404.1</v>
      </c>
      <c r="M144" s="31">
        <v>4.9642799999999996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5587</v>
      </c>
      <c r="D145" s="36">
        <v>5556.75</v>
      </c>
      <c r="E145" s="36">
        <v>5483.5</v>
      </c>
      <c r="F145" s="36">
        <v>5380</v>
      </c>
      <c r="G145" s="36">
        <v>5306.75</v>
      </c>
      <c r="H145" s="36">
        <v>5660.25</v>
      </c>
      <c r="I145" s="36">
        <v>5733.5</v>
      </c>
      <c r="J145" s="36">
        <v>5837</v>
      </c>
      <c r="K145" s="31">
        <v>5630</v>
      </c>
      <c r="L145" s="31">
        <v>5453.25</v>
      </c>
      <c r="M145" s="31">
        <v>6.2039099999999996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521.95000000000005</v>
      </c>
      <c r="D146" s="36">
        <v>524.31666666666672</v>
      </c>
      <c r="E146" s="36">
        <v>517.68333333333339</v>
      </c>
      <c r="F146" s="36">
        <v>513.41666666666663</v>
      </c>
      <c r="G146" s="36">
        <v>506.7833333333333</v>
      </c>
      <c r="H146" s="36">
        <v>528.58333333333348</v>
      </c>
      <c r="I146" s="36">
        <v>535.21666666666692</v>
      </c>
      <c r="J146" s="36">
        <v>539.48333333333358</v>
      </c>
      <c r="K146" s="31">
        <v>530.95000000000005</v>
      </c>
      <c r="L146" s="31">
        <v>520.04999999999995</v>
      </c>
      <c r="M146" s="31">
        <v>2.4536699999999998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40.549999999999997</v>
      </c>
      <c r="D147" s="36">
        <v>41.216666666666669</v>
      </c>
      <c r="E147" s="36">
        <v>39.483333333333334</v>
      </c>
      <c r="F147" s="36">
        <v>38.416666666666664</v>
      </c>
      <c r="G147" s="36">
        <v>36.68333333333333</v>
      </c>
      <c r="H147" s="36">
        <v>42.283333333333339</v>
      </c>
      <c r="I147" s="36">
        <v>44.016666666666673</v>
      </c>
      <c r="J147" s="36">
        <v>45.083333333333343</v>
      </c>
      <c r="K147" s="31">
        <v>42.95</v>
      </c>
      <c r="L147" s="31">
        <v>40.15</v>
      </c>
      <c r="M147" s="31">
        <v>378.00700999999998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1801.75</v>
      </c>
      <c r="D148" s="36">
        <v>1805.7833333333335</v>
      </c>
      <c r="E148" s="36">
        <v>1765.9666666666672</v>
      </c>
      <c r="F148" s="36">
        <v>1730.1833333333336</v>
      </c>
      <c r="G148" s="36">
        <v>1690.3666666666672</v>
      </c>
      <c r="H148" s="36">
        <v>1841.5666666666671</v>
      </c>
      <c r="I148" s="36">
        <v>1881.3833333333332</v>
      </c>
      <c r="J148" s="36">
        <v>1917.166666666667</v>
      </c>
      <c r="K148" s="31">
        <v>1845.6</v>
      </c>
      <c r="L148" s="31">
        <v>1770</v>
      </c>
      <c r="M148" s="31">
        <v>0.43204999999999999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3446.95</v>
      </c>
      <c r="D149" s="36">
        <v>3451.25</v>
      </c>
      <c r="E149" s="36">
        <v>3422</v>
      </c>
      <c r="F149" s="36">
        <v>3397.05</v>
      </c>
      <c r="G149" s="36">
        <v>3367.8</v>
      </c>
      <c r="H149" s="36">
        <v>3476.2</v>
      </c>
      <c r="I149" s="36">
        <v>3505.45</v>
      </c>
      <c r="J149" s="36">
        <v>3530.3999999999996</v>
      </c>
      <c r="K149" s="31">
        <v>3480.5</v>
      </c>
      <c r="L149" s="31">
        <v>3426.3</v>
      </c>
      <c r="M149" s="31">
        <v>5.1500599999999999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223.05</v>
      </c>
      <c r="D150" s="36">
        <v>222.86666666666667</v>
      </c>
      <c r="E150" s="36">
        <v>220.93333333333334</v>
      </c>
      <c r="F150" s="36">
        <v>218.81666666666666</v>
      </c>
      <c r="G150" s="36">
        <v>216.88333333333333</v>
      </c>
      <c r="H150" s="36">
        <v>224.98333333333335</v>
      </c>
      <c r="I150" s="36">
        <v>226.91666666666669</v>
      </c>
      <c r="J150" s="36">
        <v>229.03333333333336</v>
      </c>
      <c r="K150" s="31">
        <v>224.8</v>
      </c>
      <c r="L150" s="31">
        <v>220.75</v>
      </c>
      <c r="M150" s="31">
        <v>7.11951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511</v>
      </c>
      <c r="D151" s="36">
        <v>511.43333333333339</v>
      </c>
      <c r="E151" s="36">
        <v>508.21666666666681</v>
      </c>
      <c r="F151" s="36">
        <v>505.43333333333339</v>
      </c>
      <c r="G151" s="36">
        <v>502.21666666666681</v>
      </c>
      <c r="H151" s="36">
        <v>514.21666666666681</v>
      </c>
      <c r="I151" s="36">
        <v>517.43333333333351</v>
      </c>
      <c r="J151" s="36">
        <v>520.21666666666681</v>
      </c>
      <c r="K151" s="31">
        <v>514.65</v>
      </c>
      <c r="L151" s="31">
        <v>508.65</v>
      </c>
      <c r="M151" s="31">
        <v>1.492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538.45000000000005</v>
      </c>
      <c r="D152" s="36">
        <v>534.56666666666672</v>
      </c>
      <c r="E152" s="36">
        <v>520.18333333333339</v>
      </c>
      <c r="F152" s="36">
        <v>501.91666666666663</v>
      </c>
      <c r="G152" s="36">
        <v>487.5333333333333</v>
      </c>
      <c r="H152" s="36">
        <v>552.83333333333348</v>
      </c>
      <c r="I152" s="36">
        <v>567.21666666666692</v>
      </c>
      <c r="J152" s="36">
        <v>585.48333333333358</v>
      </c>
      <c r="K152" s="31">
        <v>548.95000000000005</v>
      </c>
      <c r="L152" s="31">
        <v>516.29999999999995</v>
      </c>
      <c r="M152" s="31">
        <v>26.9801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1591.65</v>
      </c>
      <c r="D153" s="36">
        <v>1591.4833333333333</v>
      </c>
      <c r="E153" s="36">
        <v>1583.1166666666668</v>
      </c>
      <c r="F153" s="36">
        <v>1574.5833333333335</v>
      </c>
      <c r="G153" s="36">
        <v>1566.2166666666669</v>
      </c>
      <c r="H153" s="36">
        <v>1600.0166666666667</v>
      </c>
      <c r="I153" s="36">
        <v>1608.383333333333</v>
      </c>
      <c r="J153" s="36">
        <v>1616.9166666666665</v>
      </c>
      <c r="K153" s="31">
        <v>1599.85</v>
      </c>
      <c r="L153" s="31">
        <v>1582.95</v>
      </c>
      <c r="M153" s="31">
        <v>4.0952000000000002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147.44999999999999</v>
      </c>
      <c r="D154" s="36">
        <v>147.89999999999998</v>
      </c>
      <c r="E154" s="36">
        <v>146.19999999999996</v>
      </c>
      <c r="F154" s="36">
        <v>144.94999999999999</v>
      </c>
      <c r="G154" s="36">
        <v>143.24999999999997</v>
      </c>
      <c r="H154" s="36">
        <v>149.14999999999995</v>
      </c>
      <c r="I154" s="36">
        <v>150.85</v>
      </c>
      <c r="J154" s="36">
        <v>152.09999999999994</v>
      </c>
      <c r="K154" s="31">
        <v>149.6</v>
      </c>
      <c r="L154" s="31">
        <v>146.65</v>
      </c>
      <c r="M154" s="31">
        <v>14.4087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186.7</v>
      </c>
      <c r="D155" s="36">
        <v>187.28333333333333</v>
      </c>
      <c r="E155" s="36">
        <v>184.01666666666665</v>
      </c>
      <c r="F155" s="36">
        <v>181.33333333333331</v>
      </c>
      <c r="G155" s="36">
        <v>178.06666666666663</v>
      </c>
      <c r="H155" s="36">
        <v>189.96666666666667</v>
      </c>
      <c r="I155" s="36">
        <v>193.23333333333338</v>
      </c>
      <c r="J155" s="36">
        <v>195.91666666666669</v>
      </c>
      <c r="K155" s="31">
        <v>190.55</v>
      </c>
      <c r="L155" s="31">
        <v>184.6</v>
      </c>
      <c r="M155" s="31">
        <v>4.6804899999999998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89.65</v>
      </c>
      <c r="D156" s="36">
        <v>90.016666666666652</v>
      </c>
      <c r="E156" s="36">
        <v>88.733333333333306</v>
      </c>
      <c r="F156" s="36">
        <v>87.816666666666649</v>
      </c>
      <c r="G156" s="36">
        <v>86.533333333333303</v>
      </c>
      <c r="H156" s="36">
        <v>90.933333333333309</v>
      </c>
      <c r="I156" s="36">
        <v>92.216666666666669</v>
      </c>
      <c r="J156" s="36">
        <v>93.133333333333312</v>
      </c>
      <c r="K156" s="31">
        <v>91.3</v>
      </c>
      <c r="L156" s="31">
        <v>89.1</v>
      </c>
      <c r="M156" s="31">
        <v>48.161580000000001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876.3</v>
      </c>
      <c r="D157" s="36">
        <v>886.41666666666663</v>
      </c>
      <c r="E157" s="36">
        <v>844.88333333333321</v>
      </c>
      <c r="F157" s="36">
        <v>813.46666666666658</v>
      </c>
      <c r="G157" s="36">
        <v>771.93333333333317</v>
      </c>
      <c r="H157" s="36">
        <v>917.83333333333326</v>
      </c>
      <c r="I157" s="36">
        <v>959.36666666666679</v>
      </c>
      <c r="J157" s="36">
        <v>990.7833333333333</v>
      </c>
      <c r="K157" s="31">
        <v>927.95</v>
      </c>
      <c r="L157" s="31">
        <v>855</v>
      </c>
      <c r="M157" s="31">
        <v>28.841419999999999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3185.1</v>
      </c>
      <c r="D158" s="36">
        <v>3199.6999999999994</v>
      </c>
      <c r="E158" s="36">
        <v>3164.4499999999989</v>
      </c>
      <c r="F158" s="36">
        <v>3143.7999999999997</v>
      </c>
      <c r="G158" s="36">
        <v>3108.5499999999993</v>
      </c>
      <c r="H158" s="36">
        <v>3220.3499999999985</v>
      </c>
      <c r="I158" s="36">
        <v>3255.5999999999995</v>
      </c>
      <c r="J158" s="36">
        <v>3276.2499999999982</v>
      </c>
      <c r="K158" s="31">
        <v>3234.95</v>
      </c>
      <c r="L158" s="31">
        <v>3179.05</v>
      </c>
      <c r="M158" s="31">
        <v>2.48319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260.60000000000002</v>
      </c>
      <c r="D159" s="36">
        <v>260.68333333333334</v>
      </c>
      <c r="E159" s="36">
        <v>258.4666666666667</v>
      </c>
      <c r="F159" s="36">
        <v>256.33333333333337</v>
      </c>
      <c r="G159" s="36">
        <v>254.11666666666673</v>
      </c>
      <c r="H159" s="36">
        <v>262.81666666666666</v>
      </c>
      <c r="I159" s="36">
        <v>265.03333333333325</v>
      </c>
      <c r="J159" s="36">
        <v>267.16666666666663</v>
      </c>
      <c r="K159" s="31">
        <v>262.89999999999998</v>
      </c>
      <c r="L159" s="31">
        <v>258.55</v>
      </c>
      <c r="M159" s="31">
        <v>17.63561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383.65</v>
      </c>
      <c r="D160" s="36">
        <v>386.18333333333334</v>
      </c>
      <c r="E160" s="36">
        <v>379.36666666666667</v>
      </c>
      <c r="F160" s="36">
        <v>375.08333333333331</v>
      </c>
      <c r="G160" s="36">
        <v>368.26666666666665</v>
      </c>
      <c r="H160" s="36">
        <v>390.4666666666667</v>
      </c>
      <c r="I160" s="36">
        <v>397.28333333333342</v>
      </c>
      <c r="J160" s="36">
        <v>401.56666666666672</v>
      </c>
      <c r="K160" s="31">
        <v>393</v>
      </c>
      <c r="L160" s="31">
        <v>381.9</v>
      </c>
      <c r="M160" s="31">
        <v>1.30935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147.19999999999999</v>
      </c>
      <c r="D161" s="36">
        <v>147.41666666666666</v>
      </c>
      <c r="E161" s="36">
        <v>146.08333333333331</v>
      </c>
      <c r="F161" s="36">
        <v>144.96666666666667</v>
      </c>
      <c r="G161" s="36">
        <v>143.63333333333333</v>
      </c>
      <c r="H161" s="36">
        <v>148.5333333333333</v>
      </c>
      <c r="I161" s="36">
        <v>149.86666666666662</v>
      </c>
      <c r="J161" s="36">
        <v>150.98333333333329</v>
      </c>
      <c r="K161" s="31">
        <v>148.75</v>
      </c>
      <c r="L161" s="31">
        <v>146.30000000000001</v>
      </c>
      <c r="M161" s="31">
        <v>88.369420000000005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538.5</v>
      </c>
      <c r="D162" s="36">
        <v>539.81666666666672</v>
      </c>
      <c r="E162" s="36">
        <v>531.73333333333346</v>
      </c>
      <c r="F162" s="36">
        <v>524.9666666666667</v>
      </c>
      <c r="G162" s="36">
        <v>516.88333333333344</v>
      </c>
      <c r="H162" s="36">
        <v>546.58333333333348</v>
      </c>
      <c r="I162" s="36">
        <v>554.66666666666674</v>
      </c>
      <c r="J162" s="36">
        <v>561.43333333333351</v>
      </c>
      <c r="K162" s="31">
        <v>547.9</v>
      </c>
      <c r="L162" s="31">
        <v>533.04999999999995</v>
      </c>
      <c r="M162" s="31">
        <v>5.1756900000000003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4795.1000000000004</v>
      </c>
      <c r="D163" s="36">
        <v>4816.55</v>
      </c>
      <c r="E163" s="36">
        <v>4763.55</v>
      </c>
      <c r="F163" s="36">
        <v>4732</v>
      </c>
      <c r="G163" s="36">
        <v>4679</v>
      </c>
      <c r="H163" s="36">
        <v>4848.1000000000004</v>
      </c>
      <c r="I163" s="36">
        <v>4901.1000000000004</v>
      </c>
      <c r="J163" s="36">
        <v>4932.6500000000005</v>
      </c>
      <c r="K163" s="31">
        <v>4869.55</v>
      </c>
      <c r="L163" s="31">
        <v>4785</v>
      </c>
      <c r="M163" s="31">
        <v>0.31174000000000002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1121</v>
      </c>
      <c r="D164" s="36">
        <v>1149.25</v>
      </c>
      <c r="E164" s="36">
        <v>1082.25</v>
      </c>
      <c r="F164" s="36">
        <v>1043.5</v>
      </c>
      <c r="G164" s="36">
        <v>976.5</v>
      </c>
      <c r="H164" s="36">
        <v>1188</v>
      </c>
      <c r="I164" s="36">
        <v>1255</v>
      </c>
      <c r="J164" s="36">
        <v>1293.75</v>
      </c>
      <c r="K164" s="31">
        <v>1216.25</v>
      </c>
      <c r="L164" s="31">
        <v>1110.5</v>
      </c>
      <c r="M164" s="31">
        <v>11.179259999999999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224</v>
      </c>
      <c r="D165" s="36">
        <v>224.04999999999998</v>
      </c>
      <c r="E165" s="36">
        <v>222.14999999999998</v>
      </c>
      <c r="F165" s="36">
        <v>220.29999999999998</v>
      </c>
      <c r="G165" s="36">
        <v>218.39999999999998</v>
      </c>
      <c r="H165" s="36">
        <v>225.89999999999998</v>
      </c>
      <c r="I165" s="36">
        <v>227.8</v>
      </c>
      <c r="J165" s="36">
        <v>229.64999999999998</v>
      </c>
      <c r="K165" s="31">
        <v>225.95</v>
      </c>
      <c r="L165" s="31">
        <v>222.2</v>
      </c>
      <c r="M165" s="31">
        <v>3.59694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167.55</v>
      </c>
      <c r="D166" s="36">
        <v>166.33333333333334</v>
      </c>
      <c r="E166" s="36">
        <v>164.41666666666669</v>
      </c>
      <c r="F166" s="36">
        <v>161.28333333333333</v>
      </c>
      <c r="G166" s="36">
        <v>159.36666666666667</v>
      </c>
      <c r="H166" s="36">
        <v>169.4666666666667</v>
      </c>
      <c r="I166" s="36">
        <v>171.38333333333338</v>
      </c>
      <c r="J166" s="36">
        <v>174.51666666666671</v>
      </c>
      <c r="K166" s="31">
        <v>168.25</v>
      </c>
      <c r="L166" s="31">
        <v>163.19999999999999</v>
      </c>
      <c r="M166" s="31">
        <v>17.109010000000001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696.7</v>
      </c>
      <c r="D167" s="36">
        <v>701.55000000000007</v>
      </c>
      <c r="E167" s="36">
        <v>688.40000000000009</v>
      </c>
      <c r="F167" s="36">
        <v>680.1</v>
      </c>
      <c r="G167" s="36">
        <v>666.95</v>
      </c>
      <c r="H167" s="36">
        <v>709.85000000000014</v>
      </c>
      <c r="I167" s="36">
        <v>723</v>
      </c>
      <c r="J167" s="36">
        <v>731.30000000000018</v>
      </c>
      <c r="K167" s="31">
        <v>714.7</v>
      </c>
      <c r="L167" s="31">
        <v>693.25</v>
      </c>
      <c r="M167" s="31">
        <v>1.8774299999999999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339.95</v>
      </c>
      <c r="D168" s="36">
        <v>341.76666666666671</v>
      </c>
      <c r="E168" s="36">
        <v>336.28333333333342</v>
      </c>
      <c r="F168" s="36">
        <v>332.61666666666673</v>
      </c>
      <c r="G168" s="36">
        <v>327.13333333333344</v>
      </c>
      <c r="H168" s="36">
        <v>345.43333333333339</v>
      </c>
      <c r="I168" s="36">
        <v>350.91666666666663</v>
      </c>
      <c r="J168" s="36">
        <v>354.58333333333337</v>
      </c>
      <c r="K168" s="31">
        <v>347.25</v>
      </c>
      <c r="L168" s="31">
        <v>338.1</v>
      </c>
      <c r="M168" s="31">
        <v>10.645519999999999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153.19999999999999</v>
      </c>
      <c r="D169" s="36">
        <v>153</v>
      </c>
      <c r="E169" s="36">
        <v>151.30000000000001</v>
      </c>
      <c r="F169" s="36">
        <v>149.4</v>
      </c>
      <c r="G169" s="36">
        <v>147.70000000000002</v>
      </c>
      <c r="H169" s="36">
        <v>154.9</v>
      </c>
      <c r="I169" s="36">
        <v>156.6</v>
      </c>
      <c r="J169" s="36">
        <v>158.5</v>
      </c>
      <c r="K169" s="31">
        <v>154.69999999999999</v>
      </c>
      <c r="L169" s="31">
        <v>151.1</v>
      </c>
      <c r="M169" s="31">
        <v>78.307820000000007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1207.4000000000001</v>
      </c>
      <c r="D170" s="36">
        <v>1205.8833333333334</v>
      </c>
      <c r="E170" s="36">
        <v>1196.916666666667</v>
      </c>
      <c r="F170" s="36">
        <v>1186.4333333333336</v>
      </c>
      <c r="G170" s="36">
        <v>1177.4666666666672</v>
      </c>
      <c r="H170" s="36">
        <v>1216.3666666666668</v>
      </c>
      <c r="I170" s="36">
        <v>1225.3333333333335</v>
      </c>
      <c r="J170" s="36">
        <v>1235.8166666666666</v>
      </c>
      <c r="K170" s="31">
        <v>1214.8499999999999</v>
      </c>
      <c r="L170" s="31">
        <v>1195.4000000000001</v>
      </c>
      <c r="M170" s="31">
        <v>0.10435999999999999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124.4</v>
      </c>
      <c r="D171" s="36">
        <v>123.89999999999999</v>
      </c>
      <c r="E171" s="36">
        <v>122.79999999999998</v>
      </c>
      <c r="F171" s="36">
        <v>121.19999999999999</v>
      </c>
      <c r="G171" s="36">
        <v>120.09999999999998</v>
      </c>
      <c r="H171" s="36">
        <v>125.49999999999999</v>
      </c>
      <c r="I171" s="36">
        <v>126.59999999999998</v>
      </c>
      <c r="J171" s="36">
        <v>128.19999999999999</v>
      </c>
      <c r="K171" s="31">
        <v>125</v>
      </c>
      <c r="L171" s="31">
        <v>122.3</v>
      </c>
      <c r="M171" s="31">
        <v>145.05101999999999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2542.1999999999998</v>
      </c>
      <c r="D172" s="36">
        <v>2552.4166666666665</v>
      </c>
      <c r="E172" s="36">
        <v>2527.4833333333331</v>
      </c>
      <c r="F172" s="36">
        <v>2512.7666666666664</v>
      </c>
      <c r="G172" s="36">
        <v>2487.833333333333</v>
      </c>
      <c r="H172" s="36">
        <v>2567.1333333333332</v>
      </c>
      <c r="I172" s="36">
        <v>2592.0666666666666</v>
      </c>
      <c r="J172" s="36">
        <v>2606.7833333333333</v>
      </c>
      <c r="K172" s="31">
        <v>2577.35</v>
      </c>
      <c r="L172" s="31">
        <v>2537.6999999999998</v>
      </c>
      <c r="M172" s="31">
        <v>0.39121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3175.3</v>
      </c>
      <c r="D173" s="36">
        <v>3182.0166666666664</v>
      </c>
      <c r="E173" s="36">
        <v>3161.4833333333327</v>
      </c>
      <c r="F173" s="36">
        <v>3147.6666666666661</v>
      </c>
      <c r="G173" s="36">
        <v>3127.1333333333323</v>
      </c>
      <c r="H173" s="36">
        <v>3195.833333333333</v>
      </c>
      <c r="I173" s="36">
        <v>3216.3666666666668</v>
      </c>
      <c r="J173" s="36">
        <v>3230.1833333333334</v>
      </c>
      <c r="K173" s="31">
        <v>3202.55</v>
      </c>
      <c r="L173" s="31">
        <v>3168.2</v>
      </c>
      <c r="M173" s="31">
        <v>0.28592000000000001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225.4</v>
      </c>
      <c r="D174" s="36">
        <v>225.1</v>
      </c>
      <c r="E174" s="36">
        <v>223.35</v>
      </c>
      <c r="F174" s="36">
        <v>221.3</v>
      </c>
      <c r="G174" s="36">
        <v>219.55</v>
      </c>
      <c r="H174" s="36">
        <v>227.14999999999998</v>
      </c>
      <c r="I174" s="36">
        <v>228.89999999999998</v>
      </c>
      <c r="J174" s="36">
        <v>230.94999999999996</v>
      </c>
      <c r="K174" s="31">
        <v>226.85</v>
      </c>
      <c r="L174" s="31">
        <v>223.05</v>
      </c>
      <c r="M174" s="31">
        <v>3.16371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1675.1</v>
      </c>
      <c r="D175" s="36">
        <v>1684.1499999999999</v>
      </c>
      <c r="E175" s="36">
        <v>1655.2999999999997</v>
      </c>
      <c r="F175" s="36">
        <v>1635.4999999999998</v>
      </c>
      <c r="G175" s="36">
        <v>1606.6499999999996</v>
      </c>
      <c r="H175" s="36">
        <v>1703.9499999999998</v>
      </c>
      <c r="I175" s="36">
        <v>1732.7999999999997</v>
      </c>
      <c r="J175" s="36">
        <v>1752.6</v>
      </c>
      <c r="K175" s="31">
        <v>1713</v>
      </c>
      <c r="L175" s="31">
        <v>1664.35</v>
      </c>
      <c r="M175" s="31">
        <v>4.2144399999999997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1548.25</v>
      </c>
      <c r="D176" s="36">
        <v>1542.8500000000001</v>
      </c>
      <c r="E176" s="36">
        <v>1517.6000000000004</v>
      </c>
      <c r="F176" s="36">
        <v>1486.9500000000003</v>
      </c>
      <c r="G176" s="36">
        <v>1461.7000000000005</v>
      </c>
      <c r="H176" s="36">
        <v>1573.5000000000002</v>
      </c>
      <c r="I176" s="36">
        <v>1598.7499999999998</v>
      </c>
      <c r="J176" s="36">
        <v>1629.4</v>
      </c>
      <c r="K176" s="31">
        <v>1568.1</v>
      </c>
      <c r="L176" s="31">
        <v>1512.2</v>
      </c>
      <c r="M176" s="31">
        <v>0.71984000000000004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855.5</v>
      </c>
      <c r="D177" s="36">
        <v>833.1</v>
      </c>
      <c r="E177" s="36">
        <v>804.5</v>
      </c>
      <c r="F177" s="36">
        <v>753.5</v>
      </c>
      <c r="G177" s="36">
        <v>724.9</v>
      </c>
      <c r="H177" s="36">
        <v>884.1</v>
      </c>
      <c r="I177" s="36">
        <v>912.70000000000016</v>
      </c>
      <c r="J177" s="36">
        <v>963.7</v>
      </c>
      <c r="K177" s="31">
        <v>861.7</v>
      </c>
      <c r="L177" s="31">
        <v>782.1</v>
      </c>
      <c r="M177" s="31">
        <v>94.062510000000003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716.05</v>
      </c>
      <c r="D178" s="36">
        <v>717.7833333333333</v>
      </c>
      <c r="E178" s="36">
        <v>710.56666666666661</v>
      </c>
      <c r="F178" s="36">
        <v>705.08333333333326</v>
      </c>
      <c r="G178" s="36">
        <v>697.86666666666656</v>
      </c>
      <c r="H178" s="36">
        <v>723.26666666666665</v>
      </c>
      <c r="I178" s="36">
        <v>730.48333333333335</v>
      </c>
      <c r="J178" s="36">
        <v>735.9666666666667</v>
      </c>
      <c r="K178" s="31">
        <v>725</v>
      </c>
      <c r="L178" s="31">
        <v>712.3</v>
      </c>
      <c r="M178" s="31">
        <v>2.94055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1863.4</v>
      </c>
      <c r="D179" s="36">
        <v>1866.95</v>
      </c>
      <c r="E179" s="36">
        <v>1845.95</v>
      </c>
      <c r="F179" s="36">
        <v>1828.5</v>
      </c>
      <c r="G179" s="36">
        <v>1807.5</v>
      </c>
      <c r="H179" s="36">
        <v>1884.4</v>
      </c>
      <c r="I179" s="36">
        <v>1905.4</v>
      </c>
      <c r="J179" s="36">
        <v>1922.8500000000001</v>
      </c>
      <c r="K179" s="31">
        <v>1887.95</v>
      </c>
      <c r="L179" s="31">
        <v>1849.5</v>
      </c>
      <c r="M179" s="31">
        <v>1.1074999999999999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59.55</v>
      </c>
      <c r="D180" s="36">
        <v>59.283333333333331</v>
      </c>
      <c r="E180" s="36">
        <v>58.566666666666663</v>
      </c>
      <c r="F180" s="36">
        <v>57.583333333333329</v>
      </c>
      <c r="G180" s="36">
        <v>56.86666666666666</v>
      </c>
      <c r="H180" s="36">
        <v>60.266666666666666</v>
      </c>
      <c r="I180" s="36">
        <v>60.983333333333334</v>
      </c>
      <c r="J180" s="36">
        <v>61.966666666666669</v>
      </c>
      <c r="K180" s="31">
        <v>60</v>
      </c>
      <c r="L180" s="31">
        <v>58.3</v>
      </c>
      <c r="M180" s="31">
        <v>101.10709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1268.6500000000001</v>
      </c>
      <c r="D181" s="36">
        <v>1266.3</v>
      </c>
      <c r="E181" s="36">
        <v>1248.6999999999998</v>
      </c>
      <c r="F181" s="36">
        <v>1228.7499999999998</v>
      </c>
      <c r="G181" s="36">
        <v>1211.1499999999996</v>
      </c>
      <c r="H181" s="36">
        <v>1286.25</v>
      </c>
      <c r="I181" s="36">
        <v>1303.8499999999999</v>
      </c>
      <c r="J181" s="36">
        <v>1323.8000000000002</v>
      </c>
      <c r="K181" s="31">
        <v>1283.9000000000001</v>
      </c>
      <c r="L181" s="31">
        <v>1246.3499999999999</v>
      </c>
      <c r="M181" s="31">
        <v>0.24707000000000001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2177.5</v>
      </c>
      <c r="D182" s="36">
        <v>2160.2333333333331</v>
      </c>
      <c r="E182" s="36">
        <v>2127.4666666666662</v>
      </c>
      <c r="F182" s="36">
        <v>2077.4333333333329</v>
      </c>
      <c r="G182" s="36">
        <v>2044.6666666666661</v>
      </c>
      <c r="H182" s="36">
        <v>2210.2666666666664</v>
      </c>
      <c r="I182" s="36">
        <v>2243.0333333333338</v>
      </c>
      <c r="J182" s="36">
        <v>2293.0666666666666</v>
      </c>
      <c r="K182" s="31">
        <v>2193</v>
      </c>
      <c r="L182" s="31">
        <v>2110.1999999999998</v>
      </c>
      <c r="M182" s="31">
        <v>0.76282000000000005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480.25</v>
      </c>
      <c r="D183" s="36">
        <v>478.95</v>
      </c>
      <c r="E183" s="36">
        <v>476.7</v>
      </c>
      <c r="F183" s="36">
        <v>473.15</v>
      </c>
      <c r="G183" s="36">
        <v>470.9</v>
      </c>
      <c r="H183" s="36">
        <v>482.5</v>
      </c>
      <c r="I183" s="36">
        <v>484.75</v>
      </c>
      <c r="J183" s="36">
        <v>488.3</v>
      </c>
      <c r="K183" s="31">
        <v>481.2</v>
      </c>
      <c r="L183" s="31">
        <v>475.4</v>
      </c>
      <c r="M183" s="31">
        <v>0.62646999999999997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991.6</v>
      </c>
      <c r="D184" s="36">
        <v>993.63333333333321</v>
      </c>
      <c r="E184" s="36">
        <v>987.26666666666642</v>
      </c>
      <c r="F184" s="36">
        <v>982.93333333333317</v>
      </c>
      <c r="G184" s="36">
        <v>976.56666666666638</v>
      </c>
      <c r="H184" s="36">
        <v>997.96666666666647</v>
      </c>
      <c r="I184" s="36">
        <v>1004.3333333333333</v>
      </c>
      <c r="J184" s="36">
        <v>1008.6666666666665</v>
      </c>
      <c r="K184" s="31">
        <v>1000</v>
      </c>
      <c r="L184" s="31">
        <v>989.3</v>
      </c>
      <c r="M184" s="31">
        <v>10.41991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569.65</v>
      </c>
      <c r="D185" s="36">
        <v>569.9</v>
      </c>
      <c r="E185" s="36">
        <v>561.79999999999995</v>
      </c>
      <c r="F185" s="36">
        <v>553.94999999999993</v>
      </c>
      <c r="G185" s="36">
        <v>545.84999999999991</v>
      </c>
      <c r="H185" s="36">
        <v>577.75</v>
      </c>
      <c r="I185" s="36">
        <v>585.85000000000014</v>
      </c>
      <c r="J185" s="36">
        <v>593.70000000000005</v>
      </c>
      <c r="K185" s="31">
        <v>578</v>
      </c>
      <c r="L185" s="31">
        <v>562.04999999999995</v>
      </c>
      <c r="M185" s="31">
        <v>1.11913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1554.1</v>
      </c>
      <c r="D186" s="36">
        <v>1560.8166666666666</v>
      </c>
      <c r="E186" s="36">
        <v>1542.7833333333333</v>
      </c>
      <c r="F186" s="36">
        <v>1531.4666666666667</v>
      </c>
      <c r="G186" s="36">
        <v>1513.4333333333334</v>
      </c>
      <c r="H186" s="36">
        <v>1572.1333333333332</v>
      </c>
      <c r="I186" s="36">
        <v>1590.1666666666665</v>
      </c>
      <c r="J186" s="36">
        <v>1601.4833333333331</v>
      </c>
      <c r="K186" s="31">
        <v>1578.85</v>
      </c>
      <c r="L186" s="31">
        <v>1549.5</v>
      </c>
      <c r="M186" s="31">
        <v>7.6251499999999997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354.75</v>
      </c>
      <c r="D187" s="36">
        <v>351.25</v>
      </c>
      <c r="E187" s="36">
        <v>346.5</v>
      </c>
      <c r="F187" s="36">
        <v>338.25</v>
      </c>
      <c r="G187" s="36">
        <v>333.5</v>
      </c>
      <c r="H187" s="36">
        <v>359.5</v>
      </c>
      <c r="I187" s="36">
        <v>364.25</v>
      </c>
      <c r="J187" s="36">
        <v>372.5</v>
      </c>
      <c r="K187" s="31">
        <v>356</v>
      </c>
      <c r="L187" s="31">
        <v>343</v>
      </c>
      <c r="M187" s="31">
        <v>23.856069999999999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492.05</v>
      </c>
      <c r="D188" s="36">
        <v>492.3</v>
      </c>
      <c r="E188" s="36">
        <v>482.70000000000005</v>
      </c>
      <c r="F188" s="36">
        <v>473.35</v>
      </c>
      <c r="G188" s="36">
        <v>463.75000000000006</v>
      </c>
      <c r="H188" s="36">
        <v>501.65000000000003</v>
      </c>
      <c r="I188" s="36">
        <v>511.25000000000006</v>
      </c>
      <c r="J188" s="36">
        <v>520.6</v>
      </c>
      <c r="K188" s="31">
        <v>501.9</v>
      </c>
      <c r="L188" s="31">
        <v>482.95</v>
      </c>
      <c r="M188" s="31">
        <v>9.6006300000000007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1942.4</v>
      </c>
      <c r="D189" s="36">
        <v>1934.3500000000001</v>
      </c>
      <c r="E189" s="36">
        <v>1917.7000000000003</v>
      </c>
      <c r="F189" s="36">
        <v>1893.0000000000002</v>
      </c>
      <c r="G189" s="36">
        <v>1876.3500000000004</v>
      </c>
      <c r="H189" s="36">
        <v>1959.0500000000002</v>
      </c>
      <c r="I189" s="36">
        <v>1975.7000000000003</v>
      </c>
      <c r="J189" s="36">
        <v>2000.4</v>
      </c>
      <c r="K189" s="31">
        <v>1951</v>
      </c>
      <c r="L189" s="31">
        <v>1909.65</v>
      </c>
      <c r="M189" s="31">
        <v>8.0107300000000006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847.2</v>
      </c>
      <c r="D190" s="36">
        <v>848.08333333333337</v>
      </c>
      <c r="E190" s="36">
        <v>834.16666666666674</v>
      </c>
      <c r="F190" s="36">
        <v>821.13333333333333</v>
      </c>
      <c r="G190" s="36">
        <v>807.2166666666667</v>
      </c>
      <c r="H190" s="36">
        <v>861.11666666666679</v>
      </c>
      <c r="I190" s="36">
        <v>875.03333333333353</v>
      </c>
      <c r="J190" s="36">
        <v>888.06666666666683</v>
      </c>
      <c r="K190" s="31">
        <v>862</v>
      </c>
      <c r="L190" s="31">
        <v>835.05</v>
      </c>
      <c r="M190" s="31">
        <v>3.5560399999999999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379.95</v>
      </c>
      <c r="D191" s="36">
        <v>377.41666666666669</v>
      </c>
      <c r="E191" s="36">
        <v>373.38333333333338</v>
      </c>
      <c r="F191" s="36">
        <v>366.81666666666672</v>
      </c>
      <c r="G191" s="36">
        <v>362.78333333333342</v>
      </c>
      <c r="H191" s="36">
        <v>383.98333333333335</v>
      </c>
      <c r="I191" s="36">
        <v>388.01666666666665</v>
      </c>
      <c r="J191" s="36">
        <v>394.58333333333331</v>
      </c>
      <c r="K191" s="31">
        <v>381.45</v>
      </c>
      <c r="L191" s="31">
        <v>370.85</v>
      </c>
      <c r="M191" s="31">
        <v>1.8468100000000001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2078.65</v>
      </c>
      <c r="D192" s="36">
        <v>2055.0333333333333</v>
      </c>
      <c r="E192" s="36">
        <v>2025.0666666666666</v>
      </c>
      <c r="F192" s="36">
        <v>1971.4833333333333</v>
      </c>
      <c r="G192" s="36">
        <v>1941.5166666666667</v>
      </c>
      <c r="H192" s="36">
        <v>2108.6166666666668</v>
      </c>
      <c r="I192" s="36">
        <v>2138.583333333333</v>
      </c>
      <c r="J192" s="36">
        <v>2192.1666666666665</v>
      </c>
      <c r="K192" s="31">
        <v>2085</v>
      </c>
      <c r="L192" s="31">
        <v>2001.45</v>
      </c>
      <c r="M192" s="31">
        <v>0.59570999999999996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732.65</v>
      </c>
      <c r="D193" s="36">
        <v>722.44999999999993</v>
      </c>
      <c r="E193" s="36">
        <v>704.19999999999982</v>
      </c>
      <c r="F193" s="36">
        <v>675.74999999999989</v>
      </c>
      <c r="G193" s="36">
        <v>657.49999999999977</v>
      </c>
      <c r="H193" s="36">
        <v>750.89999999999986</v>
      </c>
      <c r="I193" s="36">
        <v>769.15000000000009</v>
      </c>
      <c r="J193" s="36">
        <v>797.59999999999991</v>
      </c>
      <c r="K193" s="31">
        <v>740.7</v>
      </c>
      <c r="L193" s="31">
        <v>694</v>
      </c>
      <c r="M193" s="31">
        <v>4.5531499999999996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348.2</v>
      </c>
      <c r="D194" s="36">
        <v>350.38333333333338</v>
      </c>
      <c r="E194" s="36">
        <v>340.81666666666678</v>
      </c>
      <c r="F194" s="36">
        <v>333.43333333333339</v>
      </c>
      <c r="G194" s="36">
        <v>323.86666666666679</v>
      </c>
      <c r="H194" s="36">
        <v>357.76666666666677</v>
      </c>
      <c r="I194" s="36">
        <v>367.33333333333337</v>
      </c>
      <c r="J194" s="36">
        <v>374.71666666666675</v>
      </c>
      <c r="K194" s="31">
        <v>359.95</v>
      </c>
      <c r="L194" s="31">
        <v>343</v>
      </c>
      <c r="M194" s="31">
        <v>6.2082199999999998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3049.95</v>
      </c>
      <c r="D195" s="36">
        <v>3045.2666666666664</v>
      </c>
      <c r="E195" s="36">
        <v>3020.5333333333328</v>
      </c>
      <c r="F195" s="36">
        <v>2991.1166666666663</v>
      </c>
      <c r="G195" s="36">
        <v>2966.3833333333328</v>
      </c>
      <c r="H195" s="36">
        <v>3074.6833333333329</v>
      </c>
      <c r="I195" s="36">
        <v>3099.4166666666665</v>
      </c>
      <c r="J195" s="36">
        <v>3128.833333333333</v>
      </c>
      <c r="K195" s="31">
        <v>3070</v>
      </c>
      <c r="L195" s="31">
        <v>3015.85</v>
      </c>
      <c r="M195" s="31">
        <v>0.70076000000000005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422.9</v>
      </c>
      <c r="D196" s="36">
        <v>421.0333333333333</v>
      </c>
      <c r="E196" s="36">
        <v>417.86666666666662</v>
      </c>
      <c r="F196" s="36">
        <v>412.83333333333331</v>
      </c>
      <c r="G196" s="36">
        <v>409.66666666666663</v>
      </c>
      <c r="H196" s="36">
        <v>426.06666666666661</v>
      </c>
      <c r="I196" s="36">
        <v>429.23333333333335</v>
      </c>
      <c r="J196" s="36">
        <v>434.26666666666659</v>
      </c>
      <c r="K196" s="31">
        <v>424.2</v>
      </c>
      <c r="L196" s="31">
        <v>416</v>
      </c>
      <c r="M196" s="31">
        <v>14.031689999999999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612.1</v>
      </c>
      <c r="D197" s="36">
        <v>609.93333333333339</v>
      </c>
      <c r="E197" s="36">
        <v>603.31666666666683</v>
      </c>
      <c r="F197" s="36">
        <v>594.53333333333342</v>
      </c>
      <c r="G197" s="36">
        <v>587.91666666666686</v>
      </c>
      <c r="H197" s="36">
        <v>618.71666666666681</v>
      </c>
      <c r="I197" s="36">
        <v>625.33333333333337</v>
      </c>
      <c r="J197" s="36">
        <v>634.11666666666679</v>
      </c>
      <c r="K197" s="31">
        <v>616.54999999999995</v>
      </c>
      <c r="L197" s="31">
        <v>601.15</v>
      </c>
      <c r="M197" s="31">
        <v>6.0391899999999996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124.25</v>
      </c>
      <c r="D198" s="36">
        <v>124.71666666666665</v>
      </c>
      <c r="E198" s="36">
        <v>123.13333333333331</v>
      </c>
      <c r="F198" s="36">
        <v>122.01666666666665</v>
      </c>
      <c r="G198" s="36">
        <v>120.43333333333331</v>
      </c>
      <c r="H198" s="36">
        <v>125.83333333333331</v>
      </c>
      <c r="I198" s="36">
        <v>127.41666666666666</v>
      </c>
      <c r="J198" s="36">
        <v>128.5333333333333</v>
      </c>
      <c r="K198" s="31">
        <v>126.3</v>
      </c>
      <c r="L198" s="31">
        <v>123.6</v>
      </c>
      <c r="M198" s="31">
        <v>6.3404199999999999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173.45</v>
      </c>
      <c r="D199" s="36">
        <v>173.95000000000002</v>
      </c>
      <c r="E199" s="36">
        <v>172.35000000000002</v>
      </c>
      <c r="F199" s="36">
        <v>171.25</v>
      </c>
      <c r="G199" s="36">
        <v>169.65</v>
      </c>
      <c r="H199" s="36">
        <v>175.05000000000004</v>
      </c>
      <c r="I199" s="36">
        <v>176.65</v>
      </c>
      <c r="J199" s="36">
        <v>177.75000000000006</v>
      </c>
      <c r="K199" s="31">
        <v>175.55</v>
      </c>
      <c r="L199" s="31">
        <v>172.85</v>
      </c>
      <c r="M199" s="31">
        <v>15.212809999999999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282.2</v>
      </c>
      <c r="D200" s="36">
        <v>282.51666666666665</v>
      </c>
      <c r="E200" s="36">
        <v>279.13333333333333</v>
      </c>
      <c r="F200" s="36">
        <v>276.06666666666666</v>
      </c>
      <c r="G200" s="36">
        <v>272.68333333333334</v>
      </c>
      <c r="H200" s="36">
        <v>285.58333333333331</v>
      </c>
      <c r="I200" s="36">
        <v>288.96666666666664</v>
      </c>
      <c r="J200" s="36">
        <v>292.0333333333333</v>
      </c>
      <c r="K200" s="31">
        <v>285.89999999999998</v>
      </c>
      <c r="L200" s="31">
        <v>279.45</v>
      </c>
      <c r="M200" s="31">
        <v>7.3830200000000001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1723.3</v>
      </c>
      <c r="D201" s="36">
        <v>1727.8166666666668</v>
      </c>
      <c r="E201" s="36">
        <v>1705.6333333333337</v>
      </c>
      <c r="F201" s="36">
        <v>1687.9666666666669</v>
      </c>
      <c r="G201" s="36">
        <v>1665.7833333333338</v>
      </c>
      <c r="H201" s="36">
        <v>1745.4833333333336</v>
      </c>
      <c r="I201" s="36">
        <v>1767.6666666666665</v>
      </c>
      <c r="J201" s="36">
        <v>1785.3333333333335</v>
      </c>
      <c r="K201" s="31">
        <v>1750</v>
      </c>
      <c r="L201" s="31">
        <v>1710.15</v>
      </c>
      <c r="M201" s="31">
        <v>1.00631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874.8</v>
      </c>
      <c r="D202" s="36">
        <v>875.93333333333339</v>
      </c>
      <c r="E202" s="36">
        <v>864.86666666666679</v>
      </c>
      <c r="F202" s="36">
        <v>854.93333333333339</v>
      </c>
      <c r="G202" s="36">
        <v>843.86666666666679</v>
      </c>
      <c r="H202" s="36">
        <v>885.86666666666679</v>
      </c>
      <c r="I202" s="36">
        <v>896.93333333333339</v>
      </c>
      <c r="J202" s="36">
        <v>906.86666666666679</v>
      </c>
      <c r="K202" s="31">
        <v>887</v>
      </c>
      <c r="L202" s="31">
        <v>866</v>
      </c>
      <c r="M202" s="31">
        <v>5.8190600000000003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1388.95</v>
      </c>
      <c r="D203" s="36">
        <v>1386.5833333333333</v>
      </c>
      <c r="E203" s="36">
        <v>1377.5166666666664</v>
      </c>
      <c r="F203" s="36">
        <v>1366.0833333333333</v>
      </c>
      <c r="G203" s="36">
        <v>1357.0166666666664</v>
      </c>
      <c r="H203" s="36">
        <v>1398.0166666666664</v>
      </c>
      <c r="I203" s="36">
        <v>1407.0833333333335</v>
      </c>
      <c r="J203" s="36">
        <v>1418.5166666666664</v>
      </c>
      <c r="K203" s="31">
        <v>1395.65</v>
      </c>
      <c r="L203" s="31">
        <v>1375.15</v>
      </c>
      <c r="M203" s="31">
        <v>3.89818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1234.8</v>
      </c>
      <c r="D204" s="36">
        <v>1237.25</v>
      </c>
      <c r="E204" s="36">
        <v>1224.8</v>
      </c>
      <c r="F204" s="36">
        <v>1214.8</v>
      </c>
      <c r="G204" s="36">
        <v>1202.3499999999999</v>
      </c>
      <c r="H204" s="36">
        <v>1247.25</v>
      </c>
      <c r="I204" s="36">
        <v>1259.6999999999998</v>
      </c>
      <c r="J204" s="36">
        <v>1269.7</v>
      </c>
      <c r="K204" s="31">
        <v>1249.7</v>
      </c>
      <c r="L204" s="31">
        <v>1227.25</v>
      </c>
      <c r="M204" s="31">
        <v>23.38327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2647.45</v>
      </c>
      <c r="D205" s="36">
        <v>2627.5666666666666</v>
      </c>
      <c r="E205" s="36">
        <v>2603.1333333333332</v>
      </c>
      <c r="F205" s="36">
        <v>2558.8166666666666</v>
      </c>
      <c r="G205" s="36">
        <v>2534.3833333333332</v>
      </c>
      <c r="H205" s="36">
        <v>2671.8833333333332</v>
      </c>
      <c r="I205" s="36">
        <v>2696.3166666666666</v>
      </c>
      <c r="J205" s="36">
        <v>2740.6333333333332</v>
      </c>
      <c r="K205" s="31">
        <v>2652</v>
      </c>
      <c r="L205" s="31">
        <v>2583.25</v>
      </c>
      <c r="M205" s="31">
        <v>4.3334999999999999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1526.3</v>
      </c>
      <c r="D206" s="36">
        <v>1528.0166666666667</v>
      </c>
      <c r="E206" s="36">
        <v>1520.5833333333333</v>
      </c>
      <c r="F206" s="36">
        <v>1514.8666666666666</v>
      </c>
      <c r="G206" s="36">
        <v>1507.4333333333332</v>
      </c>
      <c r="H206" s="36">
        <v>1533.7333333333333</v>
      </c>
      <c r="I206" s="36">
        <v>1541.1666666666667</v>
      </c>
      <c r="J206" s="36">
        <v>1546.8833333333334</v>
      </c>
      <c r="K206" s="31">
        <v>1535.45</v>
      </c>
      <c r="L206" s="31">
        <v>1522.3</v>
      </c>
      <c r="M206" s="31">
        <v>160.26891000000001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637.4</v>
      </c>
      <c r="D207" s="36">
        <v>635.81666666666661</v>
      </c>
      <c r="E207" s="36">
        <v>632.23333333333323</v>
      </c>
      <c r="F207" s="36">
        <v>627.06666666666661</v>
      </c>
      <c r="G207" s="36">
        <v>623.48333333333323</v>
      </c>
      <c r="H207" s="36">
        <v>640.98333333333323</v>
      </c>
      <c r="I207" s="36">
        <v>644.56666666666672</v>
      </c>
      <c r="J207" s="36">
        <v>649.73333333333323</v>
      </c>
      <c r="K207" s="31">
        <v>639.4</v>
      </c>
      <c r="L207" s="31">
        <v>630.65</v>
      </c>
      <c r="M207" s="31">
        <v>18.30734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3057.25</v>
      </c>
      <c r="D208" s="36">
        <v>3033.1333333333332</v>
      </c>
      <c r="E208" s="36">
        <v>2996.2666666666664</v>
      </c>
      <c r="F208" s="36">
        <v>2935.2833333333333</v>
      </c>
      <c r="G208" s="36">
        <v>2898.4166666666665</v>
      </c>
      <c r="H208" s="36">
        <v>3094.1166666666663</v>
      </c>
      <c r="I208" s="36">
        <v>3130.9833333333331</v>
      </c>
      <c r="J208" s="36">
        <v>3191.9666666666662</v>
      </c>
      <c r="K208" s="31">
        <v>3070</v>
      </c>
      <c r="L208" s="31">
        <v>2972.15</v>
      </c>
      <c r="M208" s="31">
        <v>3.7584200000000001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77.150000000000006</v>
      </c>
      <c r="D209" s="36">
        <v>77.683333333333337</v>
      </c>
      <c r="E209" s="36">
        <v>75.166666666666671</v>
      </c>
      <c r="F209" s="36">
        <v>73.183333333333337</v>
      </c>
      <c r="G209" s="36">
        <v>70.666666666666671</v>
      </c>
      <c r="H209" s="36">
        <v>79.666666666666671</v>
      </c>
      <c r="I209" s="36">
        <v>82.183333333333323</v>
      </c>
      <c r="J209" s="36">
        <v>84.166666666666671</v>
      </c>
      <c r="K209" s="31">
        <v>80.2</v>
      </c>
      <c r="L209" s="31">
        <v>75.7</v>
      </c>
      <c r="M209" s="31">
        <v>280.70817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295.39999999999998</v>
      </c>
      <c r="D210" s="36">
        <v>295.75</v>
      </c>
      <c r="E210" s="36">
        <v>293.25</v>
      </c>
      <c r="F210" s="36">
        <v>291.10000000000002</v>
      </c>
      <c r="G210" s="36">
        <v>288.60000000000002</v>
      </c>
      <c r="H210" s="36">
        <v>297.89999999999998</v>
      </c>
      <c r="I210" s="36">
        <v>300.39999999999998</v>
      </c>
      <c r="J210" s="36">
        <v>302.54999999999995</v>
      </c>
      <c r="K210" s="31">
        <v>298.25</v>
      </c>
      <c r="L210" s="31">
        <v>293.60000000000002</v>
      </c>
      <c r="M210" s="31">
        <v>1.0200199999999999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492.65</v>
      </c>
      <c r="D211" s="36">
        <v>487.11666666666662</v>
      </c>
      <c r="E211" s="36">
        <v>479.73333333333323</v>
      </c>
      <c r="F211" s="36">
        <v>466.81666666666661</v>
      </c>
      <c r="G211" s="36">
        <v>459.43333333333322</v>
      </c>
      <c r="H211" s="36">
        <v>500.03333333333325</v>
      </c>
      <c r="I211" s="36">
        <v>507.41666666666657</v>
      </c>
      <c r="J211" s="36">
        <v>520.33333333333326</v>
      </c>
      <c r="K211" s="31">
        <v>494.5</v>
      </c>
      <c r="L211" s="31">
        <v>474.2</v>
      </c>
      <c r="M211" s="31">
        <v>116.04604999999999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1004</v>
      </c>
      <c r="D212" s="36">
        <v>1002.0666666666666</v>
      </c>
      <c r="E212" s="36">
        <v>997.13333333333321</v>
      </c>
      <c r="F212" s="36">
        <v>990.26666666666665</v>
      </c>
      <c r="G212" s="36">
        <v>985.33333333333326</v>
      </c>
      <c r="H212" s="36">
        <v>1008.9333333333332</v>
      </c>
      <c r="I212" s="36">
        <v>1013.8666666666666</v>
      </c>
      <c r="J212" s="36">
        <v>1020.7333333333331</v>
      </c>
      <c r="K212" s="31">
        <v>1007</v>
      </c>
      <c r="L212" s="31">
        <v>995.2</v>
      </c>
      <c r="M212" s="31">
        <v>0.11498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1928.15</v>
      </c>
      <c r="D213" s="36">
        <v>1922.6666666666667</v>
      </c>
      <c r="E213" s="36">
        <v>1902.5833333333335</v>
      </c>
      <c r="F213" s="36">
        <v>1877.0166666666667</v>
      </c>
      <c r="G213" s="36">
        <v>1856.9333333333334</v>
      </c>
      <c r="H213" s="36">
        <v>1948.2333333333336</v>
      </c>
      <c r="I213" s="36">
        <v>1968.3166666666671</v>
      </c>
      <c r="J213" s="36">
        <v>1993.8833333333337</v>
      </c>
      <c r="K213" s="31">
        <v>1942.75</v>
      </c>
      <c r="L213" s="31">
        <v>1897.1</v>
      </c>
      <c r="M213" s="31">
        <v>11.479050000000001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162.4</v>
      </c>
      <c r="D214" s="36">
        <v>161.21666666666667</v>
      </c>
      <c r="E214" s="36">
        <v>159.18333333333334</v>
      </c>
      <c r="F214" s="36">
        <v>155.96666666666667</v>
      </c>
      <c r="G214" s="36">
        <v>153.93333333333334</v>
      </c>
      <c r="H214" s="36">
        <v>164.43333333333334</v>
      </c>
      <c r="I214" s="36">
        <v>166.4666666666667</v>
      </c>
      <c r="J214" s="36">
        <v>169.68333333333334</v>
      </c>
      <c r="K214" s="31">
        <v>163.25</v>
      </c>
      <c r="L214" s="31">
        <v>158</v>
      </c>
      <c r="M214" s="31">
        <v>105.90492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254.95</v>
      </c>
      <c r="D215" s="36">
        <v>254.33333333333334</v>
      </c>
      <c r="E215" s="36">
        <v>250.91666666666669</v>
      </c>
      <c r="F215" s="36">
        <v>246.88333333333335</v>
      </c>
      <c r="G215" s="36">
        <v>243.4666666666667</v>
      </c>
      <c r="H215" s="36">
        <v>258.36666666666667</v>
      </c>
      <c r="I215" s="36">
        <v>261.78333333333336</v>
      </c>
      <c r="J215" s="36">
        <v>265.81666666666666</v>
      </c>
      <c r="K215" s="31">
        <v>257.75</v>
      </c>
      <c r="L215" s="31">
        <v>250.3</v>
      </c>
      <c r="M215" s="31">
        <v>29.320620000000002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2465.6</v>
      </c>
      <c r="D216" s="36">
        <v>2462.9666666666667</v>
      </c>
      <c r="E216" s="36">
        <v>2453.1333333333332</v>
      </c>
      <c r="F216" s="36">
        <v>2440.6666666666665</v>
      </c>
      <c r="G216" s="36">
        <v>2430.833333333333</v>
      </c>
      <c r="H216" s="36">
        <v>2475.4333333333334</v>
      </c>
      <c r="I216" s="36">
        <v>2485.2666666666664</v>
      </c>
      <c r="J216" s="36">
        <v>2497.7333333333336</v>
      </c>
      <c r="K216" s="31">
        <v>2472.8000000000002</v>
      </c>
      <c r="L216" s="31">
        <v>2450.5</v>
      </c>
      <c r="M216" s="31">
        <v>12.49567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308.64999999999998</v>
      </c>
      <c r="D217" s="36">
        <v>308.7833333333333</v>
      </c>
      <c r="E217" s="36">
        <v>300.06666666666661</v>
      </c>
      <c r="F217" s="36">
        <v>291.48333333333329</v>
      </c>
      <c r="G217" s="36">
        <v>282.76666666666659</v>
      </c>
      <c r="H217" s="36">
        <v>317.36666666666662</v>
      </c>
      <c r="I217" s="36">
        <v>326.08333333333331</v>
      </c>
      <c r="J217" s="36">
        <v>334.66666666666663</v>
      </c>
      <c r="K217" s="31">
        <v>317.5</v>
      </c>
      <c r="L217" s="31">
        <v>300.2</v>
      </c>
      <c r="M217" s="31">
        <v>22.893979999999999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4100.1499999999996</v>
      </c>
      <c r="D218" s="36">
        <v>4125.4833333333336</v>
      </c>
      <c r="E218" s="36">
        <v>4064.7166666666672</v>
      </c>
      <c r="F218" s="36">
        <v>4029.2833333333338</v>
      </c>
      <c r="G218" s="36">
        <v>3968.5166666666673</v>
      </c>
      <c r="H218" s="36">
        <v>4160.916666666667</v>
      </c>
      <c r="I218" s="36">
        <v>4221.6833333333334</v>
      </c>
      <c r="J218" s="36">
        <v>4257.1166666666668</v>
      </c>
      <c r="K218" s="31">
        <v>4186.25</v>
      </c>
      <c r="L218" s="31">
        <v>4090.05</v>
      </c>
      <c r="M218" s="31">
        <v>0.15281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560.95000000000005</v>
      </c>
      <c r="D219" s="36">
        <v>559.78333333333342</v>
      </c>
      <c r="E219" s="36">
        <v>552.61666666666679</v>
      </c>
      <c r="F219" s="36">
        <v>544.28333333333342</v>
      </c>
      <c r="G219" s="36">
        <v>537.11666666666679</v>
      </c>
      <c r="H219" s="36">
        <v>568.11666666666679</v>
      </c>
      <c r="I219" s="36">
        <v>575.28333333333353</v>
      </c>
      <c r="J219" s="36">
        <v>583.61666666666679</v>
      </c>
      <c r="K219" s="31">
        <v>566.95000000000005</v>
      </c>
      <c r="L219" s="31">
        <v>551.45000000000005</v>
      </c>
      <c r="M219" s="31">
        <v>1.41198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811.25</v>
      </c>
      <c r="D220" s="36">
        <v>814.9</v>
      </c>
      <c r="E220" s="36">
        <v>802.69999999999993</v>
      </c>
      <c r="F220" s="36">
        <v>794.15</v>
      </c>
      <c r="G220" s="36">
        <v>781.94999999999993</v>
      </c>
      <c r="H220" s="36">
        <v>823.44999999999993</v>
      </c>
      <c r="I220" s="36">
        <v>835.65</v>
      </c>
      <c r="J220" s="36">
        <v>844.19999999999993</v>
      </c>
      <c r="K220" s="31">
        <v>827.1</v>
      </c>
      <c r="L220" s="31">
        <v>806.35</v>
      </c>
      <c r="M220" s="31">
        <v>1.72367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39853.75</v>
      </c>
      <c r="D221" s="36">
        <v>39604.25</v>
      </c>
      <c r="E221" s="36">
        <v>39218.5</v>
      </c>
      <c r="F221" s="36">
        <v>38583.25</v>
      </c>
      <c r="G221" s="36">
        <v>38197.5</v>
      </c>
      <c r="H221" s="36">
        <v>40239.5</v>
      </c>
      <c r="I221" s="36">
        <v>40625.25</v>
      </c>
      <c r="J221" s="36">
        <v>41260.5</v>
      </c>
      <c r="K221" s="31">
        <v>39990</v>
      </c>
      <c r="L221" s="31">
        <v>38969</v>
      </c>
      <c r="M221" s="31">
        <v>3.1419999999999997E-2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91.8</v>
      </c>
      <c r="D222" s="36">
        <v>90.666666666666671</v>
      </c>
      <c r="E222" s="36">
        <v>87.533333333333346</v>
      </c>
      <c r="F222" s="36">
        <v>83.26666666666668</v>
      </c>
      <c r="G222" s="36">
        <v>80.133333333333354</v>
      </c>
      <c r="H222" s="36">
        <v>94.933333333333337</v>
      </c>
      <c r="I222" s="36">
        <v>98.066666666666663</v>
      </c>
      <c r="J222" s="36">
        <v>102.33333333333333</v>
      </c>
      <c r="K222" s="31">
        <v>93.8</v>
      </c>
      <c r="L222" s="31">
        <v>86.4</v>
      </c>
      <c r="M222" s="31">
        <v>424.76224999999999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951.9</v>
      </c>
      <c r="D223" s="36">
        <v>950.53333333333342</v>
      </c>
      <c r="E223" s="36">
        <v>945.06666666666683</v>
      </c>
      <c r="F223" s="36">
        <v>938.23333333333346</v>
      </c>
      <c r="G223" s="36">
        <v>932.76666666666688</v>
      </c>
      <c r="H223" s="36">
        <v>957.36666666666679</v>
      </c>
      <c r="I223" s="36">
        <v>962.83333333333326</v>
      </c>
      <c r="J223" s="36">
        <v>969.66666666666674</v>
      </c>
      <c r="K223" s="31">
        <v>956</v>
      </c>
      <c r="L223" s="31">
        <v>943.7</v>
      </c>
      <c r="M223" s="31">
        <v>104.47333999999999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1309.55</v>
      </c>
      <c r="D224" s="36">
        <v>1299.5166666666667</v>
      </c>
      <c r="E224" s="36">
        <v>1285.0333333333333</v>
      </c>
      <c r="F224" s="36">
        <v>1260.5166666666667</v>
      </c>
      <c r="G224" s="36">
        <v>1246.0333333333333</v>
      </c>
      <c r="H224" s="36">
        <v>1324.0333333333333</v>
      </c>
      <c r="I224" s="36">
        <v>1338.5166666666664</v>
      </c>
      <c r="J224" s="36">
        <v>1363.0333333333333</v>
      </c>
      <c r="K224" s="31">
        <v>1314</v>
      </c>
      <c r="L224" s="31">
        <v>1275</v>
      </c>
      <c r="M224" s="31">
        <v>9.2582699999999996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566.20000000000005</v>
      </c>
      <c r="D225" s="36">
        <v>565.41666666666663</v>
      </c>
      <c r="E225" s="36">
        <v>560.93333333333328</v>
      </c>
      <c r="F225" s="36">
        <v>555.66666666666663</v>
      </c>
      <c r="G225" s="36">
        <v>551.18333333333328</v>
      </c>
      <c r="H225" s="36">
        <v>570.68333333333328</v>
      </c>
      <c r="I225" s="36">
        <v>575.16666666666663</v>
      </c>
      <c r="J225" s="36">
        <v>580.43333333333328</v>
      </c>
      <c r="K225" s="31">
        <v>569.9</v>
      </c>
      <c r="L225" s="31">
        <v>560.15</v>
      </c>
      <c r="M225" s="31">
        <v>12.86955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621.4</v>
      </c>
      <c r="D226" s="36">
        <v>621.65</v>
      </c>
      <c r="E226" s="36">
        <v>618.4</v>
      </c>
      <c r="F226" s="36">
        <v>615.4</v>
      </c>
      <c r="G226" s="36">
        <v>612.15</v>
      </c>
      <c r="H226" s="36">
        <v>624.65</v>
      </c>
      <c r="I226" s="36">
        <v>627.9</v>
      </c>
      <c r="J226" s="36">
        <v>630.9</v>
      </c>
      <c r="K226" s="31">
        <v>624.9</v>
      </c>
      <c r="L226" s="31">
        <v>618.65</v>
      </c>
      <c r="M226" s="31">
        <v>0.75873999999999997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70.75</v>
      </c>
      <c r="D227" s="36">
        <v>70.849999999999994</v>
      </c>
      <c r="E227" s="36">
        <v>70.249999999999986</v>
      </c>
      <c r="F227" s="36">
        <v>69.749999999999986</v>
      </c>
      <c r="G227" s="36">
        <v>69.149999999999977</v>
      </c>
      <c r="H227" s="36">
        <v>71.349999999999994</v>
      </c>
      <c r="I227" s="36">
        <v>71.950000000000017</v>
      </c>
      <c r="J227" s="36">
        <v>72.45</v>
      </c>
      <c r="K227" s="31">
        <v>71.45</v>
      </c>
      <c r="L227" s="31">
        <v>70.349999999999994</v>
      </c>
      <c r="M227" s="31">
        <v>65.404759999999996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95.5</v>
      </c>
      <c r="D228" s="36">
        <v>95.2</v>
      </c>
      <c r="E228" s="36">
        <v>94.5</v>
      </c>
      <c r="F228" s="36">
        <v>93.5</v>
      </c>
      <c r="G228" s="36">
        <v>92.8</v>
      </c>
      <c r="H228" s="36">
        <v>96.2</v>
      </c>
      <c r="I228" s="36">
        <v>96.90000000000002</v>
      </c>
      <c r="J228" s="36">
        <v>97.9</v>
      </c>
      <c r="K228" s="31">
        <v>95.9</v>
      </c>
      <c r="L228" s="31">
        <v>94.2</v>
      </c>
      <c r="M228" s="31">
        <v>213.60102000000001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128.85</v>
      </c>
      <c r="D229" s="36">
        <v>128.78333333333333</v>
      </c>
      <c r="E229" s="36">
        <v>127.16666666666666</v>
      </c>
      <c r="F229" s="36">
        <v>125.48333333333332</v>
      </c>
      <c r="G229" s="36">
        <v>123.86666666666665</v>
      </c>
      <c r="H229" s="36">
        <v>130.46666666666667</v>
      </c>
      <c r="I229" s="36">
        <v>132.08333333333334</v>
      </c>
      <c r="J229" s="36">
        <v>133.76666666666668</v>
      </c>
      <c r="K229" s="31">
        <v>130.4</v>
      </c>
      <c r="L229" s="31">
        <v>127.1</v>
      </c>
      <c r="M229" s="31">
        <v>98.410539999999997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903.3</v>
      </c>
      <c r="D230" s="36">
        <v>905.1</v>
      </c>
      <c r="E230" s="36">
        <v>882.2</v>
      </c>
      <c r="F230" s="36">
        <v>861.1</v>
      </c>
      <c r="G230" s="36">
        <v>838.2</v>
      </c>
      <c r="H230" s="36">
        <v>926.2</v>
      </c>
      <c r="I230" s="36">
        <v>949.09999999999991</v>
      </c>
      <c r="J230" s="36">
        <v>970.2</v>
      </c>
      <c r="K230" s="31">
        <v>928</v>
      </c>
      <c r="L230" s="31">
        <v>884</v>
      </c>
      <c r="M230" s="31">
        <v>0.35376000000000002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597.54999999999995</v>
      </c>
      <c r="D231" s="36">
        <v>596.88333333333333</v>
      </c>
      <c r="E231" s="36">
        <v>591.76666666666665</v>
      </c>
      <c r="F231" s="36">
        <v>585.98333333333335</v>
      </c>
      <c r="G231" s="36">
        <v>580.86666666666667</v>
      </c>
      <c r="H231" s="36">
        <v>602.66666666666663</v>
      </c>
      <c r="I231" s="36">
        <v>607.78333333333319</v>
      </c>
      <c r="J231" s="36">
        <v>613.56666666666661</v>
      </c>
      <c r="K231" s="31">
        <v>602</v>
      </c>
      <c r="L231" s="31">
        <v>591.1</v>
      </c>
      <c r="M231" s="31">
        <v>3.35764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233.2</v>
      </c>
      <c r="D232" s="36">
        <v>232.45000000000002</v>
      </c>
      <c r="E232" s="36">
        <v>229.00000000000003</v>
      </c>
      <c r="F232" s="36">
        <v>224.8</v>
      </c>
      <c r="G232" s="36">
        <v>221.35000000000002</v>
      </c>
      <c r="H232" s="36">
        <v>236.65000000000003</v>
      </c>
      <c r="I232" s="36">
        <v>240.10000000000002</v>
      </c>
      <c r="J232" s="36">
        <v>244.30000000000004</v>
      </c>
      <c r="K232" s="31">
        <v>235.9</v>
      </c>
      <c r="L232" s="31">
        <v>228.25</v>
      </c>
      <c r="M232" s="31">
        <v>67.870180000000005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185.5</v>
      </c>
      <c r="D233" s="36">
        <v>187.30000000000004</v>
      </c>
      <c r="E233" s="36">
        <v>183.00000000000009</v>
      </c>
      <c r="F233" s="36">
        <v>180.50000000000006</v>
      </c>
      <c r="G233" s="36">
        <v>176.2000000000001</v>
      </c>
      <c r="H233" s="36">
        <v>189.80000000000007</v>
      </c>
      <c r="I233" s="36">
        <v>194.10000000000002</v>
      </c>
      <c r="J233" s="36">
        <v>196.60000000000005</v>
      </c>
      <c r="K233" s="31">
        <v>191.6</v>
      </c>
      <c r="L233" s="31">
        <v>184.8</v>
      </c>
      <c r="M233" s="31">
        <v>176.75219000000001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83.25</v>
      </c>
      <c r="D234" s="36">
        <v>83.616666666666674</v>
      </c>
      <c r="E234" s="36">
        <v>82.333333333333343</v>
      </c>
      <c r="F234" s="36">
        <v>81.416666666666671</v>
      </c>
      <c r="G234" s="36">
        <v>80.13333333333334</v>
      </c>
      <c r="H234" s="36">
        <v>84.533333333333346</v>
      </c>
      <c r="I234" s="36">
        <v>85.816666666666677</v>
      </c>
      <c r="J234" s="36">
        <v>86.733333333333348</v>
      </c>
      <c r="K234" s="31">
        <v>84.9</v>
      </c>
      <c r="L234" s="31">
        <v>82.7</v>
      </c>
      <c r="M234" s="31">
        <v>99.383579999999995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2876.3</v>
      </c>
      <c r="D235" s="36">
        <v>2871.9833333333336</v>
      </c>
      <c r="E235" s="36">
        <v>2854.416666666667</v>
      </c>
      <c r="F235" s="36">
        <v>2832.5333333333333</v>
      </c>
      <c r="G235" s="36">
        <v>2814.9666666666667</v>
      </c>
      <c r="H235" s="36">
        <v>2893.8666666666672</v>
      </c>
      <c r="I235" s="36">
        <v>2911.4333333333338</v>
      </c>
      <c r="J235" s="36">
        <v>2933.3166666666675</v>
      </c>
      <c r="K235" s="31">
        <v>2889.55</v>
      </c>
      <c r="L235" s="31">
        <v>2850.1</v>
      </c>
      <c r="M235" s="31">
        <v>1.27064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423.55</v>
      </c>
      <c r="D236" s="36">
        <v>423.45</v>
      </c>
      <c r="E236" s="36">
        <v>418.09999999999997</v>
      </c>
      <c r="F236" s="36">
        <v>412.65</v>
      </c>
      <c r="G236" s="36">
        <v>407.29999999999995</v>
      </c>
      <c r="H236" s="36">
        <v>428.9</v>
      </c>
      <c r="I236" s="36">
        <v>434.25</v>
      </c>
      <c r="J236" s="36">
        <v>439.7</v>
      </c>
      <c r="K236" s="31">
        <v>428.8</v>
      </c>
      <c r="L236" s="31">
        <v>418</v>
      </c>
      <c r="M236" s="31">
        <v>22.38261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132.19999999999999</v>
      </c>
      <c r="D237" s="36">
        <v>132.16666666666666</v>
      </c>
      <c r="E237" s="36">
        <v>131.33333333333331</v>
      </c>
      <c r="F237" s="36">
        <v>130.46666666666667</v>
      </c>
      <c r="G237" s="36">
        <v>129.63333333333333</v>
      </c>
      <c r="H237" s="36">
        <v>133.0333333333333</v>
      </c>
      <c r="I237" s="36">
        <v>133.86666666666662</v>
      </c>
      <c r="J237" s="36">
        <v>134.73333333333329</v>
      </c>
      <c r="K237" s="31">
        <v>133</v>
      </c>
      <c r="L237" s="31">
        <v>131.30000000000001</v>
      </c>
      <c r="M237" s="31">
        <v>37.414209999999997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411.1</v>
      </c>
      <c r="D238" s="36">
        <v>408.88333333333338</v>
      </c>
      <c r="E238" s="36">
        <v>405.51666666666677</v>
      </c>
      <c r="F238" s="36">
        <v>399.93333333333339</v>
      </c>
      <c r="G238" s="36">
        <v>396.56666666666678</v>
      </c>
      <c r="H238" s="36">
        <v>414.46666666666675</v>
      </c>
      <c r="I238" s="36">
        <v>417.83333333333343</v>
      </c>
      <c r="J238" s="36">
        <v>423.41666666666674</v>
      </c>
      <c r="K238" s="31">
        <v>412.25</v>
      </c>
      <c r="L238" s="31">
        <v>403.3</v>
      </c>
      <c r="M238" s="31">
        <v>27.22052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90.95</v>
      </c>
      <c r="D239" s="36">
        <v>90.783333333333346</v>
      </c>
      <c r="E239" s="36">
        <v>90.416666666666686</v>
      </c>
      <c r="F239" s="36">
        <v>89.88333333333334</v>
      </c>
      <c r="G239" s="36">
        <v>89.51666666666668</v>
      </c>
      <c r="H239" s="36">
        <v>91.316666666666691</v>
      </c>
      <c r="I239" s="36">
        <v>91.683333333333337</v>
      </c>
      <c r="J239" s="36">
        <v>92.216666666666697</v>
      </c>
      <c r="K239" s="31">
        <v>91.15</v>
      </c>
      <c r="L239" s="31">
        <v>90.25</v>
      </c>
      <c r="M239" s="31">
        <v>73.533789999999996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46.75</v>
      </c>
      <c r="D240" s="36">
        <v>46.783333333333331</v>
      </c>
      <c r="E240" s="36">
        <v>46.066666666666663</v>
      </c>
      <c r="F240" s="36">
        <v>45.383333333333333</v>
      </c>
      <c r="G240" s="36">
        <v>44.666666666666664</v>
      </c>
      <c r="H240" s="36">
        <v>47.466666666666661</v>
      </c>
      <c r="I240" s="36">
        <v>48.18333333333333</v>
      </c>
      <c r="J240" s="36">
        <v>48.86666666666666</v>
      </c>
      <c r="K240" s="31">
        <v>47.5</v>
      </c>
      <c r="L240" s="31">
        <v>46.1</v>
      </c>
      <c r="M240" s="31">
        <v>716.88701000000003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680.85</v>
      </c>
      <c r="D241" s="36">
        <v>679.33333333333337</v>
      </c>
      <c r="E241" s="36">
        <v>675.31666666666672</v>
      </c>
      <c r="F241" s="36">
        <v>669.7833333333333</v>
      </c>
      <c r="G241" s="36">
        <v>665.76666666666665</v>
      </c>
      <c r="H241" s="36">
        <v>684.86666666666679</v>
      </c>
      <c r="I241" s="36">
        <v>688.88333333333344</v>
      </c>
      <c r="J241" s="36">
        <v>694.41666666666686</v>
      </c>
      <c r="K241" s="31">
        <v>683.35</v>
      </c>
      <c r="L241" s="31">
        <v>673.8</v>
      </c>
      <c r="M241" s="31">
        <v>8.4628999999999994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76.55</v>
      </c>
      <c r="D242" s="36">
        <v>76.233333333333334</v>
      </c>
      <c r="E242" s="36">
        <v>74.916666666666671</v>
      </c>
      <c r="F242" s="36">
        <v>73.283333333333331</v>
      </c>
      <c r="G242" s="36">
        <v>71.966666666666669</v>
      </c>
      <c r="H242" s="36">
        <v>77.866666666666674</v>
      </c>
      <c r="I242" s="36">
        <v>79.183333333333337</v>
      </c>
      <c r="J242" s="36">
        <v>80.816666666666677</v>
      </c>
      <c r="K242" s="31">
        <v>77.55</v>
      </c>
      <c r="L242" s="31">
        <v>74.599999999999994</v>
      </c>
      <c r="M242" s="31">
        <v>392.54525999999998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1485.8</v>
      </c>
      <c r="D243" s="36">
        <v>1491.1499999999999</v>
      </c>
      <c r="E243" s="36">
        <v>1475.6499999999996</v>
      </c>
      <c r="F243" s="36">
        <v>1465.4999999999998</v>
      </c>
      <c r="G243" s="36">
        <v>1449.9999999999995</v>
      </c>
      <c r="H243" s="36">
        <v>1501.2999999999997</v>
      </c>
      <c r="I243" s="36">
        <v>1516.8000000000002</v>
      </c>
      <c r="J243" s="36">
        <v>1526.9499999999998</v>
      </c>
      <c r="K243" s="31">
        <v>1506.65</v>
      </c>
      <c r="L243" s="31">
        <v>1481</v>
      </c>
      <c r="M243" s="31">
        <v>0.32815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454.85</v>
      </c>
      <c r="D244" s="36">
        <v>453.55</v>
      </c>
      <c r="E244" s="36">
        <v>450.05</v>
      </c>
      <c r="F244" s="36">
        <v>445.25</v>
      </c>
      <c r="G244" s="36">
        <v>441.75</v>
      </c>
      <c r="H244" s="36">
        <v>458.35</v>
      </c>
      <c r="I244" s="36">
        <v>461.85</v>
      </c>
      <c r="J244" s="36">
        <v>466.65000000000003</v>
      </c>
      <c r="K244" s="31">
        <v>457.05</v>
      </c>
      <c r="L244" s="31">
        <v>448.75</v>
      </c>
      <c r="M244" s="31">
        <v>10.450379999999999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191.7</v>
      </c>
      <c r="D245" s="36">
        <v>193.28333333333333</v>
      </c>
      <c r="E245" s="36">
        <v>189.41666666666666</v>
      </c>
      <c r="F245" s="36">
        <v>187.13333333333333</v>
      </c>
      <c r="G245" s="36">
        <v>183.26666666666665</v>
      </c>
      <c r="H245" s="36">
        <v>195.56666666666666</v>
      </c>
      <c r="I245" s="36">
        <v>199.43333333333334</v>
      </c>
      <c r="J245" s="36">
        <v>201.71666666666667</v>
      </c>
      <c r="K245" s="31">
        <v>197.15</v>
      </c>
      <c r="L245" s="31">
        <v>191</v>
      </c>
      <c r="M245" s="31">
        <v>110.88675000000001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1428.85</v>
      </c>
      <c r="D246" s="36">
        <v>1422.7</v>
      </c>
      <c r="E246" s="36">
        <v>1405.45</v>
      </c>
      <c r="F246" s="36">
        <v>1382.05</v>
      </c>
      <c r="G246" s="36">
        <v>1364.8</v>
      </c>
      <c r="H246" s="36">
        <v>1446.1000000000001</v>
      </c>
      <c r="I246" s="36">
        <v>1463.3500000000001</v>
      </c>
      <c r="J246" s="36">
        <v>1486.7500000000002</v>
      </c>
      <c r="K246" s="31">
        <v>1439.95</v>
      </c>
      <c r="L246" s="31">
        <v>1399.3</v>
      </c>
      <c r="M246" s="31">
        <v>25.935949999999998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17.75</v>
      </c>
      <c r="D247" s="36">
        <v>17.75</v>
      </c>
      <c r="E247" s="36">
        <v>17.600000000000001</v>
      </c>
      <c r="F247" s="36">
        <v>17.450000000000003</v>
      </c>
      <c r="G247" s="36">
        <v>17.300000000000004</v>
      </c>
      <c r="H247" s="36">
        <v>17.899999999999999</v>
      </c>
      <c r="I247" s="36">
        <v>18.049999999999997</v>
      </c>
      <c r="J247" s="36">
        <v>18.199999999999996</v>
      </c>
      <c r="K247" s="31">
        <v>17.899999999999999</v>
      </c>
      <c r="L247" s="31">
        <v>17.600000000000001</v>
      </c>
      <c r="M247" s="31">
        <v>272.66120000000001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4165.3</v>
      </c>
      <c r="D248" s="36">
        <v>4165.0999999999995</v>
      </c>
      <c r="E248" s="36">
        <v>4134.1999999999989</v>
      </c>
      <c r="F248" s="36">
        <v>4103.0999999999995</v>
      </c>
      <c r="G248" s="36">
        <v>4072.1999999999989</v>
      </c>
      <c r="H248" s="36">
        <v>4196.1999999999989</v>
      </c>
      <c r="I248" s="36">
        <v>4227.0999999999985</v>
      </c>
      <c r="J248" s="36">
        <v>4258.1999999999989</v>
      </c>
      <c r="K248" s="31">
        <v>4196</v>
      </c>
      <c r="L248" s="31">
        <v>4134</v>
      </c>
      <c r="M248" s="31">
        <v>4.4950200000000002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1435.45</v>
      </c>
      <c r="D249" s="36">
        <v>1432.75</v>
      </c>
      <c r="E249" s="36">
        <v>1418.7</v>
      </c>
      <c r="F249" s="36">
        <v>1401.95</v>
      </c>
      <c r="G249" s="36">
        <v>1387.9</v>
      </c>
      <c r="H249" s="36">
        <v>1449.5</v>
      </c>
      <c r="I249" s="36">
        <v>1463.5500000000002</v>
      </c>
      <c r="J249" s="36">
        <v>1480.3</v>
      </c>
      <c r="K249" s="31">
        <v>1446.8</v>
      </c>
      <c r="L249" s="31">
        <v>1416</v>
      </c>
      <c r="M249" s="31">
        <v>60.689680000000003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2927.35</v>
      </c>
      <c r="D250" s="36">
        <v>2936.75</v>
      </c>
      <c r="E250" s="36">
        <v>2902</v>
      </c>
      <c r="F250" s="36">
        <v>2876.65</v>
      </c>
      <c r="G250" s="36">
        <v>2841.9</v>
      </c>
      <c r="H250" s="36">
        <v>2962.1</v>
      </c>
      <c r="I250" s="36">
        <v>2996.85</v>
      </c>
      <c r="J250" s="36">
        <v>3022.2</v>
      </c>
      <c r="K250" s="31">
        <v>2971.5</v>
      </c>
      <c r="L250" s="31">
        <v>2911.4</v>
      </c>
      <c r="M250" s="31">
        <v>0.66732000000000002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706.3</v>
      </c>
      <c r="D251" s="36">
        <v>709.5</v>
      </c>
      <c r="E251" s="36">
        <v>699.5</v>
      </c>
      <c r="F251" s="36">
        <v>692.7</v>
      </c>
      <c r="G251" s="36">
        <v>682.7</v>
      </c>
      <c r="H251" s="36">
        <v>716.3</v>
      </c>
      <c r="I251" s="36">
        <v>726.3</v>
      </c>
      <c r="J251" s="36">
        <v>733.09999999999991</v>
      </c>
      <c r="K251" s="31">
        <v>719.5</v>
      </c>
      <c r="L251" s="31">
        <v>702.7</v>
      </c>
      <c r="M251" s="31">
        <v>1.9379999999999999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2381.1999999999998</v>
      </c>
      <c r="D252" s="36">
        <v>2370.4666666666667</v>
      </c>
      <c r="E252" s="36">
        <v>2353.7833333333333</v>
      </c>
      <c r="F252" s="36">
        <v>2326.3666666666668</v>
      </c>
      <c r="G252" s="36">
        <v>2309.6833333333334</v>
      </c>
      <c r="H252" s="36">
        <v>2397.8833333333332</v>
      </c>
      <c r="I252" s="36">
        <v>2414.5666666666666</v>
      </c>
      <c r="J252" s="36">
        <v>2441.9833333333331</v>
      </c>
      <c r="K252" s="31">
        <v>2387.15</v>
      </c>
      <c r="L252" s="31">
        <v>2343.0500000000002</v>
      </c>
      <c r="M252" s="31">
        <v>7.5508600000000001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935.65</v>
      </c>
      <c r="D253" s="36">
        <v>934.7166666666667</v>
      </c>
      <c r="E253" s="36">
        <v>921.43333333333339</v>
      </c>
      <c r="F253" s="36">
        <v>907.2166666666667</v>
      </c>
      <c r="G253" s="36">
        <v>893.93333333333339</v>
      </c>
      <c r="H253" s="36">
        <v>948.93333333333339</v>
      </c>
      <c r="I253" s="36">
        <v>962.2166666666667</v>
      </c>
      <c r="J253" s="36">
        <v>976.43333333333339</v>
      </c>
      <c r="K253" s="31">
        <v>948</v>
      </c>
      <c r="L253" s="31">
        <v>920.5</v>
      </c>
      <c r="M253" s="31">
        <v>9.1489100000000008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31.6</v>
      </c>
      <c r="D254" s="36">
        <v>31.783333333333331</v>
      </c>
      <c r="E254" s="36">
        <v>31.316666666666663</v>
      </c>
      <c r="F254" s="36">
        <v>31.033333333333331</v>
      </c>
      <c r="G254" s="36">
        <v>30.566666666666663</v>
      </c>
      <c r="H254" s="36">
        <v>32.066666666666663</v>
      </c>
      <c r="I254" s="36">
        <v>32.533333333333331</v>
      </c>
      <c r="J254" s="36">
        <v>32.816666666666663</v>
      </c>
      <c r="K254" s="31">
        <v>32.25</v>
      </c>
      <c r="L254" s="31">
        <v>31.5</v>
      </c>
      <c r="M254" s="31">
        <v>101.33351999999999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444.4</v>
      </c>
      <c r="D255" s="36">
        <v>443.06666666666666</v>
      </c>
      <c r="E255" s="36">
        <v>440.5333333333333</v>
      </c>
      <c r="F255" s="36">
        <v>436.66666666666663</v>
      </c>
      <c r="G255" s="36">
        <v>434.13333333333327</v>
      </c>
      <c r="H255" s="36">
        <v>446.93333333333334</v>
      </c>
      <c r="I255" s="36">
        <v>449.46666666666675</v>
      </c>
      <c r="J255" s="36">
        <v>453.33333333333337</v>
      </c>
      <c r="K255" s="31">
        <v>445.6</v>
      </c>
      <c r="L255" s="31">
        <v>439.2</v>
      </c>
      <c r="M255" s="31">
        <v>81.600579999999994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201.1</v>
      </c>
      <c r="D256" s="36">
        <v>203.06666666666669</v>
      </c>
      <c r="E256" s="36">
        <v>198.13333333333338</v>
      </c>
      <c r="F256" s="36">
        <v>195.16666666666669</v>
      </c>
      <c r="G256" s="36">
        <v>190.23333333333338</v>
      </c>
      <c r="H256" s="36">
        <v>206.03333333333339</v>
      </c>
      <c r="I256" s="36">
        <v>210.96666666666673</v>
      </c>
      <c r="J256" s="36">
        <v>213.93333333333339</v>
      </c>
      <c r="K256" s="31">
        <v>208</v>
      </c>
      <c r="L256" s="31">
        <v>200.1</v>
      </c>
      <c r="M256" s="31">
        <v>40.209789999999998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1482.1</v>
      </c>
      <c r="D257" s="36">
        <v>1459.45</v>
      </c>
      <c r="E257" s="36">
        <v>1429.4</v>
      </c>
      <c r="F257" s="36">
        <v>1376.7</v>
      </c>
      <c r="G257" s="36">
        <v>1346.65</v>
      </c>
      <c r="H257" s="36">
        <v>1512.15</v>
      </c>
      <c r="I257" s="36">
        <v>1542.1999999999998</v>
      </c>
      <c r="J257" s="36">
        <v>1594.9</v>
      </c>
      <c r="K257" s="31">
        <v>1489.5</v>
      </c>
      <c r="L257" s="31">
        <v>1406.75</v>
      </c>
      <c r="M257" s="31">
        <v>1.8031999999999999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3179.45</v>
      </c>
      <c r="D258" s="36">
        <v>3173.85</v>
      </c>
      <c r="E258" s="36">
        <v>3144.6499999999996</v>
      </c>
      <c r="F258" s="36">
        <v>3109.85</v>
      </c>
      <c r="G258" s="36">
        <v>3080.6499999999996</v>
      </c>
      <c r="H258" s="36">
        <v>3208.6499999999996</v>
      </c>
      <c r="I258" s="36">
        <v>3237.8499999999995</v>
      </c>
      <c r="J258" s="36">
        <v>3272.6499999999996</v>
      </c>
      <c r="K258" s="31">
        <v>3203.05</v>
      </c>
      <c r="L258" s="31">
        <v>3139.05</v>
      </c>
      <c r="M258" s="31">
        <v>0.34845999999999999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116.95</v>
      </c>
      <c r="D259" s="36">
        <v>117.55</v>
      </c>
      <c r="E259" s="36">
        <v>116.14999999999999</v>
      </c>
      <c r="F259" s="36">
        <v>115.35</v>
      </c>
      <c r="G259" s="36">
        <v>113.94999999999999</v>
      </c>
      <c r="H259" s="36">
        <v>118.35</v>
      </c>
      <c r="I259" s="36">
        <v>119.75</v>
      </c>
      <c r="J259" s="36">
        <v>120.55</v>
      </c>
      <c r="K259" s="31">
        <v>118.95</v>
      </c>
      <c r="L259" s="31">
        <v>116.75</v>
      </c>
      <c r="M259" s="31">
        <v>7.8529999999999998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1371.85</v>
      </c>
      <c r="D260" s="36">
        <v>1370.6499999999999</v>
      </c>
      <c r="E260" s="36">
        <v>1352.2999999999997</v>
      </c>
      <c r="F260" s="36">
        <v>1332.7499999999998</v>
      </c>
      <c r="G260" s="36">
        <v>1314.3999999999996</v>
      </c>
      <c r="H260" s="36">
        <v>1390.1999999999998</v>
      </c>
      <c r="I260" s="36">
        <v>1408.5499999999997</v>
      </c>
      <c r="J260" s="36">
        <v>1428.1</v>
      </c>
      <c r="K260" s="31">
        <v>1389</v>
      </c>
      <c r="L260" s="31">
        <v>1351.1</v>
      </c>
      <c r="M260" s="31">
        <v>0.20896000000000001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475.85</v>
      </c>
      <c r="D261" s="36">
        <v>475.55</v>
      </c>
      <c r="E261" s="36">
        <v>466.3</v>
      </c>
      <c r="F261" s="36">
        <v>456.75</v>
      </c>
      <c r="G261" s="36">
        <v>447.5</v>
      </c>
      <c r="H261" s="36">
        <v>485.1</v>
      </c>
      <c r="I261" s="36">
        <v>494.35</v>
      </c>
      <c r="J261" s="36">
        <v>503.90000000000003</v>
      </c>
      <c r="K261" s="31">
        <v>484.8</v>
      </c>
      <c r="L261" s="31">
        <v>466</v>
      </c>
      <c r="M261" s="31">
        <v>11.676489999999999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701.35</v>
      </c>
      <c r="D262" s="36">
        <v>697.78333333333342</v>
      </c>
      <c r="E262" s="36">
        <v>689.86666666666679</v>
      </c>
      <c r="F262" s="36">
        <v>678.38333333333333</v>
      </c>
      <c r="G262" s="36">
        <v>670.4666666666667</v>
      </c>
      <c r="H262" s="36">
        <v>709.26666666666688</v>
      </c>
      <c r="I262" s="36">
        <v>717.18333333333362</v>
      </c>
      <c r="J262" s="36">
        <v>728.66666666666697</v>
      </c>
      <c r="K262" s="31">
        <v>705.7</v>
      </c>
      <c r="L262" s="31">
        <v>686.3</v>
      </c>
      <c r="M262" s="31">
        <v>14.18848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383.35</v>
      </c>
      <c r="D263" s="36">
        <v>381.18333333333334</v>
      </c>
      <c r="E263" s="36">
        <v>377.36666666666667</v>
      </c>
      <c r="F263" s="36">
        <v>371.38333333333333</v>
      </c>
      <c r="G263" s="36">
        <v>367.56666666666666</v>
      </c>
      <c r="H263" s="36">
        <v>387.16666666666669</v>
      </c>
      <c r="I263" s="36">
        <v>390.98333333333341</v>
      </c>
      <c r="J263" s="36">
        <v>396.9666666666667</v>
      </c>
      <c r="K263" s="31">
        <v>385</v>
      </c>
      <c r="L263" s="31">
        <v>375.2</v>
      </c>
      <c r="M263" s="31">
        <v>0.90534999999999999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645.45000000000005</v>
      </c>
      <c r="D264" s="36">
        <v>643.0333333333333</v>
      </c>
      <c r="E264" s="36">
        <v>637.41666666666663</v>
      </c>
      <c r="F264" s="36">
        <v>629.38333333333333</v>
      </c>
      <c r="G264" s="36">
        <v>623.76666666666665</v>
      </c>
      <c r="H264" s="36">
        <v>651.06666666666661</v>
      </c>
      <c r="I264" s="36">
        <v>656.68333333333339</v>
      </c>
      <c r="J264" s="36">
        <v>664.71666666666658</v>
      </c>
      <c r="K264" s="31">
        <v>648.65</v>
      </c>
      <c r="L264" s="31">
        <v>635</v>
      </c>
      <c r="M264" s="31">
        <v>3.3750900000000001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392.95</v>
      </c>
      <c r="D265" s="36">
        <v>392.23333333333335</v>
      </c>
      <c r="E265" s="36">
        <v>389.4666666666667</v>
      </c>
      <c r="F265" s="36">
        <v>385.98333333333335</v>
      </c>
      <c r="G265" s="36">
        <v>383.2166666666667</v>
      </c>
      <c r="H265" s="36">
        <v>395.7166666666667</v>
      </c>
      <c r="I265" s="36">
        <v>398.48333333333335</v>
      </c>
      <c r="J265" s="36">
        <v>401.9666666666667</v>
      </c>
      <c r="K265" s="31">
        <v>395</v>
      </c>
      <c r="L265" s="31">
        <v>388.75</v>
      </c>
      <c r="M265" s="31">
        <v>5.2230800000000004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86.35</v>
      </c>
      <c r="D266" s="36">
        <v>86.083333333333329</v>
      </c>
      <c r="E266" s="36">
        <v>85.216666666666654</v>
      </c>
      <c r="F266" s="36">
        <v>84.083333333333329</v>
      </c>
      <c r="G266" s="36">
        <v>83.216666666666654</v>
      </c>
      <c r="H266" s="36">
        <v>87.216666666666654</v>
      </c>
      <c r="I266" s="36">
        <v>88.083333333333329</v>
      </c>
      <c r="J266" s="36">
        <v>89.216666666666654</v>
      </c>
      <c r="K266" s="31">
        <v>86.95</v>
      </c>
      <c r="L266" s="31">
        <v>84.95</v>
      </c>
      <c r="M266" s="31">
        <v>14.69567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437.4</v>
      </c>
      <c r="D267" s="36">
        <v>431.73333333333329</v>
      </c>
      <c r="E267" s="36">
        <v>423.26666666666659</v>
      </c>
      <c r="F267" s="36">
        <v>409.13333333333333</v>
      </c>
      <c r="G267" s="36">
        <v>400.66666666666663</v>
      </c>
      <c r="H267" s="36">
        <v>445.86666666666656</v>
      </c>
      <c r="I267" s="36">
        <v>454.33333333333326</v>
      </c>
      <c r="J267" s="36">
        <v>468.46666666666653</v>
      </c>
      <c r="K267" s="31">
        <v>440.2</v>
      </c>
      <c r="L267" s="31">
        <v>417.6</v>
      </c>
      <c r="M267" s="31">
        <v>39.581859999999999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779.6</v>
      </c>
      <c r="D268" s="36">
        <v>778.31666666666661</v>
      </c>
      <c r="E268" s="36">
        <v>772.73333333333323</v>
      </c>
      <c r="F268" s="36">
        <v>765.86666666666667</v>
      </c>
      <c r="G268" s="36">
        <v>760.2833333333333</v>
      </c>
      <c r="H268" s="36">
        <v>785.18333333333317</v>
      </c>
      <c r="I268" s="36">
        <v>790.76666666666665</v>
      </c>
      <c r="J268" s="36">
        <v>797.6333333333331</v>
      </c>
      <c r="K268" s="31">
        <v>783.9</v>
      </c>
      <c r="L268" s="31">
        <v>771.45</v>
      </c>
      <c r="M268" s="31">
        <v>17.042179999999998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533.1</v>
      </c>
      <c r="D269" s="36">
        <v>535.96666666666658</v>
      </c>
      <c r="E269" s="36">
        <v>528.18333333333317</v>
      </c>
      <c r="F269" s="36">
        <v>523.26666666666654</v>
      </c>
      <c r="G269" s="36">
        <v>515.48333333333312</v>
      </c>
      <c r="H269" s="36">
        <v>540.88333333333321</v>
      </c>
      <c r="I269" s="36">
        <v>548.66666666666674</v>
      </c>
      <c r="J269" s="36">
        <v>553.58333333333326</v>
      </c>
      <c r="K269" s="31">
        <v>543.75</v>
      </c>
      <c r="L269" s="31">
        <v>531.04999999999995</v>
      </c>
      <c r="M269" s="31">
        <v>28.400279999999999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479.05</v>
      </c>
      <c r="D270" s="36">
        <v>477.66666666666669</v>
      </c>
      <c r="E270" s="36">
        <v>467.63333333333338</v>
      </c>
      <c r="F270" s="36">
        <v>456.2166666666667</v>
      </c>
      <c r="G270" s="36">
        <v>446.18333333333339</v>
      </c>
      <c r="H270" s="36">
        <v>489.08333333333337</v>
      </c>
      <c r="I270" s="36">
        <v>499.11666666666667</v>
      </c>
      <c r="J270" s="36">
        <v>510.53333333333336</v>
      </c>
      <c r="K270" s="31">
        <v>487.7</v>
      </c>
      <c r="L270" s="31">
        <v>466.25</v>
      </c>
      <c r="M270" s="31">
        <v>4.2901699999999998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435.15</v>
      </c>
      <c r="D271" s="36">
        <v>433.84999999999997</v>
      </c>
      <c r="E271" s="36">
        <v>425.24999999999994</v>
      </c>
      <c r="F271" s="36">
        <v>415.34999999999997</v>
      </c>
      <c r="G271" s="36">
        <v>406.74999999999994</v>
      </c>
      <c r="H271" s="36">
        <v>443.74999999999994</v>
      </c>
      <c r="I271" s="36">
        <v>452.34999999999997</v>
      </c>
      <c r="J271" s="36">
        <v>462.24999999999994</v>
      </c>
      <c r="K271" s="31">
        <v>442.45</v>
      </c>
      <c r="L271" s="31">
        <v>423.95</v>
      </c>
      <c r="M271" s="31">
        <v>1.3801000000000001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729.4</v>
      </c>
      <c r="D272" s="36">
        <v>728.56666666666661</v>
      </c>
      <c r="E272" s="36">
        <v>721.13333333333321</v>
      </c>
      <c r="F272" s="36">
        <v>712.86666666666656</v>
      </c>
      <c r="G272" s="36">
        <v>705.43333333333317</v>
      </c>
      <c r="H272" s="36">
        <v>736.83333333333326</v>
      </c>
      <c r="I272" s="36">
        <v>744.26666666666665</v>
      </c>
      <c r="J272" s="36">
        <v>752.5333333333333</v>
      </c>
      <c r="K272" s="31">
        <v>736</v>
      </c>
      <c r="L272" s="31">
        <v>720.3</v>
      </c>
      <c r="M272" s="31">
        <v>0.65447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360.5</v>
      </c>
      <c r="D273" s="36">
        <v>362.2166666666667</v>
      </c>
      <c r="E273" s="36">
        <v>354.58333333333337</v>
      </c>
      <c r="F273" s="36">
        <v>348.66666666666669</v>
      </c>
      <c r="G273" s="36">
        <v>341.03333333333336</v>
      </c>
      <c r="H273" s="36">
        <v>368.13333333333338</v>
      </c>
      <c r="I273" s="36">
        <v>375.76666666666671</v>
      </c>
      <c r="J273" s="36">
        <v>381.68333333333339</v>
      </c>
      <c r="K273" s="31">
        <v>369.85</v>
      </c>
      <c r="L273" s="31">
        <v>356.3</v>
      </c>
      <c r="M273" s="31">
        <v>6.4923700000000002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753.1</v>
      </c>
      <c r="D274" s="36">
        <v>750.35</v>
      </c>
      <c r="E274" s="36">
        <v>742.80000000000007</v>
      </c>
      <c r="F274" s="36">
        <v>732.5</v>
      </c>
      <c r="G274" s="36">
        <v>724.95</v>
      </c>
      <c r="H274" s="36">
        <v>760.65000000000009</v>
      </c>
      <c r="I274" s="36">
        <v>768.2</v>
      </c>
      <c r="J274" s="36">
        <v>778.50000000000011</v>
      </c>
      <c r="K274" s="31">
        <v>757.9</v>
      </c>
      <c r="L274" s="31">
        <v>740.05</v>
      </c>
      <c r="M274" s="31">
        <v>0.95487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1322.1</v>
      </c>
      <c r="D275" s="36">
        <v>1324.0333333333333</v>
      </c>
      <c r="E275" s="36">
        <v>1298.0666666666666</v>
      </c>
      <c r="F275" s="36">
        <v>1274.0333333333333</v>
      </c>
      <c r="G275" s="36">
        <v>1248.0666666666666</v>
      </c>
      <c r="H275" s="36">
        <v>1348.0666666666666</v>
      </c>
      <c r="I275" s="36">
        <v>1374.0333333333333</v>
      </c>
      <c r="J275" s="36">
        <v>1398.0666666666666</v>
      </c>
      <c r="K275" s="31">
        <v>1350</v>
      </c>
      <c r="L275" s="31">
        <v>1300</v>
      </c>
      <c r="M275" s="31">
        <v>2.2896000000000001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631.54999999999995</v>
      </c>
      <c r="D276" s="36">
        <v>631.91666666666663</v>
      </c>
      <c r="E276" s="36">
        <v>624.88333333333321</v>
      </c>
      <c r="F276" s="36">
        <v>618.21666666666658</v>
      </c>
      <c r="G276" s="36">
        <v>611.18333333333317</v>
      </c>
      <c r="H276" s="36">
        <v>638.58333333333326</v>
      </c>
      <c r="I276" s="36">
        <v>645.61666666666679</v>
      </c>
      <c r="J276" s="36">
        <v>652.2833333333333</v>
      </c>
      <c r="K276" s="31">
        <v>638.95000000000005</v>
      </c>
      <c r="L276" s="31">
        <v>625.25</v>
      </c>
      <c r="M276" s="31">
        <v>0.46662999999999999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227.55</v>
      </c>
      <c r="D277" s="36">
        <v>228.2166666666667</v>
      </c>
      <c r="E277" s="36">
        <v>224.53333333333339</v>
      </c>
      <c r="F277" s="36">
        <v>221.51666666666668</v>
      </c>
      <c r="G277" s="36">
        <v>217.83333333333337</v>
      </c>
      <c r="H277" s="36">
        <v>231.23333333333341</v>
      </c>
      <c r="I277" s="36">
        <v>234.91666666666669</v>
      </c>
      <c r="J277" s="36">
        <v>237.93333333333342</v>
      </c>
      <c r="K277" s="31">
        <v>231.9</v>
      </c>
      <c r="L277" s="31">
        <v>225.2</v>
      </c>
      <c r="M277" s="31">
        <v>19.02262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317.45</v>
      </c>
      <c r="D278" s="36">
        <v>319.34999999999997</v>
      </c>
      <c r="E278" s="36">
        <v>314.74999999999994</v>
      </c>
      <c r="F278" s="36">
        <v>312.04999999999995</v>
      </c>
      <c r="G278" s="36">
        <v>307.44999999999993</v>
      </c>
      <c r="H278" s="36">
        <v>322.04999999999995</v>
      </c>
      <c r="I278" s="36">
        <v>326.64999999999998</v>
      </c>
      <c r="J278" s="36">
        <v>329.34999999999997</v>
      </c>
      <c r="K278" s="31">
        <v>323.95</v>
      </c>
      <c r="L278" s="31">
        <v>316.64999999999998</v>
      </c>
      <c r="M278" s="31">
        <v>2.6494200000000001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133.80000000000001</v>
      </c>
      <c r="D279" s="36">
        <v>133.55000000000001</v>
      </c>
      <c r="E279" s="36">
        <v>131.95000000000002</v>
      </c>
      <c r="F279" s="36">
        <v>130.1</v>
      </c>
      <c r="G279" s="36">
        <v>128.5</v>
      </c>
      <c r="H279" s="36">
        <v>135.40000000000003</v>
      </c>
      <c r="I279" s="36">
        <v>137.00000000000006</v>
      </c>
      <c r="J279" s="36">
        <v>138.85000000000005</v>
      </c>
      <c r="K279" s="31">
        <v>135.15</v>
      </c>
      <c r="L279" s="31">
        <v>131.69999999999999</v>
      </c>
      <c r="M279" s="31">
        <v>14.753069999999999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662.5</v>
      </c>
      <c r="D280" s="36">
        <v>664.86666666666667</v>
      </c>
      <c r="E280" s="36">
        <v>657.2833333333333</v>
      </c>
      <c r="F280" s="36">
        <v>652.06666666666661</v>
      </c>
      <c r="G280" s="36">
        <v>644.48333333333323</v>
      </c>
      <c r="H280" s="36">
        <v>670.08333333333337</v>
      </c>
      <c r="I280" s="36">
        <v>677.66666666666663</v>
      </c>
      <c r="J280" s="36">
        <v>682.88333333333344</v>
      </c>
      <c r="K280" s="31">
        <v>672.45</v>
      </c>
      <c r="L280" s="31">
        <v>659.65</v>
      </c>
      <c r="M280" s="31">
        <v>1.21563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2653.2</v>
      </c>
      <c r="D281" s="36">
        <v>2646.3833333333332</v>
      </c>
      <c r="E281" s="36">
        <v>2622.8166666666666</v>
      </c>
      <c r="F281" s="36">
        <v>2592.4333333333334</v>
      </c>
      <c r="G281" s="36">
        <v>2568.8666666666668</v>
      </c>
      <c r="H281" s="36">
        <v>2676.7666666666664</v>
      </c>
      <c r="I281" s="36">
        <v>2700.333333333333</v>
      </c>
      <c r="J281" s="36">
        <v>2730.7166666666662</v>
      </c>
      <c r="K281" s="31">
        <v>2669.95</v>
      </c>
      <c r="L281" s="31">
        <v>2616</v>
      </c>
      <c r="M281" s="31">
        <v>2.7575599999999998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2673.9</v>
      </c>
      <c r="D282" s="36">
        <v>2697.9666666666667</v>
      </c>
      <c r="E282" s="36">
        <v>2635.9333333333334</v>
      </c>
      <c r="F282" s="36">
        <v>2597.9666666666667</v>
      </c>
      <c r="G282" s="36">
        <v>2535.9333333333334</v>
      </c>
      <c r="H282" s="36">
        <v>2735.9333333333334</v>
      </c>
      <c r="I282" s="36">
        <v>2797.9666666666672</v>
      </c>
      <c r="J282" s="36">
        <v>2835.9333333333334</v>
      </c>
      <c r="K282" s="31">
        <v>2760</v>
      </c>
      <c r="L282" s="31">
        <v>2660</v>
      </c>
      <c r="M282" s="31">
        <v>0.18503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562.04999999999995</v>
      </c>
      <c r="D283" s="36">
        <v>557.33333333333337</v>
      </c>
      <c r="E283" s="36">
        <v>550.66666666666674</v>
      </c>
      <c r="F283" s="36">
        <v>539.28333333333342</v>
      </c>
      <c r="G283" s="36">
        <v>532.61666666666679</v>
      </c>
      <c r="H283" s="36">
        <v>568.7166666666667</v>
      </c>
      <c r="I283" s="36">
        <v>575.38333333333344</v>
      </c>
      <c r="J283" s="36">
        <v>586.76666666666665</v>
      </c>
      <c r="K283" s="31">
        <v>564</v>
      </c>
      <c r="L283" s="31">
        <v>545.95000000000005</v>
      </c>
      <c r="M283" s="31">
        <v>0.27916999999999997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469.45</v>
      </c>
      <c r="D284" s="36">
        <v>470.81666666666666</v>
      </c>
      <c r="E284" s="36">
        <v>463.43333333333334</v>
      </c>
      <c r="F284" s="36">
        <v>457.41666666666669</v>
      </c>
      <c r="G284" s="36">
        <v>450.03333333333336</v>
      </c>
      <c r="H284" s="36">
        <v>476.83333333333331</v>
      </c>
      <c r="I284" s="36">
        <v>484.21666666666664</v>
      </c>
      <c r="J284" s="36">
        <v>490.23333333333329</v>
      </c>
      <c r="K284" s="31">
        <v>478.2</v>
      </c>
      <c r="L284" s="31">
        <v>464.8</v>
      </c>
      <c r="M284" s="31">
        <v>1.46038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284</v>
      </c>
      <c r="D285" s="36">
        <v>285.38333333333333</v>
      </c>
      <c r="E285" s="36">
        <v>280.76666666666665</v>
      </c>
      <c r="F285" s="36">
        <v>277.5333333333333</v>
      </c>
      <c r="G285" s="36">
        <v>272.91666666666663</v>
      </c>
      <c r="H285" s="36">
        <v>288.61666666666667</v>
      </c>
      <c r="I285" s="36">
        <v>293.23333333333335</v>
      </c>
      <c r="J285" s="36">
        <v>296.4666666666667</v>
      </c>
      <c r="K285" s="31">
        <v>290</v>
      </c>
      <c r="L285" s="31">
        <v>282.14999999999998</v>
      </c>
      <c r="M285" s="31">
        <v>7.8526699999999998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1735.7</v>
      </c>
      <c r="D286" s="36">
        <v>1737.55</v>
      </c>
      <c r="E286" s="36">
        <v>1731.1</v>
      </c>
      <c r="F286" s="36">
        <v>1726.5</v>
      </c>
      <c r="G286" s="36">
        <v>1720.05</v>
      </c>
      <c r="H286" s="36">
        <v>1742.1499999999999</v>
      </c>
      <c r="I286" s="36">
        <v>1748.6000000000001</v>
      </c>
      <c r="J286" s="36">
        <v>1753.1999999999998</v>
      </c>
      <c r="K286" s="31">
        <v>1744</v>
      </c>
      <c r="L286" s="31">
        <v>1732.95</v>
      </c>
      <c r="M286" s="31">
        <v>35.717289999999998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1152.3</v>
      </c>
      <c r="D287" s="36">
        <v>1155.5</v>
      </c>
      <c r="E287" s="36">
        <v>1137</v>
      </c>
      <c r="F287" s="36">
        <v>1121.7</v>
      </c>
      <c r="G287" s="36">
        <v>1103.2</v>
      </c>
      <c r="H287" s="36">
        <v>1170.8</v>
      </c>
      <c r="I287" s="36">
        <v>1189.3</v>
      </c>
      <c r="J287" s="36">
        <v>1204.5999999999999</v>
      </c>
      <c r="K287" s="31">
        <v>1174</v>
      </c>
      <c r="L287" s="31">
        <v>1140.2</v>
      </c>
      <c r="M287" s="31">
        <v>10.58596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405.55</v>
      </c>
      <c r="D288" s="36">
        <v>406.61666666666662</v>
      </c>
      <c r="E288" s="36">
        <v>402.03333333333325</v>
      </c>
      <c r="F288" s="36">
        <v>398.51666666666665</v>
      </c>
      <c r="G288" s="36">
        <v>393.93333333333328</v>
      </c>
      <c r="H288" s="36">
        <v>410.13333333333321</v>
      </c>
      <c r="I288" s="36">
        <v>414.71666666666658</v>
      </c>
      <c r="J288" s="36">
        <v>418.23333333333318</v>
      </c>
      <c r="K288" s="31">
        <v>411.2</v>
      </c>
      <c r="L288" s="31">
        <v>403.1</v>
      </c>
      <c r="M288" s="31">
        <v>2.0609199999999999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1976.8</v>
      </c>
      <c r="D289" s="36">
        <v>1980.2166666666665</v>
      </c>
      <c r="E289" s="36">
        <v>1964.5333333333328</v>
      </c>
      <c r="F289" s="36">
        <v>1952.2666666666664</v>
      </c>
      <c r="G289" s="36">
        <v>1936.5833333333328</v>
      </c>
      <c r="H289" s="36">
        <v>1992.4833333333329</v>
      </c>
      <c r="I289" s="36">
        <v>2008.1666666666667</v>
      </c>
      <c r="J289" s="36">
        <v>2020.4333333333329</v>
      </c>
      <c r="K289" s="31">
        <v>1995.9</v>
      </c>
      <c r="L289" s="31">
        <v>1967.95</v>
      </c>
      <c r="M289" s="31">
        <v>0.49143999999999999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2989.65</v>
      </c>
      <c r="D290" s="36">
        <v>2967.2166666666667</v>
      </c>
      <c r="E290" s="36">
        <v>2912.4333333333334</v>
      </c>
      <c r="F290" s="36">
        <v>2835.2166666666667</v>
      </c>
      <c r="G290" s="36">
        <v>2780.4333333333334</v>
      </c>
      <c r="H290" s="36">
        <v>3044.4333333333334</v>
      </c>
      <c r="I290" s="36">
        <v>3099.2166666666672</v>
      </c>
      <c r="J290" s="36">
        <v>3176.4333333333334</v>
      </c>
      <c r="K290" s="31">
        <v>3022</v>
      </c>
      <c r="L290" s="31">
        <v>2890</v>
      </c>
      <c r="M290" s="31">
        <v>0.70989999999999998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133.1</v>
      </c>
      <c r="D291" s="36">
        <v>131.16666666666666</v>
      </c>
      <c r="E291" s="36">
        <v>128.83333333333331</v>
      </c>
      <c r="F291" s="36">
        <v>124.56666666666666</v>
      </c>
      <c r="G291" s="36">
        <v>122.23333333333332</v>
      </c>
      <c r="H291" s="36">
        <v>135.43333333333331</v>
      </c>
      <c r="I291" s="36">
        <v>137.76666666666662</v>
      </c>
      <c r="J291" s="36">
        <v>142.0333333333333</v>
      </c>
      <c r="K291" s="31">
        <v>133.5</v>
      </c>
      <c r="L291" s="31">
        <v>126.9</v>
      </c>
      <c r="M291" s="31">
        <v>196.76085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4575.95</v>
      </c>
      <c r="D292" s="36">
        <v>4587.1333333333332</v>
      </c>
      <c r="E292" s="36">
        <v>4514.7166666666662</v>
      </c>
      <c r="F292" s="36">
        <v>4453.4833333333327</v>
      </c>
      <c r="G292" s="36">
        <v>4381.0666666666657</v>
      </c>
      <c r="H292" s="36">
        <v>4648.3666666666668</v>
      </c>
      <c r="I292" s="36">
        <v>4720.7833333333347</v>
      </c>
      <c r="J292" s="36">
        <v>4782.0166666666673</v>
      </c>
      <c r="K292" s="31">
        <v>4659.55</v>
      </c>
      <c r="L292" s="31">
        <v>4525.8999999999996</v>
      </c>
      <c r="M292" s="31">
        <v>1.41858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14572.85</v>
      </c>
      <c r="D293" s="36">
        <v>14568.300000000001</v>
      </c>
      <c r="E293" s="36">
        <v>14491.650000000001</v>
      </c>
      <c r="F293" s="36">
        <v>14410.45</v>
      </c>
      <c r="G293" s="36">
        <v>14333.800000000001</v>
      </c>
      <c r="H293" s="36">
        <v>14649.500000000002</v>
      </c>
      <c r="I293" s="36">
        <v>14726.15</v>
      </c>
      <c r="J293" s="36">
        <v>14807.350000000002</v>
      </c>
      <c r="K293" s="31">
        <v>14644.95</v>
      </c>
      <c r="L293" s="31">
        <v>14487.1</v>
      </c>
      <c r="M293" s="31">
        <v>2.0549999999999999E-2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3023.55</v>
      </c>
      <c r="D294" s="36">
        <v>3029.0499999999997</v>
      </c>
      <c r="E294" s="36">
        <v>2999.7499999999995</v>
      </c>
      <c r="F294" s="36">
        <v>2975.95</v>
      </c>
      <c r="G294" s="36">
        <v>2946.6499999999996</v>
      </c>
      <c r="H294" s="36">
        <v>3052.8499999999995</v>
      </c>
      <c r="I294" s="36">
        <v>3082.1499999999996</v>
      </c>
      <c r="J294" s="36">
        <v>3105.9499999999994</v>
      </c>
      <c r="K294" s="31">
        <v>3058.35</v>
      </c>
      <c r="L294" s="31">
        <v>3005.25</v>
      </c>
      <c r="M294" s="31">
        <v>26.980160000000001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410.7</v>
      </c>
      <c r="D295" s="36">
        <v>410.55</v>
      </c>
      <c r="E295" s="36">
        <v>406.15000000000003</v>
      </c>
      <c r="F295" s="36">
        <v>401.6</v>
      </c>
      <c r="G295" s="36">
        <v>397.20000000000005</v>
      </c>
      <c r="H295" s="36">
        <v>415.1</v>
      </c>
      <c r="I295" s="36">
        <v>419.5</v>
      </c>
      <c r="J295" s="36">
        <v>424.05</v>
      </c>
      <c r="K295" s="31">
        <v>414.95</v>
      </c>
      <c r="L295" s="31">
        <v>406</v>
      </c>
      <c r="M295" s="31">
        <v>2.92998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395.4</v>
      </c>
      <c r="D296" s="36">
        <v>396.0333333333333</v>
      </c>
      <c r="E296" s="36">
        <v>391.11666666666662</v>
      </c>
      <c r="F296" s="36">
        <v>386.83333333333331</v>
      </c>
      <c r="G296" s="36">
        <v>381.91666666666663</v>
      </c>
      <c r="H296" s="36">
        <v>400.31666666666661</v>
      </c>
      <c r="I296" s="36">
        <v>405.23333333333335</v>
      </c>
      <c r="J296" s="36">
        <v>409.51666666666659</v>
      </c>
      <c r="K296" s="31">
        <v>400.95</v>
      </c>
      <c r="L296" s="31">
        <v>391.75</v>
      </c>
      <c r="M296" s="31">
        <v>18.467590000000001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278.8</v>
      </c>
      <c r="D297" s="36">
        <v>279.11666666666662</v>
      </c>
      <c r="E297" s="36">
        <v>275.73333333333323</v>
      </c>
      <c r="F297" s="36">
        <v>272.66666666666663</v>
      </c>
      <c r="G297" s="36">
        <v>269.28333333333325</v>
      </c>
      <c r="H297" s="36">
        <v>282.18333333333322</v>
      </c>
      <c r="I297" s="36">
        <v>285.56666666666655</v>
      </c>
      <c r="J297" s="36">
        <v>288.63333333333321</v>
      </c>
      <c r="K297" s="31">
        <v>282.5</v>
      </c>
      <c r="L297" s="31">
        <v>276.05</v>
      </c>
      <c r="M297" s="31">
        <v>5.0452899999999996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113.75</v>
      </c>
      <c r="D298" s="36">
        <v>113.78333333333335</v>
      </c>
      <c r="E298" s="36">
        <v>112.16666666666669</v>
      </c>
      <c r="F298" s="36">
        <v>110.58333333333334</v>
      </c>
      <c r="G298" s="36">
        <v>108.96666666666668</v>
      </c>
      <c r="H298" s="36">
        <v>115.36666666666669</v>
      </c>
      <c r="I298" s="36">
        <v>116.98333333333333</v>
      </c>
      <c r="J298" s="36">
        <v>118.56666666666669</v>
      </c>
      <c r="K298" s="31">
        <v>115.4</v>
      </c>
      <c r="L298" s="31">
        <v>112.2</v>
      </c>
      <c r="M298" s="31">
        <v>38.705840000000002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464.35</v>
      </c>
      <c r="D299" s="36">
        <v>465.01666666666665</v>
      </c>
      <c r="E299" s="36">
        <v>461.0333333333333</v>
      </c>
      <c r="F299" s="36">
        <v>457.71666666666664</v>
      </c>
      <c r="G299" s="36">
        <v>453.73333333333329</v>
      </c>
      <c r="H299" s="36">
        <v>468.33333333333331</v>
      </c>
      <c r="I299" s="36">
        <v>472.31666666666666</v>
      </c>
      <c r="J299" s="36">
        <v>475.63333333333333</v>
      </c>
      <c r="K299" s="31">
        <v>469</v>
      </c>
      <c r="L299" s="31">
        <v>461.7</v>
      </c>
      <c r="M299" s="31">
        <v>24.69604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649.75</v>
      </c>
      <c r="D300" s="36">
        <v>649.81666666666661</v>
      </c>
      <c r="E300" s="36">
        <v>646.78333333333319</v>
      </c>
      <c r="F300" s="36">
        <v>643.81666666666661</v>
      </c>
      <c r="G300" s="36">
        <v>640.78333333333319</v>
      </c>
      <c r="H300" s="36">
        <v>652.78333333333319</v>
      </c>
      <c r="I300" s="36">
        <v>655.81666666666649</v>
      </c>
      <c r="J300" s="36">
        <v>658.78333333333319</v>
      </c>
      <c r="K300" s="31">
        <v>652.85</v>
      </c>
      <c r="L300" s="31">
        <v>646.85</v>
      </c>
      <c r="M300" s="31">
        <v>8.73339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5953.8</v>
      </c>
      <c r="D301" s="36">
        <v>5961.5333333333328</v>
      </c>
      <c r="E301" s="36">
        <v>5913.2666666666655</v>
      </c>
      <c r="F301" s="36">
        <v>5872.7333333333327</v>
      </c>
      <c r="G301" s="36">
        <v>5824.4666666666653</v>
      </c>
      <c r="H301" s="36">
        <v>6002.0666666666657</v>
      </c>
      <c r="I301" s="36">
        <v>6050.3333333333321</v>
      </c>
      <c r="J301" s="36">
        <v>6090.8666666666659</v>
      </c>
      <c r="K301" s="31">
        <v>6009.8</v>
      </c>
      <c r="L301" s="31">
        <v>5921</v>
      </c>
      <c r="M301" s="31">
        <v>0.20505000000000001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5209.8500000000004</v>
      </c>
      <c r="D302" s="36">
        <v>5213.6333333333341</v>
      </c>
      <c r="E302" s="36">
        <v>5124.2166666666681</v>
      </c>
      <c r="F302" s="36">
        <v>5038.5833333333339</v>
      </c>
      <c r="G302" s="36">
        <v>4949.1666666666679</v>
      </c>
      <c r="H302" s="36">
        <v>5299.2666666666682</v>
      </c>
      <c r="I302" s="36">
        <v>5388.6833333333343</v>
      </c>
      <c r="J302" s="36">
        <v>5474.3166666666684</v>
      </c>
      <c r="K302" s="31">
        <v>5303.05</v>
      </c>
      <c r="L302" s="31">
        <v>5128</v>
      </c>
      <c r="M302" s="31">
        <v>4.8106400000000002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1171.25</v>
      </c>
      <c r="D303" s="36">
        <v>1163.0166666666667</v>
      </c>
      <c r="E303" s="36">
        <v>1141.3333333333333</v>
      </c>
      <c r="F303" s="36">
        <v>1111.4166666666665</v>
      </c>
      <c r="G303" s="36">
        <v>1089.7333333333331</v>
      </c>
      <c r="H303" s="36">
        <v>1192.9333333333334</v>
      </c>
      <c r="I303" s="36">
        <v>1214.6166666666668</v>
      </c>
      <c r="J303" s="36">
        <v>1244.5333333333335</v>
      </c>
      <c r="K303" s="31">
        <v>1184.7</v>
      </c>
      <c r="L303" s="31">
        <v>1133.0999999999999</v>
      </c>
      <c r="M303" s="31">
        <v>19.338539999999998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1491.95</v>
      </c>
      <c r="D304" s="36">
        <v>1491.6666666666667</v>
      </c>
      <c r="E304" s="36">
        <v>1482.3333333333335</v>
      </c>
      <c r="F304" s="36">
        <v>1472.7166666666667</v>
      </c>
      <c r="G304" s="36">
        <v>1463.3833333333334</v>
      </c>
      <c r="H304" s="36">
        <v>1501.2833333333335</v>
      </c>
      <c r="I304" s="36">
        <v>1510.616666666667</v>
      </c>
      <c r="J304" s="36">
        <v>1520.2333333333336</v>
      </c>
      <c r="K304" s="31">
        <v>1501</v>
      </c>
      <c r="L304" s="31">
        <v>1482.05</v>
      </c>
      <c r="M304" s="31">
        <v>0.20416999999999999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799.95</v>
      </c>
      <c r="D305" s="36">
        <v>799.65</v>
      </c>
      <c r="E305" s="36">
        <v>792.9</v>
      </c>
      <c r="F305" s="36">
        <v>785.85</v>
      </c>
      <c r="G305" s="36">
        <v>779.1</v>
      </c>
      <c r="H305" s="36">
        <v>806.69999999999993</v>
      </c>
      <c r="I305" s="36">
        <v>813.44999999999993</v>
      </c>
      <c r="J305" s="36">
        <v>820.49999999999989</v>
      </c>
      <c r="K305" s="31">
        <v>806.4</v>
      </c>
      <c r="L305" s="31">
        <v>792.6</v>
      </c>
      <c r="M305" s="31">
        <v>10.06883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1028.8499999999999</v>
      </c>
      <c r="D306" s="36">
        <v>1024.1833333333332</v>
      </c>
      <c r="E306" s="36">
        <v>1016.0166666666664</v>
      </c>
      <c r="F306" s="36">
        <v>1003.1833333333333</v>
      </c>
      <c r="G306" s="36">
        <v>995.01666666666654</v>
      </c>
      <c r="H306" s="36">
        <v>1037.0166666666664</v>
      </c>
      <c r="I306" s="36">
        <v>1045.1833333333329</v>
      </c>
      <c r="J306" s="36">
        <v>1058.0166666666662</v>
      </c>
      <c r="K306" s="31">
        <v>1032.3499999999999</v>
      </c>
      <c r="L306" s="31">
        <v>1011.35</v>
      </c>
      <c r="M306" s="31">
        <v>1.93266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301.35000000000002</v>
      </c>
      <c r="D307" s="36">
        <v>300.73333333333335</v>
      </c>
      <c r="E307" s="36">
        <v>294.61666666666667</v>
      </c>
      <c r="F307" s="36">
        <v>287.88333333333333</v>
      </c>
      <c r="G307" s="36">
        <v>281.76666666666665</v>
      </c>
      <c r="H307" s="36">
        <v>307.4666666666667</v>
      </c>
      <c r="I307" s="36">
        <v>313.58333333333337</v>
      </c>
      <c r="J307" s="36">
        <v>320.31666666666672</v>
      </c>
      <c r="K307" s="31">
        <v>306.85000000000002</v>
      </c>
      <c r="L307" s="31">
        <v>294</v>
      </c>
      <c r="M307" s="31">
        <v>53.643009999999997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1554.25</v>
      </c>
      <c r="D308" s="36">
        <v>1560.2833333333335</v>
      </c>
      <c r="E308" s="36">
        <v>1544.0666666666671</v>
      </c>
      <c r="F308" s="36">
        <v>1533.8833333333334</v>
      </c>
      <c r="G308" s="36">
        <v>1517.666666666667</v>
      </c>
      <c r="H308" s="36">
        <v>1570.4666666666672</v>
      </c>
      <c r="I308" s="36">
        <v>1586.6833333333338</v>
      </c>
      <c r="J308" s="36">
        <v>1596.8666666666672</v>
      </c>
      <c r="K308" s="31">
        <v>1576.5</v>
      </c>
      <c r="L308" s="31">
        <v>1550.1</v>
      </c>
      <c r="M308" s="31">
        <v>12.54881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396.1</v>
      </c>
      <c r="D309" s="36">
        <v>396.66666666666669</v>
      </c>
      <c r="E309" s="36">
        <v>392.33333333333337</v>
      </c>
      <c r="F309" s="36">
        <v>388.56666666666666</v>
      </c>
      <c r="G309" s="36">
        <v>384.23333333333335</v>
      </c>
      <c r="H309" s="36">
        <v>400.43333333333339</v>
      </c>
      <c r="I309" s="36">
        <v>404.76666666666677</v>
      </c>
      <c r="J309" s="36">
        <v>408.53333333333342</v>
      </c>
      <c r="K309" s="31">
        <v>401</v>
      </c>
      <c r="L309" s="31">
        <v>392.9</v>
      </c>
      <c r="M309" s="31">
        <v>1.0914699999999999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550.04999999999995</v>
      </c>
      <c r="D310" s="36">
        <v>544.79999999999995</v>
      </c>
      <c r="E310" s="36">
        <v>535.04999999999995</v>
      </c>
      <c r="F310" s="36">
        <v>520.04999999999995</v>
      </c>
      <c r="G310" s="36">
        <v>510.29999999999995</v>
      </c>
      <c r="H310" s="36">
        <v>559.79999999999995</v>
      </c>
      <c r="I310" s="36">
        <v>569.54999999999995</v>
      </c>
      <c r="J310" s="36">
        <v>584.54999999999995</v>
      </c>
      <c r="K310" s="31">
        <v>554.54999999999995</v>
      </c>
      <c r="L310" s="31">
        <v>529.79999999999995</v>
      </c>
      <c r="M310" s="31">
        <v>7.31135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387.75</v>
      </c>
      <c r="D311" s="36">
        <v>386.45</v>
      </c>
      <c r="E311" s="36">
        <v>384.29999999999995</v>
      </c>
      <c r="F311" s="36">
        <v>380.84999999999997</v>
      </c>
      <c r="G311" s="36">
        <v>378.69999999999993</v>
      </c>
      <c r="H311" s="36">
        <v>389.9</v>
      </c>
      <c r="I311" s="36">
        <v>392.04999999999995</v>
      </c>
      <c r="J311" s="36">
        <v>395.5</v>
      </c>
      <c r="K311" s="31">
        <v>388.6</v>
      </c>
      <c r="L311" s="31">
        <v>383</v>
      </c>
      <c r="M311" s="31">
        <v>0.64834999999999998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149.85</v>
      </c>
      <c r="D312" s="36">
        <v>150.1</v>
      </c>
      <c r="E312" s="36">
        <v>148.39999999999998</v>
      </c>
      <c r="F312" s="36">
        <v>146.94999999999999</v>
      </c>
      <c r="G312" s="36">
        <v>145.24999999999997</v>
      </c>
      <c r="H312" s="36">
        <v>151.54999999999998</v>
      </c>
      <c r="I312" s="36">
        <v>153.24999999999997</v>
      </c>
      <c r="J312" s="36">
        <v>154.69999999999999</v>
      </c>
      <c r="K312" s="31">
        <v>151.80000000000001</v>
      </c>
      <c r="L312" s="31">
        <v>148.65</v>
      </c>
      <c r="M312" s="31">
        <v>97.678780000000003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95.6</v>
      </c>
      <c r="D313" s="36">
        <v>95.133333333333326</v>
      </c>
      <c r="E313" s="36">
        <v>94.266666666666652</v>
      </c>
      <c r="F313" s="36">
        <v>92.933333333333323</v>
      </c>
      <c r="G313" s="36">
        <v>92.066666666666649</v>
      </c>
      <c r="H313" s="36">
        <v>96.466666666666654</v>
      </c>
      <c r="I313" s="36">
        <v>97.333333333333329</v>
      </c>
      <c r="J313" s="36">
        <v>98.666666666666657</v>
      </c>
      <c r="K313" s="31">
        <v>96</v>
      </c>
      <c r="L313" s="31">
        <v>93.8</v>
      </c>
      <c r="M313" s="31">
        <v>27.46471</v>
      </c>
      <c r="N313" s="1"/>
      <c r="O313" s="1"/>
    </row>
    <row r="314" spans="1:15" ht="12.75" customHeight="1">
      <c r="A314" s="33">
        <v>304</v>
      </c>
      <c r="B314" s="53" t="s">
        <v>865</v>
      </c>
      <c r="C314" s="31">
        <v>1795.3</v>
      </c>
      <c r="D314" s="36">
        <v>1801.4166666666667</v>
      </c>
      <c r="E314" s="36">
        <v>1757.8333333333335</v>
      </c>
      <c r="F314" s="36">
        <v>1720.3666666666668</v>
      </c>
      <c r="G314" s="36">
        <v>1676.7833333333335</v>
      </c>
      <c r="H314" s="36">
        <v>1838.8833333333334</v>
      </c>
      <c r="I314" s="36">
        <v>1882.4666666666669</v>
      </c>
      <c r="J314" s="36">
        <v>1919.9333333333334</v>
      </c>
      <c r="K314" s="31">
        <v>1845</v>
      </c>
      <c r="L314" s="31">
        <v>1763.95</v>
      </c>
      <c r="M314" s="31">
        <v>3.7981400000000001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561.65</v>
      </c>
      <c r="D315" s="36">
        <v>560.93333333333328</v>
      </c>
      <c r="E315" s="36">
        <v>556.71666666666658</v>
      </c>
      <c r="F315" s="36">
        <v>551.7833333333333</v>
      </c>
      <c r="G315" s="36">
        <v>547.56666666666661</v>
      </c>
      <c r="H315" s="36">
        <v>565.86666666666656</v>
      </c>
      <c r="I315" s="36">
        <v>570.08333333333326</v>
      </c>
      <c r="J315" s="36">
        <v>575.01666666666654</v>
      </c>
      <c r="K315" s="31">
        <v>565.15</v>
      </c>
      <c r="L315" s="31">
        <v>556</v>
      </c>
      <c r="M315" s="31">
        <v>9.8974700000000002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10610.6</v>
      </c>
      <c r="D316" s="36">
        <v>10608.883333333333</v>
      </c>
      <c r="E316" s="36">
        <v>10512.266666666666</v>
      </c>
      <c r="F316" s="36">
        <v>10413.933333333332</v>
      </c>
      <c r="G316" s="36">
        <v>10317.316666666666</v>
      </c>
      <c r="H316" s="36">
        <v>10707.216666666667</v>
      </c>
      <c r="I316" s="36">
        <v>10803.833333333332</v>
      </c>
      <c r="J316" s="36">
        <v>10902.166666666668</v>
      </c>
      <c r="K316" s="31">
        <v>10705.5</v>
      </c>
      <c r="L316" s="31">
        <v>10510.55</v>
      </c>
      <c r="M316" s="31">
        <v>4.8172499999999996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2399.5</v>
      </c>
      <c r="D317" s="36">
        <v>2377.7166666666667</v>
      </c>
      <c r="E317" s="36">
        <v>2341.8833333333332</v>
      </c>
      <c r="F317" s="36">
        <v>2284.2666666666664</v>
      </c>
      <c r="G317" s="36">
        <v>2248.4333333333329</v>
      </c>
      <c r="H317" s="36">
        <v>2435.3333333333335</v>
      </c>
      <c r="I317" s="36">
        <v>2471.1666666666665</v>
      </c>
      <c r="J317" s="36">
        <v>2528.7833333333338</v>
      </c>
      <c r="K317" s="31">
        <v>2413.5500000000002</v>
      </c>
      <c r="L317" s="31">
        <v>2320.1</v>
      </c>
      <c r="M317" s="31">
        <v>0.50256999999999996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909.75</v>
      </c>
      <c r="D318" s="36">
        <v>910.68333333333339</v>
      </c>
      <c r="E318" s="36">
        <v>905.36666666666679</v>
      </c>
      <c r="F318" s="36">
        <v>900.98333333333335</v>
      </c>
      <c r="G318" s="36">
        <v>895.66666666666674</v>
      </c>
      <c r="H318" s="36">
        <v>915.06666666666683</v>
      </c>
      <c r="I318" s="36">
        <v>920.38333333333344</v>
      </c>
      <c r="J318" s="36">
        <v>924.76666666666688</v>
      </c>
      <c r="K318" s="31">
        <v>916</v>
      </c>
      <c r="L318" s="31">
        <v>906.3</v>
      </c>
      <c r="M318" s="31">
        <v>4.9774900000000004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567.4</v>
      </c>
      <c r="D319" s="36">
        <v>566.93333333333328</v>
      </c>
      <c r="E319" s="36">
        <v>559.16666666666652</v>
      </c>
      <c r="F319" s="36">
        <v>550.93333333333328</v>
      </c>
      <c r="G319" s="36">
        <v>543.16666666666652</v>
      </c>
      <c r="H319" s="36">
        <v>575.16666666666652</v>
      </c>
      <c r="I319" s="36">
        <v>582.93333333333317</v>
      </c>
      <c r="J319" s="36">
        <v>591.16666666666652</v>
      </c>
      <c r="K319" s="31">
        <v>574.70000000000005</v>
      </c>
      <c r="L319" s="31">
        <v>558.70000000000005</v>
      </c>
      <c r="M319" s="31">
        <v>16.804359999999999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2192.1999999999998</v>
      </c>
      <c r="D320" s="36">
        <v>2202.5166666666664</v>
      </c>
      <c r="E320" s="36">
        <v>2171.0333333333328</v>
      </c>
      <c r="F320" s="36">
        <v>2149.8666666666663</v>
      </c>
      <c r="G320" s="36">
        <v>2118.3833333333328</v>
      </c>
      <c r="H320" s="36">
        <v>2223.6833333333329</v>
      </c>
      <c r="I320" s="36">
        <v>2255.1666666666665</v>
      </c>
      <c r="J320" s="36">
        <v>2276.333333333333</v>
      </c>
      <c r="K320" s="31">
        <v>2234</v>
      </c>
      <c r="L320" s="31">
        <v>2181.35</v>
      </c>
      <c r="M320" s="31">
        <v>9.4853100000000001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768.85</v>
      </c>
      <c r="D321" s="36">
        <v>768.69999999999993</v>
      </c>
      <c r="E321" s="36">
        <v>762.49999999999989</v>
      </c>
      <c r="F321" s="36">
        <v>756.15</v>
      </c>
      <c r="G321" s="36">
        <v>749.94999999999993</v>
      </c>
      <c r="H321" s="36">
        <v>775.04999999999984</v>
      </c>
      <c r="I321" s="36">
        <v>781.24999999999989</v>
      </c>
      <c r="J321" s="36">
        <v>787.5999999999998</v>
      </c>
      <c r="K321" s="31">
        <v>774.9</v>
      </c>
      <c r="L321" s="31">
        <v>762.35</v>
      </c>
      <c r="M321" s="31">
        <v>0.99041000000000001</v>
      </c>
      <c r="N321" s="1"/>
      <c r="O321" s="1"/>
    </row>
    <row r="322" spans="1:15" ht="12.75" customHeight="1">
      <c r="A322" s="33">
        <v>312</v>
      </c>
      <c r="B322" s="53" t="s">
        <v>1015</v>
      </c>
      <c r="C322" s="31">
        <v>993.5</v>
      </c>
      <c r="D322" s="36">
        <v>994.25</v>
      </c>
      <c r="E322" s="36">
        <v>978.75</v>
      </c>
      <c r="F322" s="36">
        <v>964</v>
      </c>
      <c r="G322" s="36">
        <v>948.5</v>
      </c>
      <c r="H322" s="36">
        <v>1009</v>
      </c>
      <c r="I322" s="36">
        <v>1024.5</v>
      </c>
      <c r="J322" s="36">
        <v>1039.25</v>
      </c>
      <c r="K322" s="31">
        <v>1009.75</v>
      </c>
      <c r="L322" s="31">
        <v>979.5</v>
      </c>
      <c r="M322" s="31">
        <v>0.4214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1126.25</v>
      </c>
      <c r="D323" s="36">
        <v>1120.8666666666668</v>
      </c>
      <c r="E323" s="36">
        <v>1091.9333333333336</v>
      </c>
      <c r="F323" s="36">
        <v>1057.6166666666668</v>
      </c>
      <c r="G323" s="36">
        <v>1028.6833333333336</v>
      </c>
      <c r="H323" s="36">
        <v>1155.1833333333336</v>
      </c>
      <c r="I323" s="36">
        <v>1184.116666666667</v>
      </c>
      <c r="J323" s="36">
        <v>1218.4333333333336</v>
      </c>
      <c r="K323" s="31">
        <v>1149.8</v>
      </c>
      <c r="L323" s="31">
        <v>1086.55</v>
      </c>
      <c r="M323" s="31">
        <v>2.77644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1459.8</v>
      </c>
      <c r="D324" s="36">
        <v>1451.4333333333334</v>
      </c>
      <c r="E324" s="36">
        <v>1414.8666666666668</v>
      </c>
      <c r="F324" s="36">
        <v>1369.9333333333334</v>
      </c>
      <c r="G324" s="36">
        <v>1333.3666666666668</v>
      </c>
      <c r="H324" s="36">
        <v>1496.3666666666668</v>
      </c>
      <c r="I324" s="36">
        <v>1532.9333333333334</v>
      </c>
      <c r="J324" s="36">
        <v>1577.8666666666668</v>
      </c>
      <c r="K324" s="31">
        <v>1488</v>
      </c>
      <c r="L324" s="31">
        <v>1406.5</v>
      </c>
      <c r="M324" s="31">
        <v>3.7227999999999999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58.4</v>
      </c>
      <c r="D325" s="36">
        <v>58.43333333333333</v>
      </c>
      <c r="E325" s="36">
        <v>57.566666666666663</v>
      </c>
      <c r="F325" s="36">
        <v>56.733333333333334</v>
      </c>
      <c r="G325" s="36">
        <v>55.866666666666667</v>
      </c>
      <c r="H325" s="36">
        <v>59.266666666666659</v>
      </c>
      <c r="I325" s="36">
        <v>60.133333333333319</v>
      </c>
      <c r="J325" s="36">
        <v>60.966666666666654</v>
      </c>
      <c r="K325" s="31">
        <v>59.3</v>
      </c>
      <c r="L325" s="31">
        <v>57.6</v>
      </c>
      <c r="M325" s="31">
        <v>26.154699999999998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64.45</v>
      </c>
      <c r="D326" s="36">
        <v>64.116666666666674</v>
      </c>
      <c r="E326" s="36">
        <v>63.333333333333343</v>
      </c>
      <c r="F326" s="36">
        <v>62.216666666666669</v>
      </c>
      <c r="G326" s="36">
        <v>61.433333333333337</v>
      </c>
      <c r="H326" s="36">
        <v>65.233333333333348</v>
      </c>
      <c r="I326" s="36">
        <v>66.01666666666668</v>
      </c>
      <c r="J326" s="36">
        <v>67.133333333333354</v>
      </c>
      <c r="K326" s="31">
        <v>64.900000000000006</v>
      </c>
      <c r="L326" s="31">
        <v>63</v>
      </c>
      <c r="M326" s="31">
        <v>28.114139999999999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878.85</v>
      </c>
      <c r="D327" s="36">
        <v>879.7166666666667</v>
      </c>
      <c r="E327" s="36">
        <v>872.13333333333344</v>
      </c>
      <c r="F327" s="36">
        <v>865.41666666666674</v>
      </c>
      <c r="G327" s="36">
        <v>857.83333333333348</v>
      </c>
      <c r="H327" s="36">
        <v>886.43333333333339</v>
      </c>
      <c r="I327" s="36">
        <v>894.01666666666665</v>
      </c>
      <c r="J327" s="36">
        <v>900.73333333333335</v>
      </c>
      <c r="K327" s="31">
        <v>887.3</v>
      </c>
      <c r="L327" s="31">
        <v>873</v>
      </c>
      <c r="M327" s="31">
        <v>0.44606000000000001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2376.6</v>
      </c>
      <c r="D328" s="36">
        <v>2378.2166666666667</v>
      </c>
      <c r="E328" s="36">
        <v>2340.6833333333334</v>
      </c>
      <c r="F328" s="36">
        <v>2304.7666666666669</v>
      </c>
      <c r="G328" s="36">
        <v>2267.2333333333336</v>
      </c>
      <c r="H328" s="36">
        <v>2414.1333333333332</v>
      </c>
      <c r="I328" s="36">
        <v>2451.666666666667</v>
      </c>
      <c r="J328" s="36">
        <v>2487.583333333333</v>
      </c>
      <c r="K328" s="31">
        <v>2415.75</v>
      </c>
      <c r="L328" s="31">
        <v>2342.3000000000002</v>
      </c>
      <c r="M328" s="31">
        <v>3.1776900000000001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107295.6</v>
      </c>
      <c r="D329" s="36">
        <v>107819.31666666667</v>
      </c>
      <c r="E329" s="36">
        <v>106276.28333333333</v>
      </c>
      <c r="F329" s="36">
        <v>105256.96666666666</v>
      </c>
      <c r="G329" s="36">
        <v>103713.93333333332</v>
      </c>
      <c r="H329" s="36">
        <v>108838.63333333333</v>
      </c>
      <c r="I329" s="36">
        <v>110381.66666666669</v>
      </c>
      <c r="J329" s="36">
        <v>111400.98333333334</v>
      </c>
      <c r="K329" s="31">
        <v>109362.35</v>
      </c>
      <c r="L329" s="31">
        <v>106800</v>
      </c>
      <c r="M329" s="31">
        <v>9.9659999999999999E-2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2537.6</v>
      </c>
      <c r="D330" s="36">
        <v>2549.9500000000003</v>
      </c>
      <c r="E330" s="36">
        <v>2512.9000000000005</v>
      </c>
      <c r="F330" s="36">
        <v>2488.2000000000003</v>
      </c>
      <c r="G330" s="36">
        <v>2451.1500000000005</v>
      </c>
      <c r="H330" s="36">
        <v>2574.6500000000005</v>
      </c>
      <c r="I330" s="36">
        <v>2611.7000000000007</v>
      </c>
      <c r="J330" s="36">
        <v>2636.4000000000005</v>
      </c>
      <c r="K330" s="31">
        <v>2587</v>
      </c>
      <c r="L330" s="31">
        <v>2525.25</v>
      </c>
      <c r="M330" s="31">
        <v>1.74803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2049.6999999999998</v>
      </c>
      <c r="D331" s="36">
        <v>2034.3</v>
      </c>
      <c r="E331" s="36">
        <v>1928.65</v>
      </c>
      <c r="F331" s="36">
        <v>1807.6000000000001</v>
      </c>
      <c r="G331" s="36">
        <v>1701.9500000000003</v>
      </c>
      <c r="H331" s="36">
        <v>2155.35</v>
      </c>
      <c r="I331" s="36">
        <v>2261</v>
      </c>
      <c r="J331" s="36">
        <v>2382.0499999999997</v>
      </c>
      <c r="K331" s="31">
        <v>2139.9499999999998</v>
      </c>
      <c r="L331" s="31">
        <v>1913.25</v>
      </c>
      <c r="M331" s="31">
        <v>94.508880000000005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1252</v>
      </c>
      <c r="D332" s="36">
        <v>1241.5</v>
      </c>
      <c r="E332" s="36">
        <v>1225.25</v>
      </c>
      <c r="F332" s="36">
        <v>1198.5</v>
      </c>
      <c r="G332" s="36">
        <v>1182.25</v>
      </c>
      <c r="H332" s="36">
        <v>1268.25</v>
      </c>
      <c r="I332" s="36">
        <v>1284.5</v>
      </c>
      <c r="J332" s="36">
        <v>1311.25</v>
      </c>
      <c r="K332" s="31">
        <v>1257.75</v>
      </c>
      <c r="L332" s="31">
        <v>1214.75</v>
      </c>
      <c r="M332" s="31">
        <v>3.3653400000000002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1085.5</v>
      </c>
      <c r="D333" s="36">
        <v>1084.8999999999999</v>
      </c>
      <c r="E333" s="36">
        <v>1066.7999999999997</v>
      </c>
      <c r="F333" s="36">
        <v>1048.0999999999999</v>
      </c>
      <c r="G333" s="36">
        <v>1029.9999999999998</v>
      </c>
      <c r="H333" s="36">
        <v>1103.5999999999997</v>
      </c>
      <c r="I333" s="36">
        <v>1121.6999999999996</v>
      </c>
      <c r="J333" s="36">
        <v>1140.3999999999996</v>
      </c>
      <c r="K333" s="31">
        <v>1103</v>
      </c>
      <c r="L333" s="31">
        <v>1066.2</v>
      </c>
      <c r="M333" s="31">
        <v>3.1402100000000002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873.05</v>
      </c>
      <c r="D334" s="36">
        <v>879.88333333333333</v>
      </c>
      <c r="E334" s="36">
        <v>863.26666666666665</v>
      </c>
      <c r="F334" s="36">
        <v>853.48333333333335</v>
      </c>
      <c r="G334" s="36">
        <v>836.86666666666667</v>
      </c>
      <c r="H334" s="36">
        <v>889.66666666666663</v>
      </c>
      <c r="I334" s="36">
        <v>906.28333333333319</v>
      </c>
      <c r="J334" s="36">
        <v>916.06666666666661</v>
      </c>
      <c r="K334" s="31">
        <v>896.5</v>
      </c>
      <c r="L334" s="31">
        <v>870.1</v>
      </c>
      <c r="M334" s="31">
        <v>4.1725000000000003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97.2</v>
      </c>
      <c r="D335" s="36">
        <v>96.216666666666683</v>
      </c>
      <c r="E335" s="36">
        <v>94.78333333333336</v>
      </c>
      <c r="F335" s="36">
        <v>92.366666666666674</v>
      </c>
      <c r="G335" s="36">
        <v>90.933333333333351</v>
      </c>
      <c r="H335" s="36">
        <v>98.633333333333368</v>
      </c>
      <c r="I335" s="36">
        <v>100.06666666666668</v>
      </c>
      <c r="J335" s="36">
        <v>102.48333333333338</v>
      </c>
      <c r="K335" s="31">
        <v>97.65</v>
      </c>
      <c r="L335" s="31">
        <v>93.8</v>
      </c>
      <c r="M335" s="31">
        <v>128.07410999999999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3766.7</v>
      </c>
      <c r="D336" s="36">
        <v>3831.1333333333332</v>
      </c>
      <c r="E336" s="36">
        <v>3662.2166666666662</v>
      </c>
      <c r="F336" s="36">
        <v>3557.7333333333331</v>
      </c>
      <c r="G336" s="36">
        <v>3388.8166666666662</v>
      </c>
      <c r="H336" s="36">
        <v>3935.6166666666663</v>
      </c>
      <c r="I336" s="36">
        <v>4104.5333333333328</v>
      </c>
      <c r="J336" s="36">
        <v>4209.0166666666664</v>
      </c>
      <c r="K336" s="31">
        <v>4000.05</v>
      </c>
      <c r="L336" s="31">
        <v>3726.65</v>
      </c>
      <c r="M336" s="31">
        <v>32.467959999999998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835.9</v>
      </c>
      <c r="D337" s="36">
        <v>834.70000000000016</v>
      </c>
      <c r="E337" s="36">
        <v>826.40000000000032</v>
      </c>
      <c r="F337" s="36">
        <v>816.9000000000002</v>
      </c>
      <c r="G337" s="36">
        <v>808.60000000000036</v>
      </c>
      <c r="H337" s="36">
        <v>844.20000000000027</v>
      </c>
      <c r="I337" s="36">
        <v>852.50000000000023</v>
      </c>
      <c r="J337" s="36">
        <v>862.00000000000023</v>
      </c>
      <c r="K337" s="31">
        <v>843</v>
      </c>
      <c r="L337" s="31">
        <v>825.2</v>
      </c>
      <c r="M337" s="31">
        <v>1.8502000000000001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58.5</v>
      </c>
      <c r="D338" s="36">
        <v>58.516666666666673</v>
      </c>
      <c r="E338" s="36">
        <v>57.783333333333346</v>
      </c>
      <c r="F338" s="36">
        <v>57.06666666666667</v>
      </c>
      <c r="G338" s="36">
        <v>56.333333333333343</v>
      </c>
      <c r="H338" s="36">
        <v>59.233333333333348</v>
      </c>
      <c r="I338" s="36">
        <v>59.966666666666683</v>
      </c>
      <c r="J338" s="36">
        <v>60.683333333333351</v>
      </c>
      <c r="K338" s="31">
        <v>59.25</v>
      </c>
      <c r="L338" s="31">
        <v>57.8</v>
      </c>
      <c r="M338" s="31">
        <v>106.11075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155.05000000000001</v>
      </c>
      <c r="D339" s="36">
        <v>156.06666666666669</v>
      </c>
      <c r="E339" s="36">
        <v>153.48333333333338</v>
      </c>
      <c r="F339" s="36">
        <v>151.91666666666669</v>
      </c>
      <c r="G339" s="36">
        <v>149.33333333333337</v>
      </c>
      <c r="H339" s="36">
        <v>157.63333333333338</v>
      </c>
      <c r="I339" s="36">
        <v>160.2166666666667</v>
      </c>
      <c r="J339" s="36">
        <v>161.78333333333339</v>
      </c>
      <c r="K339" s="31">
        <v>158.65</v>
      </c>
      <c r="L339" s="31">
        <v>154.5</v>
      </c>
      <c r="M339" s="31">
        <v>36.575330000000001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22506.9</v>
      </c>
      <c r="D340" s="36">
        <v>22547.3</v>
      </c>
      <c r="E340" s="36">
        <v>22389.599999999999</v>
      </c>
      <c r="F340" s="36">
        <v>22272.3</v>
      </c>
      <c r="G340" s="36">
        <v>22114.6</v>
      </c>
      <c r="H340" s="36">
        <v>22664.6</v>
      </c>
      <c r="I340" s="36">
        <v>22822.300000000003</v>
      </c>
      <c r="J340" s="36">
        <v>22939.599999999999</v>
      </c>
      <c r="K340" s="31">
        <v>22705</v>
      </c>
      <c r="L340" s="31">
        <v>22430</v>
      </c>
      <c r="M340" s="31">
        <v>0.45229000000000003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63.85</v>
      </c>
      <c r="D341" s="36">
        <v>64.100000000000009</v>
      </c>
      <c r="E341" s="36">
        <v>62.550000000000011</v>
      </c>
      <c r="F341" s="36">
        <v>61.25</v>
      </c>
      <c r="G341" s="36">
        <v>59.7</v>
      </c>
      <c r="H341" s="36">
        <v>65.40000000000002</v>
      </c>
      <c r="I341" s="36">
        <v>66.95</v>
      </c>
      <c r="J341" s="36">
        <v>68.250000000000028</v>
      </c>
      <c r="K341" s="31">
        <v>65.650000000000006</v>
      </c>
      <c r="L341" s="31">
        <v>62.8</v>
      </c>
      <c r="M341" s="31">
        <v>80.735830000000007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52.8</v>
      </c>
      <c r="D342" s="36">
        <v>52.916666666666664</v>
      </c>
      <c r="E342" s="36">
        <v>52.033333333333331</v>
      </c>
      <c r="F342" s="36">
        <v>51.266666666666666</v>
      </c>
      <c r="G342" s="36">
        <v>50.383333333333333</v>
      </c>
      <c r="H342" s="36">
        <v>53.68333333333333</v>
      </c>
      <c r="I342" s="36">
        <v>54.56666666666667</v>
      </c>
      <c r="J342" s="36">
        <v>55.333333333333329</v>
      </c>
      <c r="K342" s="31">
        <v>53.8</v>
      </c>
      <c r="L342" s="31">
        <v>52.15</v>
      </c>
      <c r="M342" s="31">
        <v>343.77987000000002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327.95</v>
      </c>
      <c r="D343" s="36">
        <v>329.8</v>
      </c>
      <c r="E343" s="36">
        <v>323.8</v>
      </c>
      <c r="F343" s="36">
        <v>319.64999999999998</v>
      </c>
      <c r="G343" s="36">
        <v>313.64999999999998</v>
      </c>
      <c r="H343" s="36">
        <v>333.95000000000005</v>
      </c>
      <c r="I343" s="36">
        <v>339.95000000000005</v>
      </c>
      <c r="J343" s="36">
        <v>344.10000000000008</v>
      </c>
      <c r="K343" s="31">
        <v>335.8</v>
      </c>
      <c r="L343" s="31">
        <v>325.64999999999998</v>
      </c>
      <c r="M343" s="31">
        <v>2.86571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134.94999999999999</v>
      </c>
      <c r="D344" s="36">
        <v>134.33333333333334</v>
      </c>
      <c r="E344" s="36">
        <v>131.86666666666667</v>
      </c>
      <c r="F344" s="36">
        <v>128.78333333333333</v>
      </c>
      <c r="G344" s="36">
        <v>126.31666666666666</v>
      </c>
      <c r="H344" s="36">
        <v>137.41666666666669</v>
      </c>
      <c r="I344" s="36">
        <v>139.88333333333333</v>
      </c>
      <c r="J344" s="36">
        <v>142.9666666666667</v>
      </c>
      <c r="K344" s="31">
        <v>136.80000000000001</v>
      </c>
      <c r="L344" s="31">
        <v>131.25</v>
      </c>
      <c r="M344" s="31">
        <v>60.609020000000001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147.94999999999999</v>
      </c>
      <c r="D345" s="36">
        <v>146.73333333333332</v>
      </c>
      <c r="E345" s="36">
        <v>144.51666666666665</v>
      </c>
      <c r="F345" s="36">
        <v>141.08333333333334</v>
      </c>
      <c r="G345" s="36">
        <v>138.86666666666667</v>
      </c>
      <c r="H345" s="36">
        <v>150.16666666666663</v>
      </c>
      <c r="I345" s="36">
        <v>152.38333333333327</v>
      </c>
      <c r="J345" s="36">
        <v>155.81666666666661</v>
      </c>
      <c r="K345" s="31">
        <v>148.94999999999999</v>
      </c>
      <c r="L345" s="31">
        <v>143.30000000000001</v>
      </c>
      <c r="M345" s="31">
        <v>144.06278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51.45</v>
      </c>
      <c r="D346" s="36">
        <v>51.316666666666663</v>
      </c>
      <c r="E346" s="36">
        <v>50.983333333333327</v>
      </c>
      <c r="F346" s="36">
        <v>50.516666666666666</v>
      </c>
      <c r="G346" s="36">
        <v>50.18333333333333</v>
      </c>
      <c r="H346" s="36">
        <v>51.783333333333324</v>
      </c>
      <c r="I346" s="36">
        <v>52.116666666666667</v>
      </c>
      <c r="J346" s="36">
        <v>52.583333333333321</v>
      </c>
      <c r="K346" s="31">
        <v>51.65</v>
      </c>
      <c r="L346" s="31">
        <v>50.85</v>
      </c>
      <c r="M346" s="31">
        <v>31.823930000000001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227.85</v>
      </c>
      <c r="D347" s="36">
        <v>228.21666666666667</v>
      </c>
      <c r="E347" s="36">
        <v>225.83333333333334</v>
      </c>
      <c r="F347" s="36">
        <v>223.81666666666666</v>
      </c>
      <c r="G347" s="36">
        <v>221.43333333333334</v>
      </c>
      <c r="H347" s="36">
        <v>230.23333333333335</v>
      </c>
      <c r="I347" s="36">
        <v>232.61666666666667</v>
      </c>
      <c r="J347" s="36">
        <v>234.63333333333335</v>
      </c>
      <c r="K347" s="31">
        <v>230.6</v>
      </c>
      <c r="L347" s="31">
        <v>226.2</v>
      </c>
      <c r="M347" s="31">
        <v>6.3804600000000002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245.55</v>
      </c>
      <c r="D348" s="36">
        <v>245.51666666666665</v>
      </c>
      <c r="E348" s="36">
        <v>239.5333333333333</v>
      </c>
      <c r="F348" s="36">
        <v>233.51666666666665</v>
      </c>
      <c r="G348" s="36">
        <v>227.5333333333333</v>
      </c>
      <c r="H348" s="36">
        <v>251.5333333333333</v>
      </c>
      <c r="I348" s="36">
        <v>257.51666666666665</v>
      </c>
      <c r="J348" s="36">
        <v>263.5333333333333</v>
      </c>
      <c r="K348" s="31">
        <v>251.5</v>
      </c>
      <c r="L348" s="31">
        <v>239.5</v>
      </c>
      <c r="M348" s="31">
        <v>350.38887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372.05</v>
      </c>
      <c r="D349" s="36">
        <v>373.45</v>
      </c>
      <c r="E349" s="36">
        <v>367.84999999999997</v>
      </c>
      <c r="F349" s="36">
        <v>363.65</v>
      </c>
      <c r="G349" s="36">
        <v>358.04999999999995</v>
      </c>
      <c r="H349" s="36">
        <v>377.65</v>
      </c>
      <c r="I349" s="36">
        <v>383.25</v>
      </c>
      <c r="J349" s="36">
        <v>387.45</v>
      </c>
      <c r="K349" s="31">
        <v>379.05</v>
      </c>
      <c r="L349" s="31">
        <v>369.25</v>
      </c>
      <c r="M349" s="31">
        <v>2.2982800000000001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1154.3499999999999</v>
      </c>
      <c r="D350" s="36">
        <v>1150.2166666666665</v>
      </c>
      <c r="E350" s="36">
        <v>1140.633333333333</v>
      </c>
      <c r="F350" s="36">
        <v>1126.9166666666665</v>
      </c>
      <c r="G350" s="36">
        <v>1117.333333333333</v>
      </c>
      <c r="H350" s="36">
        <v>1163.9333333333329</v>
      </c>
      <c r="I350" s="36">
        <v>1173.5166666666664</v>
      </c>
      <c r="J350" s="36">
        <v>1187.2333333333329</v>
      </c>
      <c r="K350" s="31">
        <v>1159.8</v>
      </c>
      <c r="L350" s="31">
        <v>1136.5</v>
      </c>
      <c r="M350" s="31">
        <v>2.9573100000000001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191.85</v>
      </c>
      <c r="D351" s="36">
        <v>190.75</v>
      </c>
      <c r="E351" s="36">
        <v>189.25</v>
      </c>
      <c r="F351" s="36">
        <v>186.65</v>
      </c>
      <c r="G351" s="36">
        <v>185.15</v>
      </c>
      <c r="H351" s="36">
        <v>193.35</v>
      </c>
      <c r="I351" s="36">
        <v>194.85</v>
      </c>
      <c r="J351" s="36">
        <v>197.45</v>
      </c>
      <c r="K351" s="31">
        <v>192.25</v>
      </c>
      <c r="L351" s="31">
        <v>188.15</v>
      </c>
      <c r="M351" s="31">
        <v>100.85766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298.85000000000002</v>
      </c>
      <c r="D352" s="36">
        <v>296.28333333333336</v>
      </c>
      <c r="E352" s="36">
        <v>292.56666666666672</v>
      </c>
      <c r="F352" s="36">
        <v>286.28333333333336</v>
      </c>
      <c r="G352" s="36">
        <v>282.56666666666672</v>
      </c>
      <c r="H352" s="36">
        <v>302.56666666666672</v>
      </c>
      <c r="I352" s="36">
        <v>306.2833333333333</v>
      </c>
      <c r="J352" s="36">
        <v>312.56666666666672</v>
      </c>
      <c r="K352" s="31">
        <v>300</v>
      </c>
      <c r="L352" s="31">
        <v>290</v>
      </c>
      <c r="M352" s="31">
        <v>22.469239999999999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1200.8499999999999</v>
      </c>
      <c r="D353" s="36">
        <v>1204.9666666666665</v>
      </c>
      <c r="E353" s="36">
        <v>1189.9333333333329</v>
      </c>
      <c r="F353" s="36">
        <v>1179.0166666666664</v>
      </c>
      <c r="G353" s="36">
        <v>1163.9833333333329</v>
      </c>
      <c r="H353" s="36">
        <v>1215.883333333333</v>
      </c>
      <c r="I353" s="36">
        <v>1230.9166666666663</v>
      </c>
      <c r="J353" s="36">
        <v>1241.833333333333</v>
      </c>
      <c r="K353" s="31">
        <v>1220</v>
      </c>
      <c r="L353" s="31">
        <v>1194.05</v>
      </c>
      <c r="M353" s="31">
        <v>1.7125300000000001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857.7</v>
      </c>
      <c r="D354" s="36">
        <v>858.0333333333333</v>
      </c>
      <c r="E354" s="36">
        <v>854.06666666666661</v>
      </c>
      <c r="F354" s="36">
        <v>850.43333333333328</v>
      </c>
      <c r="G354" s="36">
        <v>846.46666666666658</v>
      </c>
      <c r="H354" s="36">
        <v>861.66666666666663</v>
      </c>
      <c r="I354" s="36">
        <v>865.63333333333333</v>
      </c>
      <c r="J354" s="36">
        <v>869.26666666666665</v>
      </c>
      <c r="K354" s="31">
        <v>862</v>
      </c>
      <c r="L354" s="31">
        <v>854.4</v>
      </c>
      <c r="M354" s="31">
        <v>7.1236100000000002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4110.8500000000004</v>
      </c>
      <c r="D355" s="36">
        <v>4105.0333333333338</v>
      </c>
      <c r="E355" s="36">
        <v>4065.0666666666675</v>
      </c>
      <c r="F355" s="36">
        <v>4019.2833333333338</v>
      </c>
      <c r="G355" s="36">
        <v>3979.3166666666675</v>
      </c>
      <c r="H355" s="36">
        <v>4150.8166666666675</v>
      </c>
      <c r="I355" s="36">
        <v>4190.7833333333328</v>
      </c>
      <c r="J355" s="36">
        <v>4236.5666666666675</v>
      </c>
      <c r="K355" s="31">
        <v>4145</v>
      </c>
      <c r="L355" s="31">
        <v>4059.25</v>
      </c>
      <c r="M355" s="31">
        <v>0.30687999999999999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221.85</v>
      </c>
      <c r="D356" s="36">
        <v>221.70000000000002</v>
      </c>
      <c r="E356" s="36">
        <v>219.15000000000003</v>
      </c>
      <c r="F356" s="36">
        <v>216.45000000000002</v>
      </c>
      <c r="G356" s="36">
        <v>213.90000000000003</v>
      </c>
      <c r="H356" s="36">
        <v>224.40000000000003</v>
      </c>
      <c r="I356" s="36">
        <v>226.95000000000005</v>
      </c>
      <c r="J356" s="36">
        <v>229.65000000000003</v>
      </c>
      <c r="K356" s="31">
        <v>224.25</v>
      </c>
      <c r="L356" s="31">
        <v>219</v>
      </c>
      <c r="M356" s="31">
        <v>2.0106700000000002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38978.65</v>
      </c>
      <c r="D357" s="36">
        <v>39061.366666666669</v>
      </c>
      <c r="E357" s="36">
        <v>38555.28333333334</v>
      </c>
      <c r="F357" s="36">
        <v>38131.916666666672</v>
      </c>
      <c r="G357" s="36">
        <v>37625.833333333343</v>
      </c>
      <c r="H357" s="36">
        <v>39484.733333333337</v>
      </c>
      <c r="I357" s="36">
        <v>39990.816666666666</v>
      </c>
      <c r="J357" s="36">
        <v>40414.183333333334</v>
      </c>
      <c r="K357" s="31">
        <v>39567.449999999997</v>
      </c>
      <c r="L357" s="31">
        <v>38638</v>
      </c>
      <c r="M357" s="31">
        <v>0.22989000000000001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1239.1500000000001</v>
      </c>
      <c r="D358" s="36">
        <v>1237.05</v>
      </c>
      <c r="E358" s="36">
        <v>1229.0999999999999</v>
      </c>
      <c r="F358" s="36">
        <v>1219.05</v>
      </c>
      <c r="G358" s="36">
        <v>1211.0999999999999</v>
      </c>
      <c r="H358" s="36">
        <v>1247.0999999999999</v>
      </c>
      <c r="I358" s="36">
        <v>1255.0500000000002</v>
      </c>
      <c r="J358" s="36">
        <v>1265.0999999999999</v>
      </c>
      <c r="K358" s="31">
        <v>1245</v>
      </c>
      <c r="L358" s="31">
        <v>1227</v>
      </c>
      <c r="M358" s="31">
        <v>1.36246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765.25</v>
      </c>
      <c r="D359" s="36">
        <v>767.93333333333339</v>
      </c>
      <c r="E359" s="36">
        <v>756.36666666666679</v>
      </c>
      <c r="F359" s="36">
        <v>747.48333333333335</v>
      </c>
      <c r="G359" s="36">
        <v>735.91666666666674</v>
      </c>
      <c r="H359" s="36">
        <v>776.81666666666683</v>
      </c>
      <c r="I359" s="36">
        <v>788.38333333333344</v>
      </c>
      <c r="J359" s="36">
        <v>797.26666666666688</v>
      </c>
      <c r="K359" s="31">
        <v>779.5</v>
      </c>
      <c r="L359" s="31">
        <v>759.05</v>
      </c>
      <c r="M359" s="31">
        <v>4.3192500000000003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168.75</v>
      </c>
      <c r="D360" s="36">
        <v>169.46666666666667</v>
      </c>
      <c r="E360" s="36">
        <v>167.23333333333335</v>
      </c>
      <c r="F360" s="36">
        <v>165.71666666666667</v>
      </c>
      <c r="G360" s="36">
        <v>163.48333333333335</v>
      </c>
      <c r="H360" s="36">
        <v>170.98333333333335</v>
      </c>
      <c r="I360" s="36">
        <v>173.21666666666664</v>
      </c>
      <c r="J360" s="36">
        <v>174.73333333333335</v>
      </c>
      <c r="K360" s="31">
        <v>171.7</v>
      </c>
      <c r="L360" s="31">
        <v>167.95</v>
      </c>
      <c r="M360" s="31">
        <v>9.8790300000000002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5796.7</v>
      </c>
      <c r="D361" s="36">
        <v>5750.8666666666659</v>
      </c>
      <c r="E361" s="36">
        <v>5653.4833333333318</v>
      </c>
      <c r="F361" s="36">
        <v>5510.2666666666655</v>
      </c>
      <c r="G361" s="36">
        <v>5412.8833333333314</v>
      </c>
      <c r="H361" s="36">
        <v>5894.0833333333321</v>
      </c>
      <c r="I361" s="36">
        <v>5991.4666666666653</v>
      </c>
      <c r="J361" s="36">
        <v>6134.6833333333325</v>
      </c>
      <c r="K361" s="31">
        <v>5848.25</v>
      </c>
      <c r="L361" s="31">
        <v>5607.65</v>
      </c>
      <c r="M361" s="31">
        <v>5.50901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239.95</v>
      </c>
      <c r="D362" s="36">
        <v>239.44999999999996</v>
      </c>
      <c r="E362" s="36">
        <v>236.54999999999993</v>
      </c>
      <c r="F362" s="36">
        <v>233.14999999999998</v>
      </c>
      <c r="G362" s="36">
        <v>230.24999999999994</v>
      </c>
      <c r="H362" s="36">
        <v>242.84999999999991</v>
      </c>
      <c r="I362" s="36">
        <v>245.74999999999994</v>
      </c>
      <c r="J362" s="36">
        <v>249.14999999999989</v>
      </c>
      <c r="K362" s="31">
        <v>242.35</v>
      </c>
      <c r="L362" s="31">
        <v>236.05</v>
      </c>
      <c r="M362" s="31">
        <v>19.759519999999998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3859.65</v>
      </c>
      <c r="D363" s="36">
        <v>3865.1666666666665</v>
      </c>
      <c r="E363" s="36">
        <v>3825.333333333333</v>
      </c>
      <c r="F363" s="36">
        <v>3791.0166666666664</v>
      </c>
      <c r="G363" s="36">
        <v>3751.1833333333329</v>
      </c>
      <c r="H363" s="36">
        <v>3899.4833333333331</v>
      </c>
      <c r="I363" s="36">
        <v>3939.3166666666662</v>
      </c>
      <c r="J363" s="36">
        <v>3973.6333333333332</v>
      </c>
      <c r="K363" s="31">
        <v>3905</v>
      </c>
      <c r="L363" s="31">
        <v>3830.85</v>
      </c>
      <c r="M363" s="31">
        <v>0.21912000000000001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1814.35</v>
      </c>
      <c r="D364" s="36">
        <v>1818.9499999999998</v>
      </c>
      <c r="E364" s="36">
        <v>1791.8499999999997</v>
      </c>
      <c r="F364" s="36">
        <v>1769.35</v>
      </c>
      <c r="G364" s="36">
        <v>1742.2499999999998</v>
      </c>
      <c r="H364" s="36">
        <v>1841.4499999999996</v>
      </c>
      <c r="I364" s="36">
        <v>1868.55</v>
      </c>
      <c r="J364" s="36">
        <v>1891.0499999999995</v>
      </c>
      <c r="K364" s="31">
        <v>1846.05</v>
      </c>
      <c r="L364" s="31">
        <v>1796.45</v>
      </c>
      <c r="M364" s="31">
        <v>1.9013500000000001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3453</v>
      </c>
      <c r="D365" s="36">
        <v>3446.4666666666672</v>
      </c>
      <c r="E365" s="36">
        <v>3413.3333333333344</v>
      </c>
      <c r="F365" s="36">
        <v>3373.6666666666674</v>
      </c>
      <c r="G365" s="36">
        <v>3340.5333333333347</v>
      </c>
      <c r="H365" s="36">
        <v>3486.1333333333341</v>
      </c>
      <c r="I365" s="36">
        <v>3519.2666666666673</v>
      </c>
      <c r="J365" s="36">
        <v>3558.9333333333338</v>
      </c>
      <c r="K365" s="31">
        <v>3479.6</v>
      </c>
      <c r="L365" s="31">
        <v>3406.8</v>
      </c>
      <c r="M365" s="31">
        <v>1.43143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2439.5</v>
      </c>
      <c r="D366" s="36">
        <v>2440.2999999999997</v>
      </c>
      <c r="E366" s="36">
        <v>2428.1999999999994</v>
      </c>
      <c r="F366" s="36">
        <v>2416.8999999999996</v>
      </c>
      <c r="G366" s="36">
        <v>2404.7999999999993</v>
      </c>
      <c r="H366" s="36">
        <v>2451.5999999999995</v>
      </c>
      <c r="I366" s="36">
        <v>2463.6999999999998</v>
      </c>
      <c r="J366" s="36">
        <v>2474.9999999999995</v>
      </c>
      <c r="K366" s="31">
        <v>2452.4</v>
      </c>
      <c r="L366" s="31">
        <v>2429</v>
      </c>
      <c r="M366" s="31">
        <v>1.23353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1049.3499999999999</v>
      </c>
      <c r="D367" s="36">
        <v>1042.5666666666668</v>
      </c>
      <c r="E367" s="36">
        <v>1028.1833333333336</v>
      </c>
      <c r="F367" s="36">
        <v>1007.0166666666668</v>
      </c>
      <c r="G367" s="36">
        <v>992.63333333333355</v>
      </c>
      <c r="H367" s="36">
        <v>1063.7333333333336</v>
      </c>
      <c r="I367" s="36">
        <v>1078.1166666666668</v>
      </c>
      <c r="J367" s="36">
        <v>1099.2833333333338</v>
      </c>
      <c r="K367" s="31">
        <v>1056.95</v>
      </c>
      <c r="L367" s="31">
        <v>1021.4</v>
      </c>
      <c r="M367" s="31">
        <v>9.5273099999999999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102.05</v>
      </c>
      <c r="D368" s="36">
        <v>100.33333333333333</v>
      </c>
      <c r="E368" s="36">
        <v>98.066666666666663</v>
      </c>
      <c r="F368" s="36">
        <v>94.083333333333329</v>
      </c>
      <c r="G368" s="36">
        <v>91.816666666666663</v>
      </c>
      <c r="H368" s="36">
        <v>104.31666666666666</v>
      </c>
      <c r="I368" s="36">
        <v>106.58333333333334</v>
      </c>
      <c r="J368" s="36">
        <v>110.56666666666666</v>
      </c>
      <c r="K368" s="31">
        <v>102.6</v>
      </c>
      <c r="L368" s="31">
        <v>96.35</v>
      </c>
      <c r="M368" s="31">
        <v>100.91452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694.1</v>
      </c>
      <c r="D369" s="36">
        <v>688.15</v>
      </c>
      <c r="E369" s="36">
        <v>678.44999999999993</v>
      </c>
      <c r="F369" s="36">
        <v>662.8</v>
      </c>
      <c r="G369" s="36">
        <v>653.09999999999991</v>
      </c>
      <c r="H369" s="36">
        <v>703.8</v>
      </c>
      <c r="I369" s="36">
        <v>713.5</v>
      </c>
      <c r="J369" s="36">
        <v>729.15</v>
      </c>
      <c r="K369" s="31">
        <v>697.85</v>
      </c>
      <c r="L369" s="31">
        <v>672.5</v>
      </c>
      <c r="M369" s="31">
        <v>3.80599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365.55</v>
      </c>
      <c r="D370" s="36">
        <v>365.26666666666665</v>
      </c>
      <c r="E370" s="36">
        <v>362.2833333333333</v>
      </c>
      <c r="F370" s="36">
        <v>359.01666666666665</v>
      </c>
      <c r="G370" s="36">
        <v>356.0333333333333</v>
      </c>
      <c r="H370" s="36">
        <v>368.5333333333333</v>
      </c>
      <c r="I370" s="36">
        <v>371.51666666666665</v>
      </c>
      <c r="J370" s="36">
        <v>374.7833333333333</v>
      </c>
      <c r="K370" s="31">
        <v>368.25</v>
      </c>
      <c r="L370" s="31">
        <v>362</v>
      </c>
      <c r="M370" s="31">
        <v>3.2094999999999998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1374.15</v>
      </c>
      <c r="D371" s="36">
        <v>1376.3500000000001</v>
      </c>
      <c r="E371" s="36">
        <v>1362.1000000000004</v>
      </c>
      <c r="F371" s="36">
        <v>1350.0500000000002</v>
      </c>
      <c r="G371" s="36">
        <v>1335.8000000000004</v>
      </c>
      <c r="H371" s="36">
        <v>1388.4000000000003</v>
      </c>
      <c r="I371" s="36">
        <v>1402.6499999999999</v>
      </c>
      <c r="J371" s="36">
        <v>1414.7000000000003</v>
      </c>
      <c r="K371" s="31">
        <v>1390.6</v>
      </c>
      <c r="L371" s="31">
        <v>1364.3</v>
      </c>
      <c r="M371" s="31">
        <v>0.41238000000000002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5343.05</v>
      </c>
      <c r="D372" s="36">
        <v>5326.3666666666668</v>
      </c>
      <c r="E372" s="36">
        <v>5270.8333333333339</v>
      </c>
      <c r="F372" s="36">
        <v>5198.6166666666668</v>
      </c>
      <c r="G372" s="36">
        <v>5143.0833333333339</v>
      </c>
      <c r="H372" s="36">
        <v>5398.5833333333339</v>
      </c>
      <c r="I372" s="36">
        <v>5454.1166666666668</v>
      </c>
      <c r="J372" s="36">
        <v>5526.3333333333339</v>
      </c>
      <c r="K372" s="31">
        <v>5381.9</v>
      </c>
      <c r="L372" s="31">
        <v>5254.15</v>
      </c>
      <c r="M372" s="31">
        <v>5.3303900000000004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1157.4000000000001</v>
      </c>
      <c r="D373" s="36">
        <v>1160.3500000000001</v>
      </c>
      <c r="E373" s="36">
        <v>1149.8000000000002</v>
      </c>
      <c r="F373" s="36">
        <v>1142.2</v>
      </c>
      <c r="G373" s="36">
        <v>1131.6500000000001</v>
      </c>
      <c r="H373" s="36">
        <v>1167.9500000000003</v>
      </c>
      <c r="I373" s="36">
        <v>1178.5</v>
      </c>
      <c r="J373" s="36">
        <v>1186.1000000000004</v>
      </c>
      <c r="K373" s="31">
        <v>1170.9000000000001</v>
      </c>
      <c r="L373" s="31">
        <v>1152.75</v>
      </c>
      <c r="M373" s="31">
        <v>0.69447999999999999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380.3</v>
      </c>
      <c r="D374" s="36">
        <v>380.56666666666666</v>
      </c>
      <c r="E374" s="36">
        <v>376.23333333333335</v>
      </c>
      <c r="F374" s="36">
        <v>372.16666666666669</v>
      </c>
      <c r="G374" s="36">
        <v>367.83333333333337</v>
      </c>
      <c r="H374" s="36">
        <v>384.63333333333333</v>
      </c>
      <c r="I374" s="36">
        <v>388.9666666666667</v>
      </c>
      <c r="J374" s="36">
        <v>393.0333333333333</v>
      </c>
      <c r="K374" s="31">
        <v>384.9</v>
      </c>
      <c r="L374" s="31">
        <v>376.5</v>
      </c>
      <c r="M374" s="31">
        <v>16.170559999999998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251.9</v>
      </c>
      <c r="D375" s="36">
        <v>251.11666666666665</v>
      </c>
      <c r="E375" s="36">
        <v>247.98333333333329</v>
      </c>
      <c r="F375" s="36">
        <v>244.06666666666663</v>
      </c>
      <c r="G375" s="36">
        <v>240.93333333333328</v>
      </c>
      <c r="H375" s="36">
        <v>255.0333333333333</v>
      </c>
      <c r="I375" s="36">
        <v>258.16666666666669</v>
      </c>
      <c r="J375" s="36">
        <v>262.08333333333331</v>
      </c>
      <c r="K375" s="31">
        <v>254.25</v>
      </c>
      <c r="L375" s="31">
        <v>247.2</v>
      </c>
      <c r="M375" s="31">
        <v>205.56307000000001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199.75</v>
      </c>
      <c r="D376" s="36">
        <v>200.25</v>
      </c>
      <c r="E376" s="36">
        <v>198.6</v>
      </c>
      <c r="F376" s="36">
        <v>197.45</v>
      </c>
      <c r="G376" s="36">
        <v>195.79999999999998</v>
      </c>
      <c r="H376" s="36">
        <v>201.4</v>
      </c>
      <c r="I376" s="36">
        <v>203.04999999999998</v>
      </c>
      <c r="J376" s="36">
        <v>204.20000000000002</v>
      </c>
      <c r="K376" s="31">
        <v>201.9</v>
      </c>
      <c r="L376" s="31">
        <v>199.1</v>
      </c>
      <c r="M376" s="31">
        <v>162.93959000000001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586.6</v>
      </c>
      <c r="D377" s="36">
        <v>587.15000000000009</v>
      </c>
      <c r="E377" s="36">
        <v>583.60000000000014</v>
      </c>
      <c r="F377" s="36">
        <v>580.6</v>
      </c>
      <c r="G377" s="36">
        <v>577.05000000000007</v>
      </c>
      <c r="H377" s="36">
        <v>590.1500000000002</v>
      </c>
      <c r="I377" s="36">
        <v>593.70000000000016</v>
      </c>
      <c r="J377" s="36">
        <v>596.70000000000027</v>
      </c>
      <c r="K377" s="31">
        <v>590.70000000000005</v>
      </c>
      <c r="L377" s="31">
        <v>584.15</v>
      </c>
      <c r="M377" s="31">
        <v>6.1447700000000003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602.6</v>
      </c>
      <c r="D378" s="36">
        <v>603.93333333333339</v>
      </c>
      <c r="E378" s="36">
        <v>598.16666666666674</v>
      </c>
      <c r="F378" s="36">
        <v>593.73333333333335</v>
      </c>
      <c r="G378" s="36">
        <v>587.9666666666667</v>
      </c>
      <c r="H378" s="36">
        <v>608.36666666666679</v>
      </c>
      <c r="I378" s="36">
        <v>614.13333333333344</v>
      </c>
      <c r="J378" s="36">
        <v>618.56666666666683</v>
      </c>
      <c r="K378" s="31">
        <v>609.70000000000005</v>
      </c>
      <c r="L378" s="31">
        <v>599.5</v>
      </c>
      <c r="M378" s="31">
        <v>3.1499600000000001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698.75</v>
      </c>
      <c r="D379" s="36">
        <v>701.06666666666661</v>
      </c>
      <c r="E379" s="36">
        <v>692.68333333333317</v>
      </c>
      <c r="F379" s="36">
        <v>686.61666666666656</v>
      </c>
      <c r="G379" s="36">
        <v>678.23333333333312</v>
      </c>
      <c r="H379" s="36">
        <v>707.13333333333321</v>
      </c>
      <c r="I379" s="36">
        <v>715.51666666666665</v>
      </c>
      <c r="J379" s="36">
        <v>721.58333333333326</v>
      </c>
      <c r="K379" s="31">
        <v>709.45</v>
      </c>
      <c r="L379" s="31">
        <v>695</v>
      </c>
      <c r="M379" s="31">
        <v>0.85214999999999996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131</v>
      </c>
      <c r="D380" s="36">
        <v>131.36666666666667</v>
      </c>
      <c r="E380" s="36">
        <v>130.13333333333335</v>
      </c>
      <c r="F380" s="36">
        <v>129.26666666666668</v>
      </c>
      <c r="G380" s="36">
        <v>128.03333333333336</v>
      </c>
      <c r="H380" s="36">
        <v>132.23333333333335</v>
      </c>
      <c r="I380" s="36">
        <v>133.4666666666667</v>
      </c>
      <c r="J380" s="36">
        <v>134.33333333333334</v>
      </c>
      <c r="K380" s="31">
        <v>132.6</v>
      </c>
      <c r="L380" s="31">
        <v>130.5</v>
      </c>
      <c r="M380" s="31">
        <v>1.06772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17952.45</v>
      </c>
      <c r="D381" s="36">
        <v>17874.533333333336</v>
      </c>
      <c r="E381" s="36">
        <v>17659.166666666672</v>
      </c>
      <c r="F381" s="36">
        <v>17365.883333333335</v>
      </c>
      <c r="G381" s="36">
        <v>17150.51666666667</v>
      </c>
      <c r="H381" s="36">
        <v>18167.816666666673</v>
      </c>
      <c r="I381" s="36">
        <v>18383.183333333334</v>
      </c>
      <c r="J381" s="36">
        <v>18676.466666666674</v>
      </c>
      <c r="K381" s="31">
        <v>18089.900000000001</v>
      </c>
      <c r="L381" s="31">
        <v>17581.25</v>
      </c>
      <c r="M381" s="31">
        <v>0.10555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80.2</v>
      </c>
      <c r="D382" s="36">
        <v>80.233333333333334</v>
      </c>
      <c r="E382" s="36">
        <v>79.466666666666669</v>
      </c>
      <c r="F382" s="36">
        <v>78.733333333333334</v>
      </c>
      <c r="G382" s="36">
        <v>77.966666666666669</v>
      </c>
      <c r="H382" s="36">
        <v>80.966666666666669</v>
      </c>
      <c r="I382" s="36">
        <v>81.733333333333348</v>
      </c>
      <c r="J382" s="36">
        <v>82.466666666666669</v>
      </c>
      <c r="K382" s="31">
        <v>81</v>
      </c>
      <c r="L382" s="31">
        <v>79.5</v>
      </c>
      <c r="M382" s="31">
        <v>500.00691999999998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1716.95</v>
      </c>
      <c r="D383" s="36">
        <v>1716.0500000000002</v>
      </c>
      <c r="E383" s="36">
        <v>1702.9500000000003</v>
      </c>
      <c r="F383" s="36">
        <v>1688.95</v>
      </c>
      <c r="G383" s="36">
        <v>1675.8500000000001</v>
      </c>
      <c r="H383" s="36">
        <v>1730.0500000000004</v>
      </c>
      <c r="I383" s="36">
        <v>1743.1500000000003</v>
      </c>
      <c r="J383" s="36">
        <v>1757.1500000000005</v>
      </c>
      <c r="K383" s="31">
        <v>1729.15</v>
      </c>
      <c r="L383" s="31">
        <v>1702.05</v>
      </c>
      <c r="M383" s="31">
        <v>3.97864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418.15</v>
      </c>
      <c r="D384" s="36">
        <v>420.45</v>
      </c>
      <c r="E384" s="36">
        <v>412.95</v>
      </c>
      <c r="F384" s="36">
        <v>407.75</v>
      </c>
      <c r="G384" s="36">
        <v>400.25</v>
      </c>
      <c r="H384" s="36">
        <v>425.65</v>
      </c>
      <c r="I384" s="36">
        <v>433.15</v>
      </c>
      <c r="J384" s="36">
        <v>438.34999999999997</v>
      </c>
      <c r="K384" s="31">
        <v>427.95</v>
      </c>
      <c r="L384" s="31">
        <v>415.25</v>
      </c>
      <c r="M384" s="31">
        <v>1.8292900000000001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1203.8499999999999</v>
      </c>
      <c r="D385" s="36">
        <v>1197.4166666666667</v>
      </c>
      <c r="E385" s="36">
        <v>1184.8333333333335</v>
      </c>
      <c r="F385" s="36">
        <v>1165.8166666666668</v>
      </c>
      <c r="G385" s="36">
        <v>1153.2333333333336</v>
      </c>
      <c r="H385" s="36">
        <v>1216.4333333333334</v>
      </c>
      <c r="I385" s="36">
        <v>1229.0166666666669</v>
      </c>
      <c r="J385" s="36">
        <v>1248.0333333333333</v>
      </c>
      <c r="K385" s="31">
        <v>1210</v>
      </c>
      <c r="L385" s="31">
        <v>1178.4000000000001</v>
      </c>
      <c r="M385" s="31">
        <v>1.20157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169.45</v>
      </c>
      <c r="D386" s="36">
        <v>169.2</v>
      </c>
      <c r="E386" s="36">
        <v>166.45</v>
      </c>
      <c r="F386" s="36">
        <v>163.44999999999999</v>
      </c>
      <c r="G386" s="36">
        <v>160.69999999999999</v>
      </c>
      <c r="H386" s="36">
        <v>172.2</v>
      </c>
      <c r="I386" s="36">
        <v>174.95</v>
      </c>
      <c r="J386" s="36">
        <v>177.95</v>
      </c>
      <c r="K386" s="31">
        <v>171.95</v>
      </c>
      <c r="L386" s="31">
        <v>166.2</v>
      </c>
      <c r="M386" s="31">
        <v>152.40933999999999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163.95</v>
      </c>
      <c r="D387" s="36">
        <v>164.20000000000002</v>
      </c>
      <c r="E387" s="36">
        <v>161.65000000000003</v>
      </c>
      <c r="F387" s="36">
        <v>159.35000000000002</v>
      </c>
      <c r="G387" s="36">
        <v>156.80000000000004</v>
      </c>
      <c r="H387" s="36">
        <v>166.50000000000003</v>
      </c>
      <c r="I387" s="36">
        <v>169.05000000000004</v>
      </c>
      <c r="J387" s="36">
        <v>171.35000000000002</v>
      </c>
      <c r="K387" s="31">
        <v>166.75</v>
      </c>
      <c r="L387" s="31">
        <v>161.9</v>
      </c>
      <c r="M387" s="31">
        <v>10.75868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1028.3499999999999</v>
      </c>
      <c r="D388" s="36">
        <v>1030.6666666666665</v>
      </c>
      <c r="E388" s="36">
        <v>1020.0333333333331</v>
      </c>
      <c r="F388" s="36">
        <v>1011.7166666666666</v>
      </c>
      <c r="G388" s="36">
        <v>1001.0833333333331</v>
      </c>
      <c r="H388" s="36">
        <v>1038.9833333333331</v>
      </c>
      <c r="I388" s="36">
        <v>1049.6166666666663</v>
      </c>
      <c r="J388" s="36">
        <v>1057.9333333333329</v>
      </c>
      <c r="K388" s="31">
        <v>1041.3</v>
      </c>
      <c r="L388" s="31">
        <v>1022.35</v>
      </c>
      <c r="M388" s="31">
        <v>2.0690599999999999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502.1</v>
      </c>
      <c r="D389" s="36">
        <v>502.86666666666662</v>
      </c>
      <c r="E389" s="36">
        <v>500.23333333333323</v>
      </c>
      <c r="F389" s="36">
        <v>498.36666666666662</v>
      </c>
      <c r="G389" s="36">
        <v>495.73333333333323</v>
      </c>
      <c r="H389" s="36">
        <v>504.73333333333323</v>
      </c>
      <c r="I389" s="36">
        <v>507.36666666666656</v>
      </c>
      <c r="J389" s="36">
        <v>509.23333333333323</v>
      </c>
      <c r="K389" s="31">
        <v>505.5</v>
      </c>
      <c r="L389" s="31">
        <v>501</v>
      </c>
      <c r="M389" s="31">
        <v>3.1671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209.3</v>
      </c>
      <c r="D390" s="36">
        <v>208.16666666666666</v>
      </c>
      <c r="E390" s="36">
        <v>206.43333333333331</v>
      </c>
      <c r="F390" s="36">
        <v>203.56666666666666</v>
      </c>
      <c r="G390" s="36">
        <v>201.83333333333331</v>
      </c>
      <c r="H390" s="36">
        <v>211.0333333333333</v>
      </c>
      <c r="I390" s="36">
        <v>212.76666666666665</v>
      </c>
      <c r="J390" s="36">
        <v>215.6333333333333</v>
      </c>
      <c r="K390" s="31">
        <v>209.9</v>
      </c>
      <c r="L390" s="31">
        <v>205.3</v>
      </c>
      <c r="M390" s="31">
        <v>6.3344800000000001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126.45</v>
      </c>
      <c r="D391" s="36">
        <v>126.31666666666666</v>
      </c>
      <c r="E391" s="36">
        <v>125.43333333333332</v>
      </c>
      <c r="F391" s="36">
        <v>124.41666666666666</v>
      </c>
      <c r="G391" s="36">
        <v>123.53333333333332</v>
      </c>
      <c r="H391" s="36">
        <v>127.33333333333333</v>
      </c>
      <c r="I391" s="36">
        <v>128.21666666666664</v>
      </c>
      <c r="J391" s="36">
        <v>129.23333333333335</v>
      </c>
      <c r="K391" s="31">
        <v>127.2</v>
      </c>
      <c r="L391" s="31">
        <v>125.3</v>
      </c>
      <c r="M391" s="31">
        <v>17.972639999999998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2600.75</v>
      </c>
      <c r="D392" s="36">
        <v>2582.3333333333335</v>
      </c>
      <c r="E392" s="36">
        <v>2548.666666666667</v>
      </c>
      <c r="F392" s="36">
        <v>2496.5833333333335</v>
      </c>
      <c r="G392" s="36">
        <v>2462.916666666667</v>
      </c>
      <c r="H392" s="36">
        <v>2634.416666666667</v>
      </c>
      <c r="I392" s="36">
        <v>2668.0833333333339</v>
      </c>
      <c r="J392" s="36">
        <v>2720.166666666667</v>
      </c>
      <c r="K392" s="31">
        <v>2616</v>
      </c>
      <c r="L392" s="31">
        <v>2530.25</v>
      </c>
      <c r="M392" s="31">
        <v>0.16309999999999999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56.9</v>
      </c>
      <c r="D393" s="36">
        <v>57.300000000000004</v>
      </c>
      <c r="E393" s="36">
        <v>56.20000000000001</v>
      </c>
      <c r="F393" s="36">
        <v>55.500000000000007</v>
      </c>
      <c r="G393" s="36">
        <v>54.400000000000013</v>
      </c>
      <c r="H393" s="36">
        <v>58.000000000000007</v>
      </c>
      <c r="I393" s="36">
        <v>59.1</v>
      </c>
      <c r="J393" s="36">
        <v>59.800000000000004</v>
      </c>
      <c r="K393" s="31">
        <v>58.4</v>
      </c>
      <c r="L393" s="31">
        <v>56.6</v>
      </c>
      <c r="M393" s="31">
        <v>18.94096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1808.25</v>
      </c>
      <c r="D394" s="36">
        <v>1811.2666666666667</v>
      </c>
      <c r="E394" s="36">
        <v>1792.5333333333333</v>
      </c>
      <c r="F394" s="36">
        <v>1776.8166666666666</v>
      </c>
      <c r="G394" s="36">
        <v>1758.0833333333333</v>
      </c>
      <c r="H394" s="36">
        <v>1826.9833333333333</v>
      </c>
      <c r="I394" s="36">
        <v>1845.7166666666665</v>
      </c>
      <c r="J394" s="36">
        <v>1861.4333333333334</v>
      </c>
      <c r="K394" s="31">
        <v>1830</v>
      </c>
      <c r="L394" s="31">
        <v>1795.55</v>
      </c>
      <c r="M394" s="31">
        <v>1.19147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252.75</v>
      </c>
      <c r="D395" s="36">
        <v>250.6</v>
      </c>
      <c r="E395" s="36">
        <v>245.2</v>
      </c>
      <c r="F395" s="36">
        <v>237.65</v>
      </c>
      <c r="G395" s="36">
        <v>232.25</v>
      </c>
      <c r="H395" s="36">
        <v>258.14999999999998</v>
      </c>
      <c r="I395" s="36">
        <v>263.55</v>
      </c>
      <c r="J395" s="36">
        <v>271.09999999999997</v>
      </c>
      <c r="K395" s="31">
        <v>256</v>
      </c>
      <c r="L395" s="31">
        <v>243.05</v>
      </c>
      <c r="M395" s="31">
        <v>176.79017999999999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287.39999999999998</v>
      </c>
      <c r="D396" s="36">
        <v>287.38333333333327</v>
      </c>
      <c r="E396" s="36">
        <v>282.81666666666655</v>
      </c>
      <c r="F396" s="36">
        <v>278.23333333333329</v>
      </c>
      <c r="G396" s="36">
        <v>273.66666666666657</v>
      </c>
      <c r="H396" s="36">
        <v>291.96666666666653</v>
      </c>
      <c r="I396" s="36">
        <v>296.53333333333325</v>
      </c>
      <c r="J396" s="36">
        <v>301.1166666666665</v>
      </c>
      <c r="K396" s="31">
        <v>291.95</v>
      </c>
      <c r="L396" s="31">
        <v>282.8</v>
      </c>
      <c r="M396" s="31">
        <v>234.48560000000001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154.80000000000001</v>
      </c>
      <c r="D397" s="36">
        <v>154.29999999999998</v>
      </c>
      <c r="E397" s="36">
        <v>152.74999999999997</v>
      </c>
      <c r="F397" s="36">
        <v>150.69999999999999</v>
      </c>
      <c r="G397" s="36">
        <v>149.14999999999998</v>
      </c>
      <c r="H397" s="36">
        <v>156.34999999999997</v>
      </c>
      <c r="I397" s="36">
        <v>157.89999999999998</v>
      </c>
      <c r="J397" s="36">
        <v>159.94999999999996</v>
      </c>
      <c r="K397" s="31">
        <v>155.85</v>
      </c>
      <c r="L397" s="31">
        <v>152.25</v>
      </c>
      <c r="M397" s="31">
        <v>8.2486499999999996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900.65</v>
      </c>
      <c r="D398" s="36">
        <v>902.68333333333328</v>
      </c>
      <c r="E398" s="36">
        <v>897.56666666666661</v>
      </c>
      <c r="F398" s="36">
        <v>894.48333333333335</v>
      </c>
      <c r="G398" s="36">
        <v>889.36666666666667</v>
      </c>
      <c r="H398" s="36">
        <v>905.76666666666654</v>
      </c>
      <c r="I398" s="36">
        <v>910.8833333333331</v>
      </c>
      <c r="J398" s="36">
        <v>913.96666666666647</v>
      </c>
      <c r="K398" s="31">
        <v>907.8</v>
      </c>
      <c r="L398" s="31">
        <v>899.6</v>
      </c>
      <c r="M398" s="31">
        <v>0.46438000000000001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2345</v>
      </c>
      <c r="D399" s="36">
        <v>2349.4</v>
      </c>
      <c r="E399" s="36">
        <v>2329.7000000000003</v>
      </c>
      <c r="F399" s="36">
        <v>2314.4</v>
      </c>
      <c r="G399" s="36">
        <v>2294.7000000000003</v>
      </c>
      <c r="H399" s="36">
        <v>2364.7000000000003</v>
      </c>
      <c r="I399" s="36">
        <v>2384.4</v>
      </c>
      <c r="J399" s="36">
        <v>2399.7000000000003</v>
      </c>
      <c r="K399" s="31">
        <v>2369.1</v>
      </c>
      <c r="L399" s="31">
        <v>2334.1</v>
      </c>
      <c r="M399" s="31">
        <v>61.710070000000002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124.7</v>
      </c>
      <c r="D400" s="36">
        <v>124.61666666666667</v>
      </c>
      <c r="E400" s="36">
        <v>122.63333333333335</v>
      </c>
      <c r="F400" s="36">
        <v>120.56666666666668</v>
      </c>
      <c r="G400" s="36">
        <v>118.58333333333336</v>
      </c>
      <c r="H400" s="36">
        <v>126.68333333333335</v>
      </c>
      <c r="I400" s="36">
        <v>128.66666666666669</v>
      </c>
      <c r="J400" s="36">
        <v>130.73333333333335</v>
      </c>
      <c r="K400" s="31">
        <v>126.6</v>
      </c>
      <c r="L400" s="31">
        <v>122.55</v>
      </c>
      <c r="M400" s="31">
        <v>25.476330000000001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746.2</v>
      </c>
      <c r="D401" s="36">
        <v>744.35</v>
      </c>
      <c r="E401" s="36">
        <v>740.2</v>
      </c>
      <c r="F401" s="36">
        <v>734.2</v>
      </c>
      <c r="G401" s="36">
        <v>730.05000000000007</v>
      </c>
      <c r="H401" s="36">
        <v>750.35</v>
      </c>
      <c r="I401" s="36">
        <v>754.49999999999989</v>
      </c>
      <c r="J401" s="36">
        <v>760.5</v>
      </c>
      <c r="K401" s="31">
        <v>748.5</v>
      </c>
      <c r="L401" s="31">
        <v>738.35</v>
      </c>
      <c r="M401" s="31">
        <v>2.2340800000000001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492.5</v>
      </c>
      <c r="D402" s="36">
        <v>492.08333333333331</v>
      </c>
      <c r="E402" s="36">
        <v>484.96666666666664</v>
      </c>
      <c r="F402" s="36">
        <v>477.43333333333334</v>
      </c>
      <c r="G402" s="36">
        <v>470.31666666666666</v>
      </c>
      <c r="H402" s="36">
        <v>499.61666666666662</v>
      </c>
      <c r="I402" s="36">
        <v>506.73333333333329</v>
      </c>
      <c r="J402" s="36">
        <v>514.26666666666665</v>
      </c>
      <c r="K402" s="31">
        <v>499.2</v>
      </c>
      <c r="L402" s="31">
        <v>484.55</v>
      </c>
      <c r="M402" s="31">
        <v>6.1767300000000001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814.65</v>
      </c>
      <c r="D403" s="36">
        <v>815.88333333333333</v>
      </c>
      <c r="E403" s="36">
        <v>810.26666666666665</v>
      </c>
      <c r="F403" s="36">
        <v>805.88333333333333</v>
      </c>
      <c r="G403" s="36">
        <v>800.26666666666665</v>
      </c>
      <c r="H403" s="36">
        <v>820.26666666666665</v>
      </c>
      <c r="I403" s="36">
        <v>825.88333333333321</v>
      </c>
      <c r="J403" s="36">
        <v>830.26666666666665</v>
      </c>
      <c r="K403" s="31">
        <v>821.5</v>
      </c>
      <c r="L403" s="31">
        <v>811.5</v>
      </c>
      <c r="M403" s="31">
        <v>0.24068999999999999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1590.55</v>
      </c>
      <c r="D404" s="36">
        <v>1583.5166666666667</v>
      </c>
      <c r="E404" s="36">
        <v>1573.0333333333333</v>
      </c>
      <c r="F404" s="36">
        <v>1555.5166666666667</v>
      </c>
      <c r="G404" s="36">
        <v>1545.0333333333333</v>
      </c>
      <c r="H404" s="36">
        <v>1601.0333333333333</v>
      </c>
      <c r="I404" s="36">
        <v>1611.5166666666664</v>
      </c>
      <c r="J404" s="36">
        <v>1629.0333333333333</v>
      </c>
      <c r="K404" s="31">
        <v>1594</v>
      </c>
      <c r="L404" s="31">
        <v>1566</v>
      </c>
      <c r="M404" s="31">
        <v>1.8728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96</v>
      </c>
      <c r="D405" s="36">
        <v>96.25</v>
      </c>
      <c r="E405" s="36">
        <v>95.4</v>
      </c>
      <c r="F405" s="36">
        <v>94.800000000000011</v>
      </c>
      <c r="G405" s="36">
        <v>93.950000000000017</v>
      </c>
      <c r="H405" s="36">
        <v>96.85</v>
      </c>
      <c r="I405" s="36">
        <v>97.699999999999989</v>
      </c>
      <c r="J405" s="36">
        <v>98.299999999999983</v>
      </c>
      <c r="K405" s="31">
        <v>97.1</v>
      </c>
      <c r="L405" s="31">
        <v>95.65</v>
      </c>
      <c r="M405" s="31">
        <v>106.39498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7207.3</v>
      </c>
      <c r="D406" s="36">
        <v>7171.45</v>
      </c>
      <c r="E406" s="36">
        <v>7122.95</v>
      </c>
      <c r="F406" s="36">
        <v>7038.6</v>
      </c>
      <c r="G406" s="36">
        <v>6990.1</v>
      </c>
      <c r="H406" s="36">
        <v>7255.7999999999993</v>
      </c>
      <c r="I406" s="36">
        <v>7304.2999999999993</v>
      </c>
      <c r="J406" s="36">
        <v>7388.6499999999987</v>
      </c>
      <c r="K406" s="31">
        <v>7219.95</v>
      </c>
      <c r="L406" s="31">
        <v>7087.1</v>
      </c>
      <c r="M406" s="31">
        <v>0.28299999999999997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1453.4</v>
      </c>
      <c r="D407" s="36">
        <v>1443.7</v>
      </c>
      <c r="E407" s="36">
        <v>1418.7</v>
      </c>
      <c r="F407" s="36">
        <v>1384</v>
      </c>
      <c r="G407" s="36">
        <v>1359</v>
      </c>
      <c r="H407" s="36">
        <v>1478.4</v>
      </c>
      <c r="I407" s="36">
        <v>1503.4</v>
      </c>
      <c r="J407" s="36">
        <v>1538.1000000000001</v>
      </c>
      <c r="K407" s="31">
        <v>1468.7</v>
      </c>
      <c r="L407" s="31">
        <v>1409</v>
      </c>
      <c r="M407" s="31">
        <v>0.66610999999999998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791.1</v>
      </c>
      <c r="D408" s="36">
        <v>788.98333333333323</v>
      </c>
      <c r="E408" s="36">
        <v>784.71666666666647</v>
      </c>
      <c r="F408" s="36">
        <v>778.33333333333326</v>
      </c>
      <c r="G408" s="36">
        <v>774.06666666666649</v>
      </c>
      <c r="H408" s="36">
        <v>795.36666666666645</v>
      </c>
      <c r="I408" s="36">
        <v>799.6333333333331</v>
      </c>
      <c r="J408" s="36">
        <v>806.01666666666642</v>
      </c>
      <c r="K408" s="31">
        <v>793.25</v>
      </c>
      <c r="L408" s="31">
        <v>782.6</v>
      </c>
      <c r="M408" s="31">
        <v>8.2801799999999997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1305.4000000000001</v>
      </c>
      <c r="D409" s="36">
        <v>1302.1333333333334</v>
      </c>
      <c r="E409" s="36">
        <v>1292.2666666666669</v>
      </c>
      <c r="F409" s="36">
        <v>1279.1333333333334</v>
      </c>
      <c r="G409" s="36">
        <v>1269.2666666666669</v>
      </c>
      <c r="H409" s="36">
        <v>1315.2666666666669</v>
      </c>
      <c r="I409" s="36">
        <v>1325.1333333333332</v>
      </c>
      <c r="J409" s="36">
        <v>1338.2666666666669</v>
      </c>
      <c r="K409" s="31">
        <v>1312</v>
      </c>
      <c r="L409" s="31">
        <v>1289</v>
      </c>
      <c r="M409" s="31">
        <v>12.948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3314.9</v>
      </c>
      <c r="D410" s="36">
        <v>3303.4666666666667</v>
      </c>
      <c r="E410" s="36">
        <v>3276.4333333333334</v>
      </c>
      <c r="F410" s="36">
        <v>3237.9666666666667</v>
      </c>
      <c r="G410" s="36">
        <v>3210.9333333333334</v>
      </c>
      <c r="H410" s="36">
        <v>3341.9333333333334</v>
      </c>
      <c r="I410" s="36">
        <v>3368.9666666666672</v>
      </c>
      <c r="J410" s="36">
        <v>3407.4333333333334</v>
      </c>
      <c r="K410" s="31">
        <v>3330.5</v>
      </c>
      <c r="L410" s="31">
        <v>3265</v>
      </c>
      <c r="M410" s="31">
        <v>0.63344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420.05</v>
      </c>
      <c r="D411" s="36">
        <v>422.2166666666667</v>
      </c>
      <c r="E411" s="36">
        <v>415.43333333333339</v>
      </c>
      <c r="F411" s="36">
        <v>410.81666666666672</v>
      </c>
      <c r="G411" s="36">
        <v>404.03333333333342</v>
      </c>
      <c r="H411" s="36">
        <v>426.83333333333337</v>
      </c>
      <c r="I411" s="36">
        <v>433.61666666666667</v>
      </c>
      <c r="J411" s="36">
        <v>438.23333333333335</v>
      </c>
      <c r="K411" s="31">
        <v>429</v>
      </c>
      <c r="L411" s="31">
        <v>417.6</v>
      </c>
      <c r="M411" s="31">
        <v>0.94018000000000002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685.3</v>
      </c>
      <c r="D412" s="36">
        <v>672.93333333333328</v>
      </c>
      <c r="E412" s="36">
        <v>658.36666666666656</v>
      </c>
      <c r="F412" s="36">
        <v>631.43333333333328</v>
      </c>
      <c r="G412" s="36">
        <v>616.86666666666656</v>
      </c>
      <c r="H412" s="36">
        <v>699.86666666666656</v>
      </c>
      <c r="I412" s="36">
        <v>714.43333333333339</v>
      </c>
      <c r="J412" s="36">
        <v>741.36666666666656</v>
      </c>
      <c r="K412" s="31">
        <v>687.5</v>
      </c>
      <c r="L412" s="31">
        <v>646</v>
      </c>
      <c r="M412" s="31">
        <v>0.99439999999999995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25465</v>
      </c>
      <c r="D413" s="36">
        <v>25535.850000000002</v>
      </c>
      <c r="E413" s="36">
        <v>25271.700000000004</v>
      </c>
      <c r="F413" s="36">
        <v>25078.400000000001</v>
      </c>
      <c r="G413" s="36">
        <v>24814.250000000004</v>
      </c>
      <c r="H413" s="36">
        <v>25729.150000000005</v>
      </c>
      <c r="I413" s="36">
        <v>25993.300000000007</v>
      </c>
      <c r="J413" s="36">
        <v>26186.600000000006</v>
      </c>
      <c r="K413" s="31">
        <v>25800</v>
      </c>
      <c r="L413" s="31">
        <v>25342.55</v>
      </c>
      <c r="M413" s="31">
        <v>0.22811999999999999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54.6</v>
      </c>
      <c r="D414" s="36">
        <v>54.833333333333336</v>
      </c>
      <c r="E414" s="36">
        <v>54.166666666666671</v>
      </c>
      <c r="F414" s="36">
        <v>53.733333333333334</v>
      </c>
      <c r="G414" s="36">
        <v>53.06666666666667</v>
      </c>
      <c r="H414" s="36">
        <v>55.266666666666673</v>
      </c>
      <c r="I414" s="36">
        <v>55.933333333333344</v>
      </c>
      <c r="J414" s="36">
        <v>56.366666666666674</v>
      </c>
      <c r="K414" s="31">
        <v>55.5</v>
      </c>
      <c r="L414" s="31">
        <v>54.4</v>
      </c>
      <c r="M414" s="31">
        <v>75.306460000000001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1919.35</v>
      </c>
      <c r="D415" s="36">
        <v>1905.3</v>
      </c>
      <c r="E415" s="36">
        <v>1879.6499999999999</v>
      </c>
      <c r="F415" s="36">
        <v>1839.9499999999998</v>
      </c>
      <c r="G415" s="36">
        <v>1814.2999999999997</v>
      </c>
      <c r="H415" s="36">
        <v>1945</v>
      </c>
      <c r="I415" s="36">
        <v>1970.65</v>
      </c>
      <c r="J415" s="36">
        <v>2010.3500000000001</v>
      </c>
      <c r="K415" s="31">
        <v>1930.95</v>
      </c>
      <c r="L415" s="31">
        <v>1865.6</v>
      </c>
      <c r="M415" s="31">
        <v>13.81785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441.4</v>
      </c>
      <c r="D416" s="36">
        <v>442.93333333333334</v>
      </c>
      <c r="E416" s="36">
        <v>438.4666666666667</v>
      </c>
      <c r="F416" s="36">
        <v>435.53333333333336</v>
      </c>
      <c r="G416" s="36">
        <v>431.06666666666672</v>
      </c>
      <c r="H416" s="36">
        <v>445.86666666666667</v>
      </c>
      <c r="I416" s="36">
        <v>450.33333333333326</v>
      </c>
      <c r="J416" s="36">
        <v>453.26666666666665</v>
      </c>
      <c r="K416" s="31">
        <v>447.4</v>
      </c>
      <c r="L416" s="31">
        <v>440</v>
      </c>
      <c r="M416" s="31">
        <v>5.1814400000000003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3672.5</v>
      </c>
      <c r="D417" s="36">
        <v>3663.8666666666668</v>
      </c>
      <c r="E417" s="36">
        <v>3637.7833333333338</v>
      </c>
      <c r="F417" s="36">
        <v>3603.0666666666671</v>
      </c>
      <c r="G417" s="36">
        <v>3576.983333333334</v>
      </c>
      <c r="H417" s="36">
        <v>3698.5833333333335</v>
      </c>
      <c r="I417" s="36">
        <v>3724.6666666666665</v>
      </c>
      <c r="J417" s="36">
        <v>3759.3833333333332</v>
      </c>
      <c r="K417" s="31">
        <v>3689.95</v>
      </c>
      <c r="L417" s="31">
        <v>3629.15</v>
      </c>
      <c r="M417" s="31">
        <v>1.7969299999999999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73.150000000000006</v>
      </c>
      <c r="D418" s="36">
        <v>73.3</v>
      </c>
      <c r="E418" s="36">
        <v>72.199999999999989</v>
      </c>
      <c r="F418" s="36">
        <v>71.249999999999986</v>
      </c>
      <c r="G418" s="36">
        <v>70.149999999999977</v>
      </c>
      <c r="H418" s="36">
        <v>74.25</v>
      </c>
      <c r="I418" s="36">
        <v>75.349999999999994</v>
      </c>
      <c r="J418" s="36">
        <v>76.300000000000011</v>
      </c>
      <c r="K418" s="31">
        <v>74.400000000000006</v>
      </c>
      <c r="L418" s="31">
        <v>72.349999999999994</v>
      </c>
      <c r="M418" s="31">
        <v>443.85691000000003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5111.6000000000004</v>
      </c>
      <c r="D419" s="36">
        <v>5134.1166666666668</v>
      </c>
      <c r="E419" s="36">
        <v>5060.2333333333336</v>
      </c>
      <c r="F419" s="36">
        <v>5008.8666666666668</v>
      </c>
      <c r="G419" s="36">
        <v>4934.9833333333336</v>
      </c>
      <c r="H419" s="36">
        <v>5185.4833333333336</v>
      </c>
      <c r="I419" s="36">
        <v>5259.3666666666668</v>
      </c>
      <c r="J419" s="36">
        <v>5310.7333333333336</v>
      </c>
      <c r="K419" s="31">
        <v>5208</v>
      </c>
      <c r="L419" s="31">
        <v>5082.75</v>
      </c>
      <c r="M419" s="31">
        <v>0.13339999999999999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705.65</v>
      </c>
      <c r="D420" s="36">
        <v>701.6</v>
      </c>
      <c r="E420" s="36">
        <v>684.2</v>
      </c>
      <c r="F420" s="36">
        <v>662.75</v>
      </c>
      <c r="G420" s="36">
        <v>645.35</v>
      </c>
      <c r="H420" s="36">
        <v>723.05000000000007</v>
      </c>
      <c r="I420" s="36">
        <v>740.44999999999993</v>
      </c>
      <c r="J420" s="36">
        <v>761.90000000000009</v>
      </c>
      <c r="K420" s="31">
        <v>719</v>
      </c>
      <c r="L420" s="31">
        <v>680.15</v>
      </c>
      <c r="M420" s="31">
        <v>20.82741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4820</v>
      </c>
      <c r="D421" s="36">
        <v>4798.3</v>
      </c>
      <c r="E421" s="36">
        <v>4721.6000000000004</v>
      </c>
      <c r="F421" s="36">
        <v>4623.2</v>
      </c>
      <c r="G421" s="36">
        <v>4546.5</v>
      </c>
      <c r="H421" s="36">
        <v>4896.7000000000007</v>
      </c>
      <c r="I421" s="36">
        <v>4973.3999999999996</v>
      </c>
      <c r="J421" s="36">
        <v>5071.8000000000011</v>
      </c>
      <c r="K421" s="31">
        <v>4875</v>
      </c>
      <c r="L421" s="31">
        <v>4699.8999999999996</v>
      </c>
      <c r="M421" s="31">
        <v>0.44472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583.4</v>
      </c>
      <c r="D422" s="36">
        <v>583.5</v>
      </c>
      <c r="E422" s="36">
        <v>579.9</v>
      </c>
      <c r="F422" s="36">
        <v>576.4</v>
      </c>
      <c r="G422" s="36">
        <v>572.79999999999995</v>
      </c>
      <c r="H422" s="36">
        <v>587</v>
      </c>
      <c r="I422" s="36">
        <v>590.59999999999991</v>
      </c>
      <c r="J422" s="36">
        <v>594.1</v>
      </c>
      <c r="K422" s="31">
        <v>587.1</v>
      </c>
      <c r="L422" s="31">
        <v>580</v>
      </c>
      <c r="M422" s="31">
        <v>4.0941999999999998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1057.8</v>
      </c>
      <c r="D423" s="36">
        <v>1065.0833333333333</v>
      </c>
      <c r="E423" s="36">
        <v>1045.3166666666666</v>
      </c>
      <c r="F423" s="36">
        <v>1032.8333333333333</v>
      </c>
      <c r="G423" s="36">
        <v>1013.0666666666666</v>
      </c>
      <c r="H423" s="36">
        <v>1077.5666666666666</v>
      </c>
      <c r="I423" s="36">
        <v>1097.3333333333335</v>
      </c>
      <c r="J423" s="36">
        <v>1109.8166666666666</v>
      </c>
      <c r="K423" s="31">
        <v>1084.8499999999999</v>
      </c>
      <c r="L423" s="31">
        <v>1052.5999999999999</v>
      </c>
      <c r="M423" s="31">
        <v>2.1983700000000002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2249.4</v>
      </c>
      <c r="D424" s="36">
        <v>2247.1</v>
      </c>
      <c r="E424" s="36">
        <v>2228.75</v>
      </c>
      <c r="F424" s="36">
        <v>2208.1</v>
      </c>
      <c r="G424" s="36">
        <v>2189.75</v>
      </c>
      <c r="H424" s="36">
        <v>2267.75</v>
      </c>
      <c r="I424" s="36">
        <v>2286.0999999999995</v>
      </c>
      <c r="J424" s="36">
        <v>2306.75</v>
      </c>
      <c r="K424" s="31">
        <v>2265.4499999999998</v>
      </c>
      <c r="L424" s="31">
        <v>2226.4499999999998</v>
      </c>
      <c r="M424" s="31">
        <v>1.7225600000000001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600.95000000000005</v>
      </c>
      <c r="D425" s="36">
        <v>602.78333333333342</v>
      </c>
      <c r="E425" s="36">
        <v>596.21666666666681</v>
      </c>
      <c r="F425" s="36">
        <v>591.48333333333335</v>
      </c>
      <c r="G425" s="36">
        <v>584.91666666666674</v>
      </c>
      <c r="H425" s="36">
        <v>607.51666666666688</v>
      </c>
      <c r="I425" s="36">
        <v>614.08333333333348</v>
      </c>
      <c r="J425" s="36">
        <v>618.81666666666695</v>
      </c>
      <c r="K425" s="31">
        <v>609.35</v>
      </c>
      <c r="L425" s="31">
        <v>598.04999999999995</v>
      </c>
      <c r="M425" s="31">
        <v>3.5872700000000002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598.54999999999995</v>
      </c>
      <c r="D426" s="36">
        <v>596.61666666666667</v>
      </c>
      <c r="E426" s="36">
        <v>593.23333333333335</v>
      </c>
      <c r="F426" s="36">
        <v>587.91666666666663</v>
      </c>
      <c r="G426" s="36">
        <v>584.5333333333333</v>
      </c>
      <c r="H426" s="36">
        <v>601.93333333333339</v>
      </c>
      <c r="I426" s="36">
        <v>605.31666666666683</v>
      </c>
      <c r="J426" s="36">
        <v>610.63333333333344</v>
      </c>
      <c r="K426" s="31">
        <v>600</v>
      </c>
      <c r="L426" s="31">
        <v>591.29999999999995</v>
      </c>
      <c r="M426" s="31">
        <v>121.89735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93.85</v>
      </c>
      <c r="D427" s="36">
        <v>93.783333333333346</v>
      </c>
      <c r="E427" s="36">
        <v>93.066666666666691</v>
      </c>
      <c r="F427" s="36">
        <v>92.283333333333346</v>
      </c>
      <c r="G427" s="36">
        <v>91.566666666666691</v>
      </c>
      <c r="H427" s="36">
        <v>94.566666666666691</v>
      </c>
      <c r="I427" s="36">
        <v>95.28333333333336</v>
      </c>
      <c r="J427" s="36">
        <v>96.066666666666691</v>
      </c>
      <c r="K427" s="31">
        <v>94.5</v>
      </c>
      <c r="L427" s="31">
        <v>93</v>
      </c>
      <c r="M427" s="31">
        <v>115.88721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360.45</v>
      </c>
      <c r="D428" s="36">
        <v>354.55</v>
      </c>
      <c r="E428" s="36">
        <v>343.40000000000003</v>
      </c>
      <c r="F428" s="36">
        <v>326.35000000000002</v>
      </c>
      <c r="G428" s="36">
        <v>315.20000000000005</v>
      </c>
      <c r="H428" s="36">
        <v>371.6</v>
      </c>
      <c r="I428" s="36">
        <v>382.75</v>
      </c>
      <c r="J428" s="36">
        <v>399.8</v>
      </c>
      <c r="K428" s="31">
        <v>365.7</v>
      </c>
      <c r="L428" s="31">
        <v>337.5</v>
      </c>
      <c r="M428" s="31">
        <v>4.5284800000000001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161.05000000000001</v>
      </c>
      <c r="D429" s="36">
        <v>159.75</v>
      </c>
      <c r="E429" s="36">
        <v>157.55000000000001</v>
      </c>
      <c r="F429" s="36">
        <v>154.05000000000001</v>
      </c>
      <c r="G429" s="36">
        <v>151.85000000000002</v>
      </c>
      <c r="H429" s="36">
        <v>163.25</v>
      </c>
      <c r="I429" s="36">
        <v>165.45</v>
      </c>
      <c r="J429" s="36">
        <v>168.95</v>
      </c>
      <c r="K429" s="31">
        <v>161.94999999999999</v>
      </c>
      <c r="L429" s="31">
        <v>156.25</v>
      </c>
      <c r="M429" s="31">
        <v>14.81179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422.4</v>
      </c>
      <c r="D430" s="36">
        <v>420.51666666666665</v>
      </c>
      <c r="E430" s="36">
        <v>416.63333333333333</v>
      </c>
      <c r="F430" s="36">
        <v>410.86666666666667</v>
      </c>
      <c r="G430" s="36">
        <v>406.98333333333335</v>
      </c>
      <c r="H430" s="36">
        <v>426.2833333333333</v>
      </c>
      <c r="I430" s="36">
        <v>430.16666666666663</v>
      </c>
      <c r="J430" s="36">
        <v>435.93333333333328</v>
      </c>
      <c r="K430" s="31">
        <v>424.4</v>
      </c>
      <c r="L430" s="31">
        <v>414.75</v>
      </c>
      <c r="M430" s="31">
        <v>3.06392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233.1</v>
      </c>
      <c r="D431" s="36">
        <v>230.16666666666666</v>
      </c>
      <c r="E431" s="36">
        <v>226.18333333333331</v>
      </c>
      <c r="F431" s="36">
        <v>219.26666666666665</v>
      </c>
      <c r="G431" s="36">
        <v>215.2833333333333</v>
      </c>
      <c r="H431" s="36">
        <v>237.08333333333331</v>
      </c>
      <c r="I431" s="36">
        <v>241.06666666666666</v>
      </c>
      <c r="J431" s="36">
        <v>247.98333333333332</v>
      </c>
      <c r="K431" s="31">
        <v>234.15</v>
      </c>
      <c r="L431" s="31">
        <v>223.25</v>
      </c>
      <c r="M431" s="31">
        <v>10.456300000000001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1158.6500000000001</v>
      </c>
      <c r="D432" s="36">
        <v>1153.45</v>
      </c>
      <c r="E432" s="36">
        <v>1139.5</v>
      </c>
      <c r="F432" s="36">
        <v>1120.3499999999999</v>
      </c>
      <c r="G432" s="36">
        <v>1106.3999999999999</v>
      </c>
      <c r="H432" s="36">
        <v>1172.6000000000001</v>
      </c>
      <c r="I432" s="36">
        <v>1186.5500000000004</v>
      </c>
      <c r="J432" s="36">
        <v>1205.7000000000003</v>
      </c>
      <c r="K432" s="31">
        <v>1167.4000000000001</v>
      </c>
      <c r="L432" s="31">
        <v>1134.3</v>
      </c>
      <c r="M432" s="31">
        <v>22.885770000000001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612.15</v>
      </c>
      <c r="D433" s="36">
        <v>602.80000000000007</v>
      </c>
      <c r="E433" s="36">
        <v>590.60000000000014</v>
      </c>
      <c r="F433" s="36">
        <v>569.05000000000007</v>
      </c>
      <c r="G433" s="36">
        <v>556.85000000000014</v>
      </c>
      <c r="H433" s="36">
        <v>624.35000000000014</v>
      </c>
      <c r="I433" s="36">
        <v>636.55000000000018</v>
      </c>
      <c r="J433" s="36">
        <v>658.10000000000014</v>
      </c>
      <c r="K433" s="31">
        <v>615</v>
      </c>
      <c r="L433" s="31">
        <v>581.25</v>
      </c>
      <c r="M433" s="31">
        <v>27.84168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3070.95</v>
      </c>
      <c r="D434" s="36">
        <v>3071.35</v>
      </c>
      <c r="E434" s="36">
        <v>3007.7</v>
      </c>
      <c r="F434" s="36">
        <v>2944.45</v>
      </c>
      <c r="G434" s="36">
        <v>2880.7999999999997</v>
      </c>
      <c r="H434" s="36">
        <v>3134.6</v>
      </c>
      <c r="I434" s="36">
        <v>3198.2500000000005</v>
      </c>
      <c r="J434" s="36">
        <v>3261.5</v>
      </c>
      <c r="K434" s="31">
        <v>3135</v>
      </c>
      <c r="L434" s="31">
        <v>3008.1</v>
      </c>
      <c r="M434" s="31">
        <v>0.56588000000000005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1260.2</v>
      </c>
      <c r="D435" s="36">
        <v>1254.7333333333333</v>
      </c>
      <c r="E435" s="36">
        <v>1244.4666666666667</v>
      </c>
      <c r="F435" s="36">
        <v>1228.7333333333333</v>
      </c>
      <c r="G435" s="36">
        <v>1218.4666666666667</v>
      </c>
      <c r="H435" s="36">
        <v>1270.4666666666667</v>
      </c>
      <c r="I435" s="36">
        <v>1280.7333333333336</v>
      </c>
      <c r="J435" s="36">
        <v>1296.4666666666667</v>
      </c>
      <c r="K435" s="31">
        <v>1265</v>
      </c>
      <c r="L435" s="31">
        <v>1239</v>
      </c>
      <c r="M435" s="31">
        <v>0.47049000000000002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451.3</v>
      </c>
      <c r="D436" s="36">
        <v>450.23333333333329</v>
      </c>
      <c r="E436" s="36">
        <v>446.46666666666658</v>
      </c>
      <c r="F436" s="36">
        <v>441.63333333333327</v>
      </c>
      <c r="G436" s="36">
        <v>437.86666666666656</v>
      </c>
      <c r="H436" s="36">
        <v>455.06666666666661</v>
      </c>
      <c r="I436" s="36">
        <v>458.83333333333337</v>
      </c>
      <c r="J436" s="36">
        <v>463.66666666666663</v>
      </c>
      <c r="K436" s="31">
        <v>454</v>
      </c>
      <c r="L436" s="31">
        <v>445.4</v>
      </c>
      <c r="M436" s="31">
        <v>3.82037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386.3</v>
      </c>
      <c r="D437" s="36">
        <v>390.55</v>
      </c>
      <c r="E437" s="36">
        <v>379.25</v>
      </c>
      <c r="F437" s="36">
        <v>372.2</v>
      </c>
      <c r="G437" s="36">
        <v>360.9</v>
      </c>
      <c r="H437" s="36">
        <v>397.6</v>
      </c>
      <c r="I437" s="36">
        <v>408.90000000000009</v>
      </c>
      <c r="J437" s="36">
        <v>415.95000000000005</v>
      </c>
      <c r="K437" s="31">
        <v>401.85</v>
      </c>
      <c r="L437" s="31">
        <v>383.5</v>
      </c>
      <c r="M437" s="31">
        <v>3.1126499999999999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4121.5</v>
      </c>
      <c r="D438" s="36">
        <v>4128.5999999999995</v>
      </c>
      <c r="E438" s="36">
        <v>4088.9499999999989</v>
      </c>
      <c r="F438" s="36">
        <v>4056.3999999999996</v>
      </c>
      <c r="G438" s="36">
        <v>4016.7499999999991</v>
      </c>
      <c r="H438" s="36">
        <v>4161.1499999999987</v>
      </c>
      <c r="I438" s="36">
        <v>4200.7999999999984</v>
      </c>
      <c r="J438" s="36">
        <v>4233.3499999999985</v>
      </c>
      <c r="K438" s="31">
        <v>4168.25</v>
      </c>
      <c r="L438" s="31">
        <v>4096.05</v>
      </c>
      <c r="M438" s="31">
        <v>0.91685000000000005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561.35</v>
      </c>
      <c r="D439" s="36">
        <v>557.48333333333323</v>
      </c>
      <c r="E439" s="36">
        <v>547.96666666666647</v>
      </c>
      <c r="F439" s="36">
        <v>534.58333333333326</v>
      </c>
      <c r="G439" s="36">
        <v>525.06666666666649</v>
      </c>
      <c r="H439" s="36">
        <v>570.86666666666645</v>
      </c>
      <c r="I439" s="36">
        <v>580.3833333333331</v>
      </c>
      <c r="J439" s="36">
        <v>593.76666666666642</v>
      </c>
      <c r="K439" s="31">
        <v>567</v>
      </c>
      <c r="L439" s="31">
        <v>544.1</v>
      </c>
      <c r="M439" s="31">
        <v>4.4183300000000001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25.8</v>
      </c>
      <c r="D440" s="36">
        <v>25.849999999999998</v>
      </c>
      <c r="E440" s="36">
        <v>25.499999999999996</v>
      </c>
      <c r="F440" s="36">
        <v>25.2</v>
      </c>
      <c r="G440" s="36">
        <v>24.849999999999998</v>
      </c>
      <c r="H440" s="36">
        <v>26.149999999999995</v>
      </c>
      <c r="I440" s="36">
        <v>26.499999999999996</v>
      </c>
      <c r="J440" s="36">
        <v>26.799999999999994</v>
      </c>
      <c r="K440" s="31">
        <v>26.2</v>
      </c>
      <c r="L440" s="31">
        <v>25.55</v>
      </c>
      <c r="M440" s="31">
        <v>766.60244999999998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287.8</v>
      </c>
      <c r="D441" s="36">
        <v>287.81666666666666</v>
      </c>
      <c r="E441" s="36">
        <v>284.98333333333335</v>
      </c>
      <c r="F441" s="36">
        <v>282.16666666666669</v>
      </c>
      <c r="G441" s="36">
        <v>279.33333333333337</v>
      </c>
      <c r="H441" s="36">
        <v>290.63333333333333</v>
      </c>
      <c r="I441" s="36">
        <v>293.4666666666667</v>
      </c>
      <c r="J441" s="36">
        <v>296.2833333333333</v>
      </c>
      <c r="K441" s="31">
        <v>290.64999999999998</v>
      </c>
      <c r="L441" s="31">
        <v>285</v>
      </c>
      <c r="M441" s="31">
        <v>6.5229799999999996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804.15</v>
      </c>
      <c r="D442" s="36">
        <v>797.06666666666661</v>
      </c>
      <c r="E442" s="36">
        <v>785.38333333333321</v>
      </c>
      <c r="F442" s="36">
        <v>766.61666666666656</v>
      </c>
      <c r="G442" s="36">
        <v>754.93333333333317</v>
      </c>
      <c r="H442" s="36">
        <v>815.83333333333326</v>
      </c>
      <c r="I442" s="36">
        <v>827.51666666666665</v>
      </c>
      <c r="J442" s="36">
        <v>846.2833333333333</v>
      </c>
      <c r="K442" s="31">
        <v>808.75</v>
      </c>
      <c r="L442" s="31">
        <v>778.3</v>
      </c>
      <c r="M442" s="31">
        <v>5.8407999999999998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546.70000000000005</v>
      </c>
      <c r="D443" s="36">
        <v>540.73333333333335</v>
      </c>
      <c r="E443" s="36">
        <v>530.9666666666667</v>
      </c>
      <c r="F443" s="36">
        <v>515.23333333333335</v>
      </c>
      <c r="G443" s="36">
        <v>505.4666666666667</v>
      </c>
      <c r="H443" s="36">
        <v>556.4666666666667</v>
      </c>
      <c r="I443" s="36">
        <v>566.23333333333335</v>
      </c>
      <c r="J443" s="36">
        <v>581.9666666666667</v>
      </c>
      <c r="K443" s="31">
        <v>550.5</v>
      </c>
      <c r="L443" s="31">
        <v>525</v>
      </c>
      <c r="M443" s="31">
        <v>2.6847599999999998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1037.5999999999999</v>
      </c>
      <c r="D444" s="36">
        <v>1044.95</v>
      </c>
      <c r="E444" s="36">
        <v>1024.7</v>
      </c>
      <c r="F444" s="36">
        <v>1011.8</v>
      </c>
      <c r="G444" s="36">
        <v>991.55</v>
      </c>
      <c r="H444" s="36">
        <v>1057.8500000000001</v>
      </c>
      <c r="I444" s="36">
        <v>1078.1000000000001</v>
      </c>
      <c r="J444" s="36">
        <v>1091.0000000000002</v>
      </c>
      <c r="K444" s="31">
        <v>1065.2</v>
      </c>
      <c r="L444" s="31">
        <v>1032.05</v>
      </c>
      <c r="M444" s="31">
        <v>2.71983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1031.2</v>
      </c>
      <c r="D445" s="36">
        <v>1029.5666666666666</v>
      </c>
      <c r="E445" s="36">
        <v>1020.4333333333332</v>
      </c>
      <c r="F445" s="36">
        <v>1009.6666666666665</v>
      </c>
      <c r="G445" s="36">
        <v>1000.5333333333331</v>
      </c>
      <c r="H445" s="36">
        <v>1040.3333333333333</v>
      </c>
      <c r="I445" s="36">
        <v>1049.4666666666665</v>
      </c>
      <c r="J445" s="36">
        <v>1060.2333333333333</v>
      </c>
      <c r="K445" s="31">
        <v>1038.7</v>
      </c>
      <c r="L445" s="31">
        <v>1018.8</v>
      </c>
      <c r="M445" s="31">
        <v>3.4081800000000002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1932.75</v>
      </c>
      <c r="D446" s="36">
        <v>1920.2166666666665</v>
      </c>
      <c r="E446" s="36">
        <v>1901.4333333333329</v>
      </c>
      <c r="F446" s="36">
        <v>1870.1166666666666</v>
      </c>
      <c r="G446" s="36">
        <v>1851.333333333333</v>
      </c>
      <c r="H446" s="36">
        <v>1951.5333333333328</v>
      </c>
      <c r="I446" s="36">
        <v>1970.3166666666662</v>
      </c>
      <c r="J446" s="36">
        <v>2001.6333333333328</v>
      </c>
      <c r="K446" s="31">
        <v>1939</v>
      </c>
      <c r="L446" s="31">
        <v>1888.9</v>
      </c>
      <c r="M446" s="31">
        <v>4.6203900000000004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3528.6</v>
      </c>
      <c r="D447" s="36">
        <v>3534.1999999999994</v>
      </c>
      <c r="E447" s="36">
        <v>3499.9499999999989</v>
      </c>
      <c r="F447" s="36">
        <v>3471.2999999999997</v>
      </c>
      <c r="G447" s="36">
        <v>3437.0499999999993</v>
      </c>
      <c r="H447" s="36">
        <v>3562.8499999999985</v>
      </c>
      <c r="I447" s="36">
        <v>3597.0999999999995</v>
      </c>
      <c r="J447" s="36">
        <v>3625.7499999999982</v>
      </c>
      <c r="K447" s="31">
        <v>3568.45</v>
      </c>
      <c r="L447" s="31">
        <v>3505.55</v>
      </c>
      <c r="M447" s="31">
        <v>22.437909999999999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876.9</v>
      </c>
      <c r="D448" s="36">
        <v>878.83333333333337</v>
      </c>
      <c r="E448" s="36">
        <v>871.76666666666677</v>
      </c>
      <c r="F448" s="36">
        <v>866.63333333333344</v>
      </c>
      <c r="G448" s="36">
        <v>859.56666666666683</v>
      </c>
      <c r="H448" s="36">
        <v>883.9666666666667</v>
      </c>
      <c r="I448" s="36">
        <v>891.0333333333333</v>
      </c>
      <c r="J448" s="36">
        <v>896.16666666666663</v>
      </c>
      <c r="K448" s="31">
        <v>885.9</v>
      </c>
      <c r="L448" s="31">
        <v>873.7</v>
      </c>
      <c r="M448" s="31">
        <v>8.1720400000000009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7227.15</v>
      </c>
      <c r="D449" s="36">
        <v>7232.3833333333341</v>
      </c>
      <c r="E449" s="36">
        <v>7200.7666666666682</v>
      </c>
      <c r="F449" s="36">
        <v>7174.3833333333341</v>
      </c>
      <c r="G449" s="36">
        <v>7142.7666666666682</v>
      </c>
      <c r="H449" s="36">
        <v>7258.7666666666682</v>
      </c>
      <c r="I449" s="36">
        <v>7290.383333333335</v>
      </c>
      <c r="J449" s="36">
        <v>7316.7666666666682</v>
      </c>
      <c r="K449" s="31">
        <v>7264</v>
      </c>
      <c r="L449" s="31">
        <v>7206</v>
      </c>
      <c r="M449" s="31">
        <v>0.50734999999999997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3273.4</v>
      </c>
      <c r="D450" s="36">
        <v>3331.3166666666671</v>
      </c>
      <c r="E450" s="36">
        <v>3187.6333333333341</v>
      </c>
      <c r="F450" s="36">
        <v>3101.8666666666672</v>
      </c>
      <c r="G450" s="36">
        <v>2958.1833333333343</v>
      </c>
      <c r="H450" s="36">
        <v>3417.0833333333339</v>
      </c>
      <c r="I450" s="36">
        <v>3560.7666666666673</v>
      </c>
      <c r="J450" s="36">
        <v>3646.5333333333338</v>
      </c>
      <c r="K450" s="31">
        <v>3475</v>
      </c>
      <c r="L450" s="31">
        <v>3245.55</v>
      </c>
      <c r="M450" s="31">
        <v>6.9222099999999998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428.05</v>
      </c>
      <c r="D451" s="36">
        <v>427</v>
      </c>
      <c r="E451" s="36">
        <v>421.2</v>
      </c>
      <c r="F451" s="36">
        <v>414.34999999999997</v>
      </c>
      <c r="G451" s="36">
        <v>408.54999999999995</v>
      </c>
      <c r="H451" s="36">
        <v>433.85</v>
      </c>
      <c r="I451" s="36">
        <v>439.65</v>
      </c>
      <c r="J451" s="36">
        <v>446.50000000000006</v>
      </c>
      <c r="K451" s="31">
        <v>432.8</v>
      </c>
      <c r="L451" s="31">
        <v>420.15</v>
      </c>
      <c r="M451" s="31">
        <v>23.56635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630.20000000000005</v>
      </c>
      <c r="D452" s="36">
        <v>626.73333333333335</v>
      </c>
      <c r="E452" s="36">
        <v>620.4666666666667</v>
      </c>
      <c r="F452" s="36">
        <v>610.73333333333335</v>
      </c>
      <c r="G452" s="36">
        <v>604.4666666666667</v>
      </c>
      <c r="H452" s="36">
        <v>636.4666666666667</v>
      </c>
      <c r="I452" s="36">
        <v>642.73333333333335</v>
      </c>
      <c r="J452" s="36">
        <v>652.4666666666667</v>
      </c>
      <c r="K452" s="31">
        <v>633</v>
      </c>
      <c r="L452" s="31">
        <v>617</v>
      </c>
      <c r="M452" s="31">
        <v>89.694050000000004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262.3</v>
      </c>
      <c r="D453" s="36">
        <v>262.16666666666669</v>
      </c>
      <c r="E453" s="36">
        <v>259.58333333333337</v>
      </c>
      <c r="F453" s="36">
        <v>256.86666666666667</v>
      </c>
      <c r="G453" s="36">
        <v>254.28333333333336</v>
      </c>
      <c r="H453" s="36">
        <v>264.88333333333338</v>
      </c>
      <c r="I453" s="36">
        <v>267.46666666666675</v>
      </c>
      <c r="J453" s="36">
        <v>270.18333333333339</v>
      </c>
      <c r="K453" s="31">
        <v>264.75</v>
      </c>
      <c r="L453" s="31">
        <v>259.45</v>
      </c>
      <c r="M453" s="31">
        <v>102.14221999999999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128.9</v>
      </c>
      <c r="D454" s="36">
        <v>128.66666666666669</v>
      </c>
      <c r="E454" s="36">
        <v>127.78333333333336</v>
      </c>
      <c r="F454" s="36">
        <v>126.66666666666667</v>
      </c>
      <c r="G454" s="36">
        <v>125.78333333333335</v>
      </c>
      <c r="H454" s="36">
        <v>129.78333333333336</v>
      </c>
      <c r="I454" s="36">
        <v>130.66666666666669</v>
      </c>
      <c r="J454" s="36">
        <v>131.78333333333339</v>
      </c>
      <c r="K454" s="31">
        <v>129.55000000000001</v>
      </c>
      <c r="L454" s="31">
        <v>127.55</v>
      </c>
      <c r="M454" s="31">
        <v>284.06434999999999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99.45</v>
      </c>
      <c r="D455" s="36">
        <v>99.850000000000009</v>
      </c>
      <c r="E455" s="36">
        <v>98.000000000000014</v>
      </c>
      <c r="F455" s="36">
        <v>96.550000000000011</v>
      </c>
      <c r="G455" s="36">
        <v>94.700000000000017</v>
      </c>
      <c r="H455" s="36">
        <v>101.30000000000001</v>
      </c>
      <c r="I455" s="36">
        <v>103.15</v>
      </c>
      <c r="J455" s="36">
        <v>104.60000000000001</v>
      </c>
      <c r="K455" s="31">
        <v>101.7</v>
      </c>
      <c r="L455" s="31">
        <v>98.4</v>
      </c>
      <c r="M455" s="31">
        <v>42.872439999999997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1448.95</v>
      </c>
      <c r="D456" s="36">
        <v>1449.4333333333334</v>
      </c>
      <c r="E456" s="36">
        <v>1440.5166666666669</v>
      </c>
      <c r="F456" s="36">
        <v>1432.0833333333335</v>
      </c>
      <c r="G456" s="36">
        <v>1423.166666666667</v>
      </c>
      <c r="H456" s="36">
        <v>1457.8666666666668</v>
      </c>
      <c r="I456" s="36">
        <v>1466.7833333333333</v>
      </c>
      <c r="J456" s="36">
        <v>1475.2166666666667</v>
      </c>
      <c r="K456" s="31">
        <v>1458.35</v>
      </c>
      <c r="L456" s="31">
        <v>1441</v>
      </c>
      <c r="M456" s="31">
        <v>0.12927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362.55</v>
      </c>
      <c r="D457" s="36">
        <v>361.83333333333331</v>
      </c>
      <c r="E457" s="36">
        <v>357.76666666666665</v>
      </c>
      <c r="F457" s="36">
        <v>352.98333333333335</v>
      </c>
      <c r="G457" s="36">
        <v>348.91666666666669</v>
      </c>
      <c r="H457" s="36">
        <v>366.61666666666662</v>
      </c>
      <c r="I457" s="36">
        <v>370.68333333333334</v>
      </c>
      <c r="J457" s="36">
        <v>375.46666666666658</v>
      </c>
      <c r="K457" s="31">
        <v>365.9</v>
      </c>
      <c r="L457" s="31">
        <v>357.05</v>
      </c>
      <c r="M457" s="31">
        <v>1.05061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2598.0500000000002</v>
      </c>
      <c r="D458" s="36">
        <v>2598.4</v>
      </c>
      <c r="E458" s="36">
        <v>2559.7000000000003</v>
      </c>
      <c r="F458" s="36">
        <v>2521.3500000000004</v>
      </c>
      <c r="G458" s="36">
        <v>2482.6500000000005</v>
      </c>
      <c r="H458" s="36">
        <v>2636.75</v>
      </c>
      <c r="I458" s="36">
        <v>2675.45</v>
      </c>
      <c r="J458" s="36">
        <v>2713.7999999999997</v>
      </c>
      <c r="K458" s="31">
        <v>2637.1</v>
      </c>
      <c r="L458" s="31">
        <v>2560.0500000000002</v>
      </c>
      <c r="M458" s="31">
        <v>0.19220000000000001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1222.8</v>
      </c>
      <c r="D459" s="36">
        <v>1221.4833333333333</v>
      </c>
      <c r="E459" s="36">
        <v>1211.3166666666666</v>
      </c>
      <c r="F459" s="36">
        <v>1199.8333333333333</v>
      </c>
      <c r="G459" s="36">
        <v>1189.6666666666665</v>
      </c>
      <c r="H459" s="36">
        <v>1232.9666666666667</v>
      </c>
      <c r="I459" s="36">
        <v>1243.1333333333332</v>
      </c>
      <c r="J459" s="36">
        <v>1254.6166666666668</v>
      </c>
      <c r="K459" s="31">
        <v>1231.6500000000001</v>
      </c>
      <c r="L459" s="31">
        <v>1210</v>
      </c>
      <c r="M459" s="31">
        <v>28.611619999999998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875.35</v>
      </c>
      <c r="D460" s="36">
        <v>871.58333333333337</v>
      </c>
      <c r="E460" s="36">
        <v>856.26666666666677</v>
      </c>
      <c r="F460" s="36">
        <v>837.18333333333339</v>
      </c>
      <c r="G460" s="36">
        <v>821.86666666666679</v>
      </c>
      <c r="H460" s="36">
        <v>890.66666666666674</v>
      </c>
      <c r="I460" s="36">
        <v>905.98333333333335</v>
      </c>
      <c r="J460" s="36">
        <v>925.06666666666672</v>
      </c>
      <c r="K460" s="31">
        <v>886.9</v>
      </c>
      <c r="L460" s="31">
        <v>852.5</v>
      </c>
      <c r="M460" s="31">
        <v>5.8912000000000004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140.5</v>
      </c>
      <c r="D461" s="36">
        <v>140.25</v>
      </c>
      <c r="E461" s="36">
        <v>138.94999999999999</v>
      </c>
      <c r="F461" s="36">
        <v>137.39999999999998</v>
      </c>
      <c r="G461" s="36">
        <v>136.09999999999997</v>
      </c>
      <c r="H461" s="36">
        <v>141.80000000000001</v>
      </c>
      <c r="I461" s="36">
        <v>143.10000000000002</v>
      </c>
      <c r="J461" s="36">
        <v>144.65000000000003</v>
      </c>
      <c r="K461" s="31">
        <v>141.55000000000001</v>
      </c>
      <c r="L461" s="31">
        <v>138.69999999999999</v>
      </c>
      <c r="M461" s="31">
        <v>6.0730000000000004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910.2</v>
      </c>
      <c r="D462" s="36">
        <v>914.94999999999993</v>
      </c>
      <c r="E462" s="36">
        <v>902.89999999999986</v>
      </c>
      <c r="F462" s="36">
        <v>895.59999999999991</v>
      </c>
      <c r="G462" s="36">
        <v>883.54999999999984</v>
      </c>
      <c r="H462" s="36">
        <v>922.24999999999989</v>
      </c>
      <c r="I462" s="36">
        <v>934.29999999999984</v>
      </c>
      <c r="J462" s="36">
        <v>941.59999999999991</v>
      </c>
      <c r="K462" s="31">
        <v>927</v>
      </c>
      <c r="L462" s="31">
        <v>907.65</v>
      </c>
      <c r="M462" s="31">
        <v>3.4504700000000001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3110.5</v>
      </c>
      <c r="D463" s="36">
        <v>3103.9333333333329</v>
      </c>
      <c r="E463" s="36">
        <v>3075.8666666666659</v>
      </c>
      <c r="F463" s="36">
        <v>3041.2333333333331</v>
      </c>
      <c r="G463" s="36">
        <v>3013.1666666666661</v>
      </c>
      <c r="H463" s="36">
        <v>3138.5666666666657</v>
      </c>
      <c r="I463" s="36">
        <v>3166.6333333333323</v>
      </c>
      <c r="J463" s="36">
        <v>3201.2666666666655</v>
      </c>
      <c r="K463" s="31">
        <v>3132</v>
      </c>
      <c r="L463" s="31">
        <v>3069.3</v>
      </c>
      <c r="M463" s="31">
        <v>0.30354999999999999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3095.5</v>
      </c>
      <c r="D464" s="36">
        <v>3101.4333333333329</v>
      </c>
      <c r="E464" s="36">
        <v>3072.6166666666659</v>
      </c>
      <c r="F464" s="36">
        <v>3049.7333333333331</v>
      </c>
      <c r="G464" s="36">
        <v>3020.9166666666661</v>
      </c>
      <c r="H464" s="36">
        <v>3124.3166666666657</v>
      </c>
      <c r="I464" s="36">
        <v>3153.1333333333323</v>
      </c>
      <c r="J464" s="36">
        <v>3176.0166666666655</v>
      </c>
      <c r="K464" s="31">
        <v>3130.25</v>
      </c>
      <c r="L464" s="31">
        <v>3078.55</v>
      </c>
      <c r="M464" s="31">
        <v>0.35104999999999997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3148.8</v>
      </c>
      <c r="D465" s="36">
        <v>3156.1</v>
      </c>
      <c r="E465" s="36">
        <v>3135.75</v>
      </c>
      <c r="F465" s="36">
        <v>3122.7000000000003</v>
      </c>
      <c r="G465" s="36">
        <v>3102.3500000000004</v>
      </c>
      <c r="H465" s="36">
        <v>3169.1499999999996</v>
      </c>
      <c r="I465" s="36">
        <v>3189.4999999999991</v>
      </c>
      <c r="J465" s="36">
        <v>3202.5499999999993</v>
      </c>
      <c r="K465" s="31">
        <v>3176.45</v>
      </c>
      <c r="L465" s="31">
        <v>3143.05</v>
      </c>
      <c r="M465" s="31">
        <v>6.9756400000000003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1929.1</v>
      </c>
      <c r="D466" s="36">
        <v>1912.8833333333332</v>
      </c>
      <c r="E466" s="36">
        <v>1880.7666666666664</v>
      </c>
      <c r="F466" s="36">
        <v>1832.4333333333332</v>
      </c>
      <c r="G466" s="36">
        <v>1800.3166666666664</v>
      </c>
      <c r="H466" s="36">
        <v>1961.2166666666665</v>
      </c>
      <c r="I466" s="36">
        <v>1993.3333333333333</v>
      </c>
      <c r="J466" s="36">
        <v>2041.6666666666665</v>
      </c>
      <c r="K466" s="31">
        <v>1945</v>
      </c>
      <c r="L466" s="31">
        <v>1864.55</v>
      </c>
      <c r="M466" s="31">
        <v>5.0988699999999998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738.5</v>
      </c>
      <c r="D467" s="36">
        <v>737.58333333333337</v>
      </c>
      <c r="E467" s="36">
        <v>732.86666666666679</v>
      </c>
      <c r="F467" s="36">
        <v>727.23333333333346</v>
      </c>
      <c r="G467" s="36">
        <v>722.51666666666688</v>
      </c>
      <c r="H467" s="36">
        <v>743.2166666666667</v>
      </c>
      <c r="I467" s="36">
        <v>747.93333333333317</v>
      </c>
      <c r="J467" s="36">
        <v>753.56666666666661</v>
      </c>
      <c r="K467" s="31">
        <v>742.3</v>
      </c>
      <c r="L467" s="31">
        <v>731.95</v>
      </c>
      <c r="M467" s="31">
        <v>1.3077399999999999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783.75</v>
      </c>
      <c r="D468" s="36">
        <v>786.08333333333337</v>
      </c>
      <c r="E468" s="36">
        <v>777.7166666666667</v>
      </c>
      <c r="F468" s="36">
        <v>771.68333333333328</v>
      </c>
      <c r="G468" s="36">
        <v>763.31666666666661</v>
      </c>
      <c r="H468" s="36">
        <v>792.11666666666679</v>
      </c>
      <c r="I468" s="36">
        <v>800.48333333333335</v>
      </c>
      <c r="J468" s="36">
        <v>806.51666666666688</v>
      </c>
      <c r="K468" s="31">
        <v>794.45</v>
      </c>
      <c r="L468" s="31">
        <v>780.05</v>
      </c>
      <c r="M468" s="31">
        <v>0.25457000000000002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2080.15</v>
      </c>
      <c r="D469" s="36">
        <v>2067.4666666666667</v>
      </c>
      <c r="E469" s="36">
        <v>2043.8333333333335</v>
      </c>
      <c r="F469" s="36">
        <v>2007.5166666666669</v>
      </c>
      <c r="G469" s="36">
        <v>1983.8833333333337</v>
      </c>
      <c r="H469" s="36">
        <v>2103.7833333333333</v>
      </c>
      <c r="I469" s="36">
        <v>2127.4166666666665</v>
      </c>
      <c r="J469" s="36">
        <v>2163.7333333333331</v>
      </c>
      <c r="K469" s="31">
        <v>2091.1</v>
      </c>
      <c r="L469" s="31">
        <v>2031.15</v>
      </c>
      <c r="M469" s="31">
        <v>7.6750100000000003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37.65</v>
      </c>
      <c r="D470" s="36">
        <v>37.749999999999993</v>
      </c>
      <c r="E470" s="36">
        <v>37.449999999999989</v>
      </c>
      <c r="F470" s="36">
        <v>37.249999999999993</v>
      </c>
      <c r="G470" s="36">
        <v>36.949999999999989</v>
      </c>
      <c r="H470" s="36">
        <v>37.949999999999989</v>
      </c>
      <c r="I470" s="36">
        <v>38.249999999999986</v>
      </c>
      <c r="J470" s="36">
        <v>38.449999999999989</v>
      </c>
      <c r="K470" s="31">
        <v>38.049999999999997</v>
      </c>
      <c r="L470" s="31">
        <v>37.549999999999997</v>
      </c>
      <c r="M470" s="31">
        <v>66.378050000000002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379.7</v>
      </c>
      <c r="D471" s="36">
        <v>382.16666666666669</v>
      </c>
      <c r="E471" s="36">
        <v>374.63333333333338</v>
      </c>
      <c r="F471" s="36">
        <v>369.56666666666672</v>
      </c>
      <c r="G471" s="36">
        <v>362.03333333333342</v>
      </c>
      <c r="H471" s="36">
        <v>387.23333333333335</v>
      </c>
      <c r="I471" s="36">
        <v>394.76666666666665</v>
      </c>
      <c r="J471" s="36">
        <v>399.83333333333331</v>
      </c>
      <c r="K471" s="31">
        <v>389.7</v>
      </c>
      <c r="L471" s="31">
        <v>377.1</v>
      </c>
      <c r="M471" s="31">
        <v>6.6289899999999999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438.4</v>
      </c>
      <c r="D472" s="36">
        <v>439.4666666666667</v>
      </c>
      <c r="E472" s="36">
        <v>433.93333333333339</v>
      </c>
      <c r="F472" s="36">
        <v>429.4666666666667</v>
      </c>
      <c r="G472" s="36">
        <v>423.93333333333339</v>
      </c>
      <c r="H472" s="36">
        <v>443.93333333333339</v>
      </c>
      <c r="I472" s="36">
        <v>449.4666666666667</v>
      </c>
      <c r="J472" s="36">
        <v>453.93333333333339</v>
      </c>
      <c r="K472" s="31">
        <v>445</v>
      </c>
      <c r="L472" s="31">
        <v>435</v>
      </c>
      <c r="M472" s="31">
        <v>4.5910299999999999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783.2</v>
      </c>
      <c r="D473" s="36">
        <v>783.88333333333333</v>
      </c>
      <c r="E473" s="36">
        <v>778.41666666666663</v>
      </c>
      <c r="F473" s="36">
        <v>773.63333333333333</v>
      </c>
      <c r="G473" s="36">
        <v>768.16666666666663</v>
      </c>
      <c r="H473" s="36">
        <v>788.66666666666663</v>
      </c>
      <c r="I473" s="36">
        <v>794.13333333333333</v>
      </c>
      <c r="J473" s="36">
        <v>798.91666666666663</v>
      </c>
      <c r="K473" s="31">
        <v>789.35</v>
      </c>
      <c r="L473" s="31">
        <v>779.1</v>
      </c>
      <c r="M473" s="31">
        <v>0.23113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2988.3</v>
      </c>
      <c r="D474" s="36">
        <v>2997.8666666666668</v>
      </c>
      <c r="E474" s="36">
        <v>2895.4333333333334</v>
      </c>
      <c r="F474" s="36">
        <v>2802.5666666666666</v>
      </c>
      <c r="G474" s="36">
        <v>2700.1333333333332</v>
      </c>
      <c r="H474" s="36">
        <v>3090.7333333333336</v>
      </c>
      <c r="I474" s="36">
        <v>3193.166666666667</v>
      </c>
      <c r="J474" s="36">
        <v>3286.0333333333338</v>
      </c>
      <c r="K474" s="31">
        <v>3100.3</v>
      </c>
      <c r="L474" s="31">
        <v>2905</v>
      </c>
      <c r="M474" s="31">
        <v>13.12908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43.65</v>
      </c>
      <c r="D475" s="36">
        <v>43.550000000000004</v>
      </c>
      <c r="E475" s="36">
        <v>42.95000000000001</v>
      </c>
      <c r="F475" s="36">
        <v>42.250000000000007</v>
      </c>
      <c r="G475" s="36">
        <v>41.650000000000013</v>
      </c>
      <c r="H475" s="36">
        <v>44.250000000000007</v>
      </c>
      <c r="I475" s="36">
        <v>44.85</v>
      </c>
      <c r="J475" s="36">
        <v>45.550000000000004</v>
      </c>
      <c r="K475" s="31">
        <v>44.15</v>
      </c>
      <c r="L475" s="31">
        <v>42.85</v>
      </c>
      <c r="M475" s="31">
        <v>78.427250000000001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1521.8</v>
      </c>
      <c r="D476" s="36">
        <v>1518.9333333333334</v>
      </c>
      <c r="E476" s="36">
        <v>1502.8166666666668</v>
      </c>
      <c r="F476" s="36">
        <v>1483.8333333333335</v>
      </c>
      <c r="G476" s="36">
        <v>1467.7166666666669</v>
      </c>
      <c r="H476" s="36">
        <v>1537.9166666666667</v>
      </c>
      <c r="I476" s="36">
        <v>1554.0333333333335</v>
      </c>
      <c r="J476" s="36">
        <v>1573.0166666666667</v>
      </c>
      <c r="K476" s="31">
        <v>1535.05</v>
      </c>
      <c r="L476" s="31">
        <v>1499.95</v>
      </c>
      <c r="M476" s="31">
        <v>7.7578100000000001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43.55</v>
      </c>
      <c r="D477" s="36">
        <v>43.616666666666667</v>
      </c>
      <c r="E477" s="36">
        <v>43.033333333333331</v>
      </c>
      <c r="F477" s="36">
        <v>42.516666666666666</v>
      </c>
      <c r="G477" s="36">
        <v>41.93333333333333</v>
      </c>
      <c r="H477" s="36">
        <v>44.133333333333333</v>
      </c>
      <c r="I477" s="36">
        <v>44.716666666666661</v>
      </c>
      <c r="J477" s="36">
        <v>45.233333333333334</v>
      </c>
      <c r="K477" s="31">
        <v>44.2</v>
      </c>
      <c r="L477" s="31">
        <v>43.1</v>
      </c>
      <c r="M477" s="31">
        <v>349.65445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460.2</v>
      </c>
      <c r="D478" s="36">
        <v>460.73333333333335</v>
      </c>
      <c r="E478" s="36">
        <v>453.4666666666667</v>
      </c>
      <c r="F478" s="36">
        <v>446.73333333333335</v>
      </c>
      <c r="G478" s="36">
        <v>439.4666666666667</v>
      </c>
      <c r="H478" s="36">
        <v>467.4666666666667</v>
      </c>
      <c r="I478" s="36">
        <v>474.73333333333335</v>
      </c>
      <c r="J478" s="36">
        <v>481.4666666666667</v>
      </c>
      <c r="K478" s="31">
        <v>468</v>
      </c>
      <c r="L478" s="31">
        <v>454</v>
      </c>
      <c r="M478" s="31">
        <v>1.5087600000000001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8254.85</v>
      </c>
      <c r="D479" s="36">
        <v>8224.2666666666682</v>
      </c>
      <c r="E479" s="36">
        <v>8162.5833333333358</v>
      </c>
      <c r="F479" s="36">
        <v>8070.3166666666675</v>
      </c>
      <c r="G479" s="36">
        <v>8008.633333333335</v>
      </c>
      <c r="H479" s="36">
        <v>8316.5333333333365</v>
      </c>
      <c r="I479" s="36">
        <v>8378.2166666666672</v>
      </c>
      <c r="J479" s="36">
        <v>8470.4833333333372</v>
      </c>
      <c r="K479" s="31">
        <v>8285.9500000000007</v>
      </c>
      <c r="L479" s="31">
        <v>8132</v>
      </c>
      <c r="M479" s="31">
        <v>3.20974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106.3</v>
      </c>
      <c r="D480" s="36">
        <v>105.40000000000002</v>
      </c>
      <c r="E480" s="36">
        <v>103.80000000000004</v>
      </c>
      <c r="F480" s="36">
        <v>101.30000000000003</v>
      </c>
      <c r="G480" s="36">
        <v>99.700000000000045</v>
      </c>
      <c r="H480" s="36">
        <v>107.90000000000003</v>
      </c>
      <c r="I480" s="36">
        <v>109.50000000000003</v>
      </c>
      <c r="J480" s="36">
        <v>112.00000000000003</v>
      </c>
      <c r="K480" s="31">
        <v>107</v>
      </c>
      <c r="L480" s="31">
        <v>102.9</v>
      </c>
      <c r="M480" s="31">
        <v>458.83301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1557</v>
      </c>
      <c r="D481" s="36">
        <v>1553.0166666666667</v>
      </c>
      <c r="E481" s="36">
        <v>1542.2333333333333</v>
      </c>
      <c r="F481" s="36">
        <v>1527.4666666666667</v>
      </c>
      <c r="G481" s="36">
        <v>1516.6833333333334</v>
      </c>
      <c r="H481" s="36">
        <v>1567.7833333333333</v>
      </c>
      <c r="I481" s="36">
        <v>1578.5666666666666</v>
      </c>
      <c r="J481" s="31">
        <v>1593.3333333333333</v>
      </c>
      <c r="K481" s="31">
        <v>1563.8</v>
      </c>
      <c r="L481" s="31">
        <v>1538.25</v>
      </c>
      <c r="M481" s="53">
        <v>1.1936500000000001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1007.25</v>
      </c>
      <c r="D482" s="36">
        <v>1005.75</v>
      </c>
      <c r="E482" s="36">
        <v>996.5</v>
      </c>
      <c r="F482" s="36">
        <v>985.75</v>
      </c>
      <c r="G482" s="36">
        <v>976.5</v>
      </c>
      <c r="H482" s="36">
        <v>1016.5</v>
      </c>
      <c r="I482" s="36">
        <v>1025.75</v>
      </c>
      <c r="J482" s="31">
        <v>1036.5</v>
      </c>
      <c r="K482" s="31">
        <v>1015</v>
      </c>
      <c r="L482" s="31">
        <v>995</v>
      </c>
      <c r="M482" s="53">
        <v>6.8235700000000001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599.45000000000005</v>
      </c>
      <c r="D483" s="36">
        <v>602.5</v>
      </c>
      <c r="E483" s="36">
        <v>594.6</v>
      </c>
      <c r="F483" s="36">
        <v>589.75</v>
      </c>
      <c r="G483" s="36">
        <v>581.85</v>
      </c>
      <c r="H483" s="36">
        <v>607.35</v>
      </c>
      <c r="I483" s="36">
        <v>615.25000000000011</v>
      </c>
      <c r="J483" s="36">
        <v>620.1</v>
      </c>
      <c r="K483" s="31">
        <v>610.4</v>
      </c>
      <c r="L483" s="31">
        <v>597.65</v>
      </c>
      <c r="M483" s="31">
        <v>3.6345100000000001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616.25</v>
      </c>
      <c r="D484" s="36">
        <v>615.66666666666663</v>
      </c>
      <c r="E484" s="36">
        <v>609.83333333333326</v>
      </c>
      <c r="F484" s="36">
        <v>603.41666666666663</v>
      </c>
      <c r="G484" s="36">
        <v>597.58333333333326</v>
      </c>
      <c r="H484" s="36">
        <v>622.08333333333326</v>
      </c>
      <c r="I484" s="36">
        <v>627.91666666666652</v>
      </c>
      <c r="J484" s="31">
        <v>634.33333333333326</v>
      </c>
      <c r="K484" s="31">
        <v>621.5</v>
      </c>
      <c r="L484" s="31">
        <v>609.25</v>
      </c>
      <c r="M484" s="53">
        <v>20.02347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787.05</v>
      </c>
      <c r="D485" s="36">
        <v>784.4</v>
      </c>
      <c r="E485" s="36">
        <v>772.8</v>
      </c>
      <c r="F485" s="36">
        <v>758.55</v>
      </c>
      <c r="G485" s="36">
        <v>746.94999999999993</v>
      </c>
      <c r="H485" s="36">
        <v>798.65</v>
      </c>
      <c r="I485" s="36">
        <v>810.25000000000011</v>
      </c>
      <c r="J485" s="36">
        <v>824.5</v>
      </c>
      <c r="K485" s="31">
        <v>796</v>
      </c>
      <c r="L485" s="31">
        <v>770.15</v>
      </c>
      <c r="M485" s="31">
        <v>0.35715999999999998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656.15</v>
      </c>
      <c r="D486" s="36">
        <v>658.06666666666661</v>
      </c>
      <c r="E486" s="36">
        <v>652.18333333333317</v>
      </c>
      <c r="F486" s="36">
        <v>648.21666666666658</v>
      </c>
      <c r="G486" s="36">
        <v>642.33333333333314</v>
      </c>
      <c r="H486" s="36">
        <v>662.03333333333319</v>
      </c>
      <c r="I486" s="36">
        <v>667.91666666666663</v>
      </c>
      <c r="J486" s="36">
        <v>671.88333333333321</v>
      </c>
      <c r="K486" s="31">
        <v>663.95</v>
      </c>
      <c r="L486" s="31">
        <v>654.1</v>
      </c>
      <c r="M486" s="31">
        <v>2.9703499999999998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440.35</v>
      </c>
      <c r="D487" s="36">
        <v>443.15000000000003</v>
      </c>
      <c r="E487" s="36">
        <v>431.30000000000007</v>
      </c>
      <c r="F487" s="36">
        <v>422.25000000000006</v>
      </c>
      <c r="G487" s="36">
        <v>410.40000000000009</v>
      </c>
      <c r="H487" s="36">
        <v>452.20000000000005</v>
      </c>
      <c r="I487" s="36">
        <v>464.05000000000007</v>
      </c>
      <c r="J487" s="36">
        <v>473.1</v>
      </c>
      <c r="K487" s="31">
        <v>455</v>
      </c>
      <c r="L487" s="31">
        <v>434.1</v>
      </c>
      <c r="M487" s="31">
        <v>2.94096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373.15</v>
      </c>
      <c r="D488" s="36">
        <v>376.7833333333333</v>
      </c>
      <c r="E488" s="36">
        <v>368.36666666666662</v>
      </c>
      <c r="F488" s="36">
        <v>363.58333333333331</v>
      </c>
      <c r="G488" s="36">
        <v>355.16666666666663</v>
      </c>
      <c r="H488" s="36">
        <v>381.56666666666661</v>
      </c>
      <c r="I488" s="36">
        <v>389.98333333333335</v>
      </c>
      <c r="J488" s="36">
        <v>394.76666666666659</v>
      </c>
      <c r="K488" s="31">
        <v>385.2</v>
      </c>
      <c r="L488" s="31">
        <v>372</v>
      </c>
      <c r="M488" s="31">
        <v>1.8789800000000001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486.2</v>
      </c>
      <c r="D489" s="36">
        <v>486.5333333333333</v>
      </c>
      <c r="E489" s="36">
        <v>482.81666666666661</v>
      </c>
      <c r="F489" s="36">
        <v>479.43333333333328</v>
      </c>
      <c r="G489" s="36">
        <v>475.71666666666658</v>
      </c>
      <c r="H489" s="36">
        <v>489.91666666666663</v>
      </c>
      <c r="I489" s="36">
        <v>493.63333333333333</v>
      </c>
      <c r="J489" s="36">
        <v>497.01666666666665</v>
      </c>
      <c r="K489" s="31">
        <v>490.25</v>
      </c>
      <c r="L489" s="31">
        <v>483.15</v>
      </c>
      <c r="M489" s="31">
        <v>1.32545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945.7</v>
      </c>
      <c r="D490" s="36">
        <v>954.25</v>
      </c>
      <c r="E490" s="36">
        <v>929.5</v>
      </c>
      <c r="F490" s="36">
        <v>913.3</v>
      </c>
      <c r="G490" s="36">
        <v>888.55</v>
      </c>
      <c r="H490" s="36">
        <v>970.45</v>
      </c>
      <c r="I490" s="36">
        <v>995.2</v>
      </c>
      <c r="J490" s="36">
        <v>1011.4000000000001</v>
      </c>
      <c r="K490" s="31">
        <v>979</v>
      </c>
      <c r="L490" s="31">
        <v>938.05</v>
      </c>
      <c r="M490" s="31">
        <v>24.404789999999998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1338.55</v>
      </c>
      <c r="D491" s="36">
        <v>1334.5166666666667</v>
      </c>
      <c r="E491" s="36">
        <v>1320.0833333333333</v>
      </c>
      <c r="F491" s="36">
        <v>1301.6166666666666</v>
      </c>
      <c r="G491" s="36">
        <v>1287.1833333333332</v>
      </c>
      <c r="H491" s="36">
        <v>1352.9833333333333</v>
      </c>
      <c r="I491" s="36">
        <v>1367.4166666666667</v>
      </c>
      <c r="J491" s="36">
        <v>1385.8833333333334</v>
      </c>
      <c r="K491" s="31">
        <v>1348.95</v>
      </c>
      <c r="L491" s="31">
        <v>1316.05</v>
      </c>
      <c r="M491" s="31">
        <v>0.92674000000000001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222.55</v>
      </c>
      <c r="D492" s="36">
        <v>219.1</v>
      </c>
      <c r="E492" s="36">
        <v>213.45</v>
      </c>
      <c r="F492" s="36">
        <v>204.35</v>
      </c>
      <c r="G492" s="36">
        <v>198.7</v>
      </c>
      <c r="H492" s="36">
        <v>228.2</v>
      </c>
      <c r="I492" s="36">
        <v>233.85000000000002</v>
      </c>
      <c r="J492" s="36">
        <v>242.95</v>
      </c>
      <c r="K492" s="31">
        <v>224.75</v>
      </c>
      <c r="L492" s="31">
        <v>210</v>
      </c>
      <c r="M492" s="31">
        <v>277.11678000000001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307.3</v>
      </c>
      <c r="D493" s="36">
        <v>307.13333333333333</v>
      </c>
      <c r="E493" s="36">
        <v>305.26666666666665</v>
      </c>
      <c r="F493" s="36">
        <v>303.23333333333335</v>
      </c>
      <c r="G493" s="36">
        <v>301.36666666666667</v>
      </c>
      <c r="H493" s="36">
        <v>309.16666666666663</v>
      </c>
      <c r="I493" s="36">
        <v>311.0333333333333</v>
      </c>
      <c r="J493" s="36">
        <v>313.06666666666661</v>
      </c>
      <c r="K493" s="31">
        <v>309</v>
      </c>
      <c r="L493" s="31">
        <v>305.10000000000002</v>
      </c>
      <c r="M493" s="31">
        <v>0.84716000000000002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499.2</v>
      </c>
      <c r="D494" s="36">
        <v>496.2833333333333</v>
      </c>
      <c r="E494" s="36">
        <v>490.56666666666661</v>
      </c>
      <c r="F494" s="36">
        <v>481.93333333333328</v>
      </c>
      <c r="G494" s="36">
        <v>476.21666666666658</v>
      </c>
      <c r="H494" s="36">
        <v>504.91666666666663</v>
      </c>
      <c r="I494" s="36">
        <v>510.63333333333333</v>
      </c>
      <c r="J494" s="36">
        <v>519.26666666666665</v>
      </c>
      <c r="K494" s="31">
        <v>502</v>
      </c>
      <c r="L494" s="31">
        <v>487.65</v>
      </c>
      <c r="M494" s="31">
        <v>1.1489400000000001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1846.45</v>
      </c>
      <c r="D495" s="36">
        <v>1847.3999999999999</v>
      </c>
      <c r="E495" s="36">
        <v>1831.0499999999997</v>
      </c>
      <c r="F495" s="36">
        <v>1815.6499999999999</v>
      </c>
      <c r="G495" s="36">
        <v>1799.2999999999997</v>
      </c>
      <c r="H495" s="36">
        <v>1862.7999999999997</v>
      </c>
      <c r="I495" s="36">
        <v>1879.1499999999996</v>
      </c>
      <c r="J495" s="36">
        <v>1894.5499999999997</v>
      </c>
      <c r="K495" s="31">
        <v>1863.75</v>
      </c>
      <c r="L495" s="31">
        <v>1832</v>
      </c>
      <c r="M495" s="31">
        <v>1.01509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1972.3</v>
      </c>
      <c r="D496" s="36">
        <v>1985.3</v>
      </c>
      <c r="E496" s="36">
        <v>1950.1999999999998</v>
      </c>
      <c r="F496" s="36">
        <v>1928.1</v>
      </c>
      <c r="G496" s="36">
        <v>1892.9999999999998</v>
      </c>
      <c r="H496" s="36">
        <v>2007.3999999999999</v>
      </c>
      <c r="I496" s="36">
        <v>2042.4999999999998</v>
      </c>
      <c r="J496" s="36">
        <v>2064.6</v>
      </c>
      <c r="K496" s="31">
        <v>2020.4</v>
      </c>
      <c r="L496" s="31">
        <v>1963.2</v>
      </c>
      <c r="M496" s="31">
        <v>0.53776999999999997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11.65</v>
      </c>
      <c r="D497" s="36">
        <v>11.783333333333333</v>
      </c>
      <c r="E497" s="36">
        <v>11.466666666666667</v>
      </c>
      <c r="F497" s="36">
        <v>11.283333333333333</v>
      </c>
      <c r="G497" s="36">
        <v>10.966666666666667</v>
      </c>
      <c r="H497" s="36">
        <v>11.966666666666667</v>
      </c>
      <c r="I497" s="36">
        <v>12.283333333333333</v>
      </c>
      <c r="J497" s="36">
        <v>12.466666666666667</v>
      </c>
      <c r="K497" s="31">
        <v>12.1</v>
      </c>
      <c r="L497" s="31">
        <v>11.6</v>
      </c>
      <c r="M497" s="31">
        <v>1841.4457600000001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863.3</v>
      </c>
      <c r="D498" s="36">
        <v>864.5</v>
      </c>
      <c r="E498" s="36">
        <v>858.8</v>
      </c>
      <c r="F498" s="36">
        <v>854.3</v>
      </c>
      <c r="G498" s="36">
        <v>848.59999999999991</v>
      </c>
      <c r="H498" s="36">
        <v>869</v>
      </c>
      <c r="I498" s="36">
        <v>874.7</v>
      </c>
      <c r="J498" s="36">
        <v>879.2</v>
      </c>
      <c r="K498" s="31">
        <v>870.2</v>
      </c>
      <c r="L498" s="31">
        <v>860</v>
      </c>
      <c r="M498" s="31">
        <v>10.14532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393.55</v>
      </c>
      <c r="D499" s="36">
        <v>394.25</v>
      </c>
      <c r="E499" s="36">
        <v>390.65</v>
      </c>
      <c r="F499" s="36">
        <v>387.75</v>
      </c>
      <c r="G499" s="36">
        <v>384.15</v>
      </c>
      <c r="H499" s="36">
        <v>397.15</v>
      </c>
      <c r="I499" s="36">
        <v>400.75</v>
      </c>
      <c r="J499" s="36">
        <v>403.65</v>
      </c>
      <c r="K499" s="31">
        <v>397.85</v>
      </c>
      <c r="L499" s="31">
        <v>391.35</v>
      </c>
      <c r="M499" s="31">
        <v>4.2085499999999998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121.45</v>
      </c>
      <c r="D500" s="36">
        <v>121.86666666666667</v>
      </c>
      <c r="E500" s="36">
        <v>120.58333333333334</v>
      </c>
      <c r="F500" s="36">
        <v>119.71666666666667</v>
      </c>
      <c r="G500" s="36">
        <v>118.43333333333334</v>
      </c>
      <c r="H500" s="36">
        <v>122.73333333333335</v>
      </c>
      <c r="I500" s="36">
        <v>124.01666666666668</v>
      </c>
      <c r="J500" s="36">
        <v>124.88333333333335</v>
      </c>
      <c r="K500" s="31">
        <v>123.15</v>
      </c>
      <c r="L500" s="31">
        <v>121</v>
      </c>
      <c r="M500" s="31">
        <v>6.1993900000000002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934.85</v>
      </c>
      <c r="D501" s="36">
        <v>942.56666666666661</v>
      </c>
      <c r="E501" s="36">
        <v>915.53333333333319</v>
      </c>
      <c r="F501" s="36">
        <v>896.21666666666658</v>
      </c>
      <c r="G501" s="36">
        <v>869.18333333333317</v>
      </c>
      <c r="H501" s="36">
        <v>961.88333333333321</v>
      </c>
      <c r="I501" s="36">
        <v>988.91666666666652</v>
      </c>
      <c r="J501" s="36">
        <v>1008.2333333333332</v>
      </c>
      <c r="K501" s="31">
        <v>969.6</v>
      </c>
      <c r="L501" s="31">
        <v>923.25</v>
      </c>
      <c r="M501" s="31">
        <v>1.8441399999999999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1625.05</v>
      </c>
      <c r="D502" s="36">
        <v>1638.4000000000003</v>
      </c>
      <c r="E502" s="36">
        <v>1606.8000000000006</v>
      </c>
      <c r="F502" s="36">
        <v>1588.5500000000004</v>
      </c>
      <c r="G502" s="36">
        <v>1556.9500000000007</v>
      </c>
      <c r="H502" s="36">
        <v>1656.6500000000005</v>
      </c>
      <c r="I502" s="36">
        <v>1688.2500000000005</v>
      </c>
      <c r="J502" s="36">
        <v>1706.5000000000005</v>
      </c>
      <c r="K502" s="31">
        <v>1670</v>
      </c>
      <c r="L502" s="31">
        <v>1620.15</v>
      </c>
      <c r="M502" s="31">
        <v>0.61329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406.05</v>
      </c>
      <c r="D503" s="36">
        <v>405.59999999999997</v>
      </c>
      <c r="E503" s="36">
        <v>401.94999999999993</v>
      </c>
      <c r="F503" s="36">
        <v>397.84999999999997</v>
      </c>
      <c r="G503" s="36">
        <v>394.19999999999993</v>
      </c>
      <c r="H503" s="36">
        <v>409.69999999999993</v>
      </c>
      <c r="I503" s="36">
        <v>413.34999999999991</v>
      </c>
      <c r="J503" s="31">
        <v>417.44999999999993</v>
      </c>
      <c r="K503" s="31">
        <v>409.25</v>
      </c>
      <c r="L503" s="31">
        <v>401.5</v>
      </c>
      <c r="M503" s="53">
        <v>63.901359999999997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17.25</v>
      </c>
      <c r="D504" s="36">
        <v>17.233333333333334</v>
      </c>
      <c r="E504" s="36">
        <v>17.016666666666669</v>
      </c>
      <c r="F504" s="36">
        <v>16.783333333333335</v>
      </c>
      <c r="G504" s="36">
        <v>16.56666666666667</v>
      </c>
      <c r="H504" s="36">
        <v>17.466666666666669</v>
      </c>
      <c r="I504" s="36">
        <v>17.683333333333337</v>
      </c>
      <c r="J504" s="31">
        <v>17.916666666666668</v>
      </c>
      <c r="K504" s="31">
        <v>17.45</v>
      </c>
      <c r="L504" s="31">
        <v>17</v>
      </c>
      <c r="M504" s="53">
        <v>1354.7554399999999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264.55</v>
      </c>
      <c r="D505" s="36">
        <v>261.98333333333335</v>
      </c>
      <c r="E505" s="36">
        <v>257.11666666666667</v>
      </c>
      <c r="F505" s="36">
        <v>249.68333333333334</v>
      </c>
      <c r="G505" s="36">
        <v>244.81666666666666</v>
      </c>
      <c r="H505" s="36">
        <v>269.41666666666669</v>
      </c>
      <c r="I505" s="36">
        <v>274.28333333333336</v>
      </c>
      <c r="J505" s="36">
        <v>281.7166666666667</v>
      </c>
      <c r="K505" s="31">
        <v>266.85000000000002</v>
      </c>
      <c r="L505" s="31">
        <v>254.55</v>
      </c>
      <c r="M505" s="31">
        <v>141.22311999999999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517.4</v>
      </c>
      <c r="D506" s="36">
        <v>517.30000000000007</v>
      </c>
      <c r="E506" s="36">
        <v>512.20000000000016</v>
      </c>
      <c r="F506" s="36">
        <v>507.00000000000011</v>
      </c>
      <c r="G506" s="36">
        <v>501.9000000000002</v>
      </c>
      <c r="H506" s="36">
        <v>522.50000000000011</v>
      </c>
      <c r="I506" s="36">
        <v>527.6</v>
      </c>
      <c r="J506" s="36">
        <v>532.80000000000007</v>
      </c>
      <c r="K506" s="31">
        <v>522.4</v>
      </c>
      <c r="L506" s="31">
        <v>512.1</v>
      </c>
      <c r="M506" s="31">
        <v>6.6106499999999997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15550.7</v>
      </c>
      <c r="D507" s="36">
        <v>15501.550000000001</v>
      </c>
      <c r="E507" s="36">
        <v>15403.100000000002</v>
      </c>
      <c r="F507" s="36">
        <v>15255.500000000002</v>
      </c>
      <c r="G507" s="36">
        <v>15157.050000000003</v>
      </c>
      <c r="H507" s="36">
        <v>15649.150000000001</v>
      </c>
      <c r="I507" s="36">
        <v>15747.600000000002</v>
      </c>
      <c r="J507" s="31">
        <v>15895.2</v>
      </c>
      <c r="K507" s="31">
        <v>15600</v>
      </c>
      <c r="L507" s="31">
        <v>15353.95</v>
      </c>
      <c r="M507" s="53">
        <v>3.1440000000000003E-2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101.5</v>
      </c>
      <c r="D508" s="36">
        <v>101.28333333333335</v>
      </c>
      <c r="E508" s="36">
        <v>99.816666666666691</v>
      </c>
      <c r="F508" s="36">
        <v>98.13333333333334</v>
      </c>
      <c r="G508" s="36">
        <v>96.666666666666686</v>
      </c>
      <c r="H508" s="36">
        <v>102.9666666666667</v>
      </c>
      <c r="I508" s="36">
        <v>104.43333333333337</v>
      </c>
      <c r="J508" s="36">
        <v>106.1166666666667</v>
      </c>
      <c r="K508" s="31">
        <v>102.75</v>
      </c>
      <c r="L508" s="31">
        <v>99.6</v>
      </c>
      <c r="M508" s="31">
        <v>495.24815999999998</v>
      </c>
      <c r="N508" s="1"/>
      <c r="O508" s="1"/>
    </row>
    <row r="509" spans="1:15" ht="12.75" customHeight="1">
      <c r="A509" s="312">
        <v>499</v>
      </c>
      <c r="B509" s="313" t="s">
        <v>242</v>
      </c>
      <c r="C509" s="313">
        <v>615</v>
      </c>
      <c r="D509" s="314">
        <v>612.81666666666672</v>
      </c>
      <c r="E509" s="314">
        <v>603.68333333333339</v>
      </c>
      <c r="F509" s="314">
        <v>592.36666666666667</v>
      </c>
      <c r="G509" s="314">
        <v>583.23333333333335</v>
      </c>
      <c r="H509" s="314">
        <v>624.13333333333344</v>
      </c>
      <c r="I509" s="314">
        <v>633.26666666666688</v>
      </c>
      <c r="J509" s="314">
        <v>644.58333333333348</v>
      </c>
      <c r="K509" s="315">
        <v>621.95000000000005</v>
      </c>
      <c r="L509" s="315">
        <v>601.5</v>
      </c>
      <c r="M509" s="315">
        <v>11.32784</v>
      </c>
      <c r="N509" s="1"/>
      <c r="O509" s="1"/>
    </row>
    <row r="510" spans="1:15" ht="12.75" customHeight="1">
      <c r="A510" s="356">
        <v>500</v>
      </c>
      <c r="B510" s="359" t="s">
        <v>562</v>
      </c>
      <c r="C510" s="359">
        <v>1567.45</v>
      </c>
      <c r="D510" s="360">
        <v>1567.05</v>
      </c>
      <c r="E510" s="360">
        <v>1558.3999999999999</v>
      </c>
      <c r="F510" s="360">
        <v>1549.35</v>
      </c>
      <c r="G510" s="360">
        <v>1540.6999999999998</v>
      </c>
      <c r="H510" s="360">
        <v>1576.1</v>
      </c>
      <c r="I510" s="360">
        <v>1584.75</v>
      </c>
      <c r="J510" s="360">
        <v>1593.8</v>
      </c>
      <c r="K510" s="356">
        <v>1575.7</v>
      </c>
      <c r="L510" s="356">
        <v>1558</v>
      </c>
      <c r="M510" s="356">
        <v>0.14751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2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91"/>
      <c r="B5" s="392"/>
      <c r="C5" s="391"/>
      <c r="D5" s="392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393" t="s">
        <v>566</v>
      </c>
      <c r="C7" s="392"/>
      <c r="D7" s="7">
        <f>Main!B10</f>
        <v>45202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45198</v>
      </c>
      <c r="B10" s="32">
        <v>543499</v>
      </c>
      <c r="C10" s="31" t="s">
        <v>1172</v>
      </c>
      <c r="D10" s="31" t="s">
        <v>1173</v>
      </c>
      <c r="E10" s="31" t="s">
        <v>575</v>
      </c>
      <c r="F10" s="86">
        <v>130500</v>
      </c>
      <c r="G10" s="32">
        <v>56.48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45198</v>
      </c>
      <c r="B11" s="32">
        <v>543499</v>
      </c>
      <c r="C11" s="31" t="s">
        <v>1172</v>
      </c>
      <c r="D11" s="31" t="s">
        <v>1174</v>
      </c>
      <c r="E11" s="31" t="s">
        <v>576</v>
      </c>
      <c r="F11" s="86">
        <v>126000</v>
      </c>
      <c r="G11" s="32">
        <v>56.5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45198</v>
      </c>
      <c r="B12" s="32">
        <v>539177</v>
      </c>
      <c r="C12" s="31" t="s">
        <v>1175</v>
      </c>
      <c r="D12" s="31" t="s">
        <v>1176</v>
      </c>
      <c r="E12" s="31" t="s">
        <v>575</v>
      </c>
      <c r="F12" s="86">
        <v>5200000</v>
      </c>
      <c r="G12" s="32">
        <v>398.7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45198</v>
      </c>
      <c r="B13" s="32">
        <v>539177</v>
      </c>
      <c r="C13" s="31" t="s">
        <v>1175</v>
      </c>
      <c r="D13" s="31" t="s">
        <v>1177</v>
      </c>
      <c r="E13" s="31" t="s">
        <v>576</v>
      </c>
      <c r="F13" s="86">
        <v>5200000</v>
      </c>
      <c r="G13" s="32">
        <v>398.7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45198</v>
      </c>
      <c r="B14" s="32">
        <v>522231</v>
      </c>
      <c r="C14" s="31" t="s">
        <v>1178</v>
      </c>
      <c r="D14" s="31" t="s">
        <v>1179</v>
      </c>
      <c r="E14" s="31" t="s">
        <v>576</v>
      </c>
      <c r="F14" s="86">
        <v>16140</v>
      </c>
      <c r="G14" s="32">
        <v>45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45198</v>
      </c>
      <c r="B15" s="32">
        <v>512379</v>
      </c>
      <c r="C15" s="31" t="s">
        <v>1180</v>
      </c>
      <c r="D15" s="31" t="s">
        <v>1181</v>
      </c>
      <c r="E15" s="31" t="s">
        <v>576</v>
      </c>
      <c r="F15" s="86">
        <v>2089113</v>
      </c>
      <c r="G15" s="32">
        <v>23.91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45198</v>
      </c>
      <c r="B16" s="32">
        <v>512379</v>
      </c>
      <c r="C16" s="31" t="s">
        <v>1180</v>
      </c>
      <c r="D16" s="31" t="s">
        <v>1181</v>
      </c>
      <c r="E16" s="31" t="s">
        <v>575</v>
      </c>
      <c r="F16" s="86">
        <v>2699042</v>
      </c>
      <c r="G16" s="32">
        <v>24.14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45198</v>
      </c>
      <c r="B17" s="32">
        <v>539405</v>
      </c>
      <c r="C17" s="31" t="s">
        <v>1182</v>
      </c>
      <c r="D17" s="31" t="s">
        <v>1183</v>
      </c>
      <c r="E17" s="31" t="s">
        <v>575</v>
      </c>
      <c r="F17" s="86">
        <v>50000</v>
      </c>
      <c r="G17" s="32">
        <v>15.3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45198</v>
      </c>
      <c r="B18" s="32">
        <v>539405</v>
      </c>
      <c r="C18" s="31" t="s">
        <v>1182</v>
      </c>
      <c r="D18" s="31" t="s">
        <v>1184</v>
      </c>
      <c r="E18" s="31" t="s">
        <v>575</v>
      </c>
      <c r="F18" s="86">
        <v>50000</v>
      </c>
      <c r="G18" s="32">
        <v>15.3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45198</v>
      </c>
      <c r="B19" s="32">
        <v>539405</v>
      </c>
      <c r="C19" s="31" t="s">
        <v>1182</v>
      </c>
      <c r="D19" s="31" t="s">
        <v>1185</v>
      </c>
      <c r="E19" s="31" t="s">
        <v>576</v>
      </c>
      <c r="F19" s="86">
        <v>105505</v>
      </c>
      <c r="G19" s="32">
        <v>15.3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45198</v>
      </c>
      <c r="B20" s="32">
        <v>543594</v>
      </c>
      <c r="C20" s="31" t="s">
        <v>1186</v>
      </c>
      <c r="D20" s="31" t="s">
        <v>1187</v>
      </c>
      <c r="E20" s="31" t="s">
        <v>576</v>
      </c>
      <c r="F20" s="86">
        <v>192000</v>
      </c>
      <c r="G20" s="32">
        <v>14.4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45198</v>
      </c>
      <c r="B21" s="32">
        <v>543594</v>
      </c>
      <c r="C21" s="31" t="s">
        <v>1186</v>
      </c>
      <c r="D21" s="31" t="s">
        <v>1188</v>
      </c>
      <c r="E21" s="31" t="s">
        <v>576</v>
      </c>
      <c r="F21" s="86">
        <v>78000</v>
      </c>
      <c r="G21" s="32">
        <v>14.49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45198</v>
      </c>
      <c r="B22" s="32">
        <v>543594</v>
      </c>
      <c r="C22" s="31" t="s">
        <v>1186</v>
      </c>
      <c r="D22" s="31" t="s">
        <v>1189</v>
      </c>
      <c r="E22" s="31" t="s">
        <v>575</v>
      </c>
      <c r="F22" s="86">
        <v>129000</v>
      </c>
      <c r="G22" s="32">
        <v>14.61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45198</v>
      </c>
      <c r="B23" s="32">
        <v>543594</v>
      </c>
      <c r="C23" s="31" t="s">
        <v>1186</v>
      </c>
      <c r="D23" s="31" t="s">
        <v>1189</v>
      </c>
      <c r="E23" s="31" t="s">
        <v>576</v>
      </c>
      <c r="F23" s="86">
        <v>129000</v>
      </c>
      <c r="G23" s="32">
        <v>15.1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45198</v>
      </c>
      <c r="B24" s="32">
        <v>542724</v>
      </c>
      <c r="C24" s="31" t="s">
        <v>1190</v>
      </c>
      <c r="D24" s="31" t="s">
        <v>1191</v>
      </c>
      <c r="E24" s="31" t="s">
        <v>576</v>
      </c>
      <c r="F24" s="86">
        <v>2000000</v>
      </c>
      <c r="G24" s="32">
        <v>0.91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45198</v>
      </c>
      <c r="B25" s="32">
        <v>542906</v>
      </c>
      <c r="C25" s="31" t="s">
        <v>1126</v>
      </c>
      <c r="D25" s="31" t="s">
        <v>1192</v>
      </c>
      <c r="E25" s="31" t="s">
        <v>576</v>
      </c>
      <c r="F25" s="86">
        <v>39101</v>
      </c>
      <c r="G25" s="32">
        <v>48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45198</v>
      </c>
      <c r="B26" s="32">
        <v>542906</v>
      </c>
      <c r="C26" s="31" t="s">
        <v>1126</v>
      </c>
      <c r="D26" s="31" t="s">
        <v>1193</v>
      </c>
      <c r="E26" s="31" t="s">
        <v>575</v>
      </c>
      <c r="F26" s="86">
        <v>39101</v>
      </c>
      <c r="G26" s="32">
        <v>48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45198</v>
      </c>
      <c r="B27" s="32">
        <v>537707</v>
      </c>
      <c r="C27" s="31" t="s">
        <v>1094</v>
      </c>
      <c r="D27" s="31" t="s">
        <v>1192</v>
      </c>
      <c r="E27" s="31" t="s">
        <v>576</v>
      </c>
      <c r="F27" s="86">
        <v>120000</v>
      </c>
      <c r="G27" s="32">
        <v>23.18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45198</v>
      </c>
      <c r="B28" s="32">
        <v>537707</v>
      </c>
      <c r="C28" s="31" t="s">
        <v>1094</v>
      </c>
      <c r="D28" s="31" t="s">
        <v>1194</v>
      </c>
      <c r="E28" s="31" t="s">
        <v>575</v>
      </c>
      <c r="F28" s="86">
        <v>100000</v>
      </c>
      <c r="G28" s="32">
        <v>23.18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45198</v>
      </c>
      <c r="B29" s="32">
        <v>542802</v>
      </c>
      <c r="C29" s="31" t="s">
        <v>1127</v>
      </c>
      <c r="D29" s="31" t="s">
        <v>1128</v>
      </c>
      <c r="E29" s="31" t="s">
        <v>576</v>
      </c>
      <c r="F29" s="86">
        <v>939815</v>
      </c>
      <c r="G29" s="32">
        <v>5.39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45198</v>
      </c>
      <c r="B30" s="32">
        <v>543979</v>
      </c>
      <c r="C30" s="31" t="s">
        <v>1129</v>
      </c>
      <c r="D30" s="31" t="s">
        <v>1195</v>
      </c>
      <c r="E30" s="31" t="s">
        <v>575</v>
      </c>
      <c r="F30" s="86">
        <v>16000</v>
      </c>
      <c r="G30" s="32">
        <v>124.8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45198</v>
      </c>
      <c r="B31" s="32">
        <v>543979</v>
      </c>
      <c r="C31" s="31" t="s">
        <v>1129</v>
      </c>
      <c r="D31" s="31" t="s">
        <v>1196</v>
      </c>
      <c r="E31" s="31" t="s">
        <v>576</v>
      </c>
      <c r="F31" s="86">
        <v>16000</v>
      </c>
      <c r="G31" s="32">
        <v>114.46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45198</v>
      </c>
      <c r="B32" s="32">
        <v>543979</v>
      </c>
      <c r="C32" s="31" t="s">
        <v>1129</v>
      </c>
      <c r="D32" s="31" t="s">
        <v>1130</v>
      </c>
      <c r="E32" s="31" t="s">
        <v>576</v>
      </c>
      <c r="F32" s="86">
        <v>32000</v>
      </c>
      <c r="G32" s="32">
        <v>124.2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45198</v>
      </c>
      <c r="B33" s="32">
        <v>507474</v>
      </c>
      <c r="C33" s="31" t="s">
        <v>1197</v>
      </c>
      <c r="D33" s="31" t="s">
        <v>1198</v>
      </c>
      <c r="E33" s="31" t="s">
        <v>575</v>
      </c>
      <c r="F33" s="86">
        <v>100000</v>
      </c>
      <c r="G33" s="32">
        <v>67.03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45198</v>
      </c>
      <c r="B34" s="32">
        <v>537800</v>
      </c>
      <c r="C34" s="31" t="s">
        <v>1199</v>
      </c>
      <c r="D34" s="31" t="s">
        <v>1200</v>
      </c>
      <c r="E34" s="31" t="s">
        <v>576</v>
      </c>
      <c r="F34" s="86">
        <v>27836</v>
      </c>
      <c r="G34" s="32">
        <v>3.85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45198</v>
      </c>
      <c r="B35" s="32">
        <v>537800</v>
      </c>
      <c r="C35" s="31" t="s">
        <v>1199</v>
      </c>
      <c r="D35" s="31" t="s">
        <v>1200</v>
      </c>
      <c r="E35" s="31" t="s">
        <v>575</v>
      </c>
      <c r="F35" s="86">
        <v>5227836</v>
      </c>
      <c r="G35" s="32">
        <v>3.9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45198</v>
      </c>
      <c r="B36" s="32">
        <v>532340</v>
      </c>
      <c r="C36" s="31" t="s">
        <v>1201</v>
      </c>
      <c r="D36" s="31" t="s">
        <v>1202</v>
      </c>
      <c r="E36" s="31" t="s">
        <v>576</v>
      </c>
      <c r="F36" s="86">
        <v>487423</v>
      </c>
      <c r="G36" s="32">
        <v>3.6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45198</v>
      </c>
      <c r="B37" s="32">
        <v>532340</v>
      </c>
      <c r="C37" s="31" t="s">
        <v>1201</v>
      </c>
      <c r="D37" s="31" t="s">
        <v>1203</v>
      </c>
      <c r="E37" s="31" t="s">
        <v>575</v>
      </c>
      <c r="F37" s="86">
        <v>490000</v>
      </c>
      <c r="G37" s="32">
        <v>3.6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45198</v>
      </c>
      <c r="B38" s="32">
        <v>540727</v>
      </c>
      <c r="C38" s="31" t="s">
        <v>1131</v>
      </c>
      <c r="D38" s="31" t="s">
        <v>1204</v>
      </c>
      <c r="E38" s="31" t="s">
        <v>576</v>
      </c>
      <c r="F38" s="86">
        <v>50869</v>
      </c>
      <c r="G38" s="32">
        <v>37.14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45198</v>
      </c>
      <c r="B39" s="32">
        <v>540727</v>
      </c>
      <c r="C39" s="31" t="s">
        <v>1131</v>
      </c>
      <c r="D39" s="31" t="s">
        <v>1205</v>
      </c>
      <c r="E39" s="31" t="s">
        <v>575</v>
      </c>
      <c r="F39" s="86">
        <v>70000</v>
      </c>
      <c r="G39" s="32">
        <v>37.24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45198</v>
      </c>
      <c r="B40" s="32">
        <v>512097</v>
      </c>
      <c r="C40" s="31" t="s">
        <v>1132</v>
      </c>
      <c r="D40" s="31" t="s">
        <v>1133</v>
      </c>
      <c r="E40" s="31" t="s">
        <v>575</v>
      </c>
      <c r="F40" s="86">
        <v>1542129</v>
      </c>
      <c r="G40" s="32">
        <v>0.57999999999999996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45198</v>
      </c>
      <c r="B41" s="32">
        <v>512097</v>
      </c>
      <c r="C41" s="31" t="s">
        <v>1132</v>
      </c>
      <c r="D41" s="31" t="s">
        <v>1133</v>
      </c>
      <c r="E41" s="31" t="s">
        <v>576</v>
      </c>
      <c r="F41" s="86">
        <v>1435895</v>
      </c>
      <c r="G41" s="32">
        <v>0.59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45198</v>
      </c>
      <c r="B42" s="32">
        <v>539593</v>
      </c>
      <c r="C42" s="31" t="s">
        <v>1206</v>
      </c>
      <c r="D42" s="31" t="s">
        <v>1207</v>
      </c>
      <c r="E42" s="31" t="s">
        <v>576</v>
      </c>
      <c r="F42" s="86">
        <v>42332</v>
      </c>
      <c r="G42" s="32">
        <v>4.5599999999999996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45198</v>
      </c>
      <c r="B43" s="32">
        <v>539593</v>
      </c>
      <c r="C43" s="31" t="s">
        <v>1206</v>
      </c>
      <c r="D43" s="31" t="s">
        <v>1208</v>
      </c>
      <c r="E43" s="31" t="s">
        <v>575</v>
      </c>
      <c r="F43" s="86">
        <v>53662</v>
      </c>
      <c r="G43" s="32">
        <v>4.5599999999999996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45198</v>
      </c>
      <c r="B44" s="32">
        <v>543970</v>
      </c>
      <c r="C44" s="31" t="s">
        <v>1134</v>
      </c>
      <c r="D44" s="31" t="s">
        <v>1209</v>
      </c>
      <c r="E44" s="31" t="s">
        <v>576</v>
      </c>
      <c r="F44" s="86">
        <v>6000</v>
      </c>
      <c r="G44" s="32">
        <v>62.48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45198</v>
      </c>
      <c r="B45" s="32">
        <v>543970</v>
      </c>
      <c r="C45" s="31" t="s">
        <v>1134</v>
      </c>
      <c r="D45" s="31" t="s">
        <v>1209</v>
      </c>
      <c r="E45" s="31" t="s">
        <v>575</v>
      </c>
      <c r="F45" s="86">
        <v>9000</v>
      </c>
      <c r="G45" s="32">
        <v>58.6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45198</v>
      </c>
      <c r="B46" s="32">
        <v>543970</v>
      </c>
      <c r="C46" s="31" t="s">
        <v>1134</v>
      </c>
      <c r="D46" s="31" t="s">
        <v>1135</v>
      </c>
      <c r="E46" s="31" t="s">
        <v>575</v>
      </c>
      <c r="F46" s="86">
        <v>9000</v>
      </c>
      <c r="G46" s="32">
        <v>60.5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45198</v>
      </c>
      <c r="B47" s="32">
        <v>543970</v>
      </c>
      <c r="C47" s="31" t="s">
        <v>1134</v>
      </c>
      <c r="D47" s="31" t="s">
        <v>1136</v>
      </c>
      <c r="E47" s="31" t="s">
        <v>575</v>
      </c>
      <c r="F47" s="86">
        <v>6000</v>
      </c>
      <c r="G47" s="32">
        <v>62.48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45198</v>
      </c>
      <c r="B48" s="32">
        <v>543970</v>
      </c>
      <c r="C48" s="31" t="s">
        <v>1134</v>
      </c>
      <c r="D48" s="31" t="s">
        <v>1210</v>
      </c>
      <c r="E48" s="31" t="s">
        <v>575</v>
      </c>
      <c r="F48" s="86">
        <v>9000</v>
      </c>
      <c r="G48" s="32">
        <v>59.97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45198</v>
      </c>
      <c r="B49" s="32">
        <v>543970</v>
      </c>
      <c r="C49" s="31" t="s">
        <v>1134</v>
      </c>
      <c r="D49" s="31" t="s">
        <v>1136</v>
      </c>
      <c r="E49" s="31" t="s">
        <v>576</v>
      </c>
      <c r="F49" s="86">
        <v>63000</v>
      </c>
      <c r="G49" s="32">
        <v>59.37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45198</v>
      </c>
      <c r="B50" s="32">
        <v>540914</v>
      </c>
      <c r="C50" s="31" t="s">
        <v>1095</v>
      </c>
      <c r="D50" s="31" t="s">
        <v>1100</v>
      </c>
      <c r="E50" s="31" t="s">
        <v>576</v>
      </c>
      <c r="F50" s="86">
        <v>256205</v>
      </c>
      <c r="G50" s="32">
        <v>10.46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45198</v>
      </c>
      <c r="B51" s="32">
        <v>540492</v>
      </c>
      <c r="C51" s="31" t="s">
        <v>1211</v>
      </c>
      <c r="D51" s="31" t="s">
        <v>1212</v>
      </c>
      <c r="E51" s="31" t="s">
        <v>576</v>
      </c>
      <c r="F51" s="86">
        <v>444525</v>
      </c>
      <c r="G51" s="32">
        <v>102.71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45198</v>
      </c>
      <c r="B52" s="32">
        <v>511447</v>
      </c>
      <c r="C52" s="31" t="s">
        <v>1213</v>
      </c>
      <c r="D52" s="31" t="s">
        <v>1214</v>
      </c>
      <c r="E52" s="31" t="s">
        <v>575</v>
      </c>
      <c r="F52" s="86">
        <v>1000000</v>
      </c>
      <c r="G52" s="32">
        <v>3.69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45198</v>
      </c>
      <c r="B53" s="32">
        <v>511447</v>
      </c>
      <c r="C53" s="31" t="s">
        <v>1213</v>
      </c>
      <c r="D53" s="31" t="s">
        <v>1215</v>
      </c>
      <c r="E53" s="31" t="s">
        <v>575</v>
      </c>
      <c r="F53" s="86">
        <v>1000000</v>
      </c>
      <c r="G53" s="32">
        <v>3.74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45198</v>
      </c>
      <c r="B54" s="32">
        <v>511447</v>
      </c>
      <c r="C54" s="31" t="s">
        <v>1213</v>
      </c>
      <c r="D54" s="31" t="s">
        <v>1216</v>
      </c>
      <c r="E54" s="31" t="s">
        <v>576</v>
      </c>
      <c r="F54" s="86">
        <v>1105756</v>
      </c>
      <c r="G54" s="32">
        <v>3.71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45198</v>
      </c>
      <c r="B55" s="32">
        <v>537392</v>
      </c>
      <c r="C55" s="31" t="s">
        <v>1217</v>
      </c>
      <c r="D55" s="31" t="s">
        <v>1218</v>
      </c>
      <c r="E55" s="31" t="s">
        <v>576</v>
      </c>
      <c r="F55" s="86">
        <v>79291</v>
      </c>
      <c r="G55" s="32">
        <v>12.41</v>
      </c>
      <c r="H55" s="32" t="s">
        <v>334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45198</v>
      </c>
      <c r="B56" s="32">
        <v>537392</v>
      </c>
      <c r="C56" s="31" t="s">
        <v>1217</v>
      </c>
      <c r="D56" s="31" t="s">
        <v>1219</v>
      </c>
      <c r="E56" s="31" t="s">
        <v>575</v>
      </c>
      <c r="F56" s="86">
        <v>100000</v>
      </c>
      <c r="G56" s="32">
        <v>12.92</v>
      </c>
      <c r="H56" s="32" t="s">
        <v>334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45198</v>
      </c>
      <c r="B57" s="32">
        <v>540762</v>
      </c>
      <c r="C57" s="31" t="s">
        <v>301</v>
      </c>
      <c r="D57" s="31" t="s">
        <v>1220</v>
      </c>
      <c r="E57" s="31" t="s">
        <v>576</v>
      </c>
      <c r="F57" s="86">
        <v>1058200</v>
      </c>
      <c r="G57" s="32">
        <v>2904.6</v>
      </c>
      <c r="H57" s="32" t="s">
        <v>334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45198</v>
      </c>
      <c r="B58" s="32">
        <v>540762</v>
      </c>
      <c r="C58" s="31" t="s">
        <v>301</v>
      </c>
      <c r="D58" s="31" t="s">
        <v>1221</v>
      </c>
      <c r="E58" s="31" t="s">
        <v>575</v>
      </c>
      <c r="F58" s="86">
        <v>1204746</v>
      </c>
      <c r="G58" s="32">
        <v>2900</v>
      </c>
      <c r="H58" s="32" t="s">
        <v>334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45198</v>
      </c>
      <c r="B59" s="32">
        <v>532159</v>
      </c>
      <c r="C59" s="31" t="s">
        <v>1101</v>
      </c>
      <c r="D59" s="31" t="s">
        <v>1080</v>
      </c>
      <c r="E59" s="31" t="s">
        <v>575</v>
      </c>
      <c r="F59" s="86">
        <v>500000</v>
      </c>
      <c r="G59" s="323">
        <v>14.8</v>
      </c>
      <c r="H59" s="32" t="s">
        <v>334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45198</v>
      </c>
      <c r="B60" s="32">
        <v>532159</v>
      </c>
      <c r="C60" s="31" t="s">
        <v>1101</v>
      </c>
      <c r="D60" s="31" t="s">
        <v>1137</v>
      </c>
      <c r="E60" s="31" t="s">
        <v>576</v>
      </c>
      <c r="F60" s="86">
        <v>498340</v>
      </c>
      <c r="G60" s="32">
        <v>14.8</v>
      </c>
      <c r="H60" s="32" t="s">
        <v>334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45198</v>
      </c>
      <c r="B61" s="32">
        <v>539402</v>
      </c>
      <c r="C61" s="31" t="s">
        <v>1222</v>
      </c>
      <c r="D61" s="31" t="s">
        <v>1223</v>
      </c>
      <c r="E61" s="31" t="s">
        <v>576</v>
      </c>
      <c r="F61" s="86">
        <v>106800</v>
      </c>
      <c r="G61" s="32">
        <v>17.63</v>
      </c>
      <c r="H61" s="32" t="s">
        <v>334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45198</v>
      </c>
      <c r="B62" s="32">
        <v>539402</v>
      </c>
      <c r="C62" s="31" t="s">
        <v>1222</v>
      </c>
      <c r="D62" s="31" t="s">
        <v>1224</v>
      </c>
      <c r="E62" s="31" t="s">
        <v>575</v>
      </c>
      <c r="F62" s="86">
        <v>113245</v>
      </c>
      <c r="G62" s="32">
        <v>17.66</v>
      </c>
      <c r="H62" s="32" t="s">
        <v>334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45198</v>
      </c>
      <c r="B63" s="32">
        <v>503657</v>
      </c>
      <c r="C63" s="31" t="s">
        <v>1225</v>
      </c>
      <c r="D63" s="31" t="s">
        <v>1226</v>
      </c>
      <c r="E63" s="31" t="s">
        <v>576</v>
      </c>
      <c r="F63" s="86">
        <v>87352</v>
      </c>
      <c r="G63" s="32">
        <v>16.87</v>
      </c>
      <c r="H63" s="32" t="s">
        <v>334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45198</v>
      </c>
      <c r="B64" s="32">
        <v>503657</v>
      </c>
      <c r="C64" s="31" t="s">
        <v>1225</v>
      </c>
      <c r="D64" s="31" t="s">
        <v>1226</v>
      </c>
      <c r="E64" s="31" t="s">
        <v>575</v>
      </c>
      <c r="F64" s="86">
        <v>87352</v>
      </c>
      <c r="G64" s="32">
        <v>16.87</v>
      </c>
      <c r="H64" s="32" t="s">
        <v>334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45198</v>
      </c>
      <c r="B65" s="32">
        <v>531025</v>
      </c>
      <c r="C65" s="31" t="s">
        <v>1227</v>
      </c>
      <c r="D65" s="31" t="s">
        <v>1228</v>
      </c>
      <c r="E65" s="31" t="s">
        <v>576</v>
      </c>
      <c r="F65" s="86">
        <v>11020409</v>
      </c>
      <c r="G65" s="32">
        <v>0.74</v>
      </c>
      <c r="H65" s="32" t="s">
        <v>334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45198</v>
      </c>
      <c r="B66" s="32">
        <v>503675</v>
      </c>
      <c r="C66" s="31" t="s">
        <v>1229</v>
      </c>
      <c r="D66" s="31" t="s">
        <v>1230</v>
      </c>
      <c r="E66" s="31" t="s">
        <v>575</v>
      </c>
      <c r="F66" s="86">
        <v>253098</v>
      </c>
      <c r="G66" s="32">
        <v>0.72</v>
      </c>
      <c r="H66" s="32" t="s">
        <v>334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45198</v>
      </c>
      <c r="B67" s="32">
        <v>503675</v>
      </c>
      <c r="C67" s="31" t="s">
        <v>1229</v>
      </c>
      <c r="D67" s="31" t="s">
        <v>1231</v>
      </c>
      <c r="E67" s="31" t="s">
        <v>576</v>
      </c>
      <c r="F67" s="86">
        <v>300000</v>
      </c>
      <c r="G67" s="32">
        <v>0.71</v>
      </c>
      <c r="H67" s="32" t="s">
        <v>334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45198</v>
      </c>
      <c r="B68" s="32" t="s">
        <v>1232</v>
      </c>
      <c r="C68" s="31" t="s">
        <v>1233</v>
      </c>
      <c r="D68" s="31" t="s">
        <v>1234</v>
      </c>
      <c r="E68" s="31" t="s">
        <v>575</v>
      </c>
      <c r="F68" s="86">
        <v>530767</v>
      </c>
      <c r="G68" s="32">
        <v>4.49</v>
      </c>
      <c r="H68" s="32" t="s">
        <v>866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45198</v>
      </c>
      <c r="B69" s="32" t="s">
        <v>1235</v>
      </c>
      <c r="C69" s="31" t="s">
        <v>690</v>
      </c>
      <c r="D69" s="31" t="s">
        <v>577</v>
      </c>
      <c r="E69" s="31" t="s">
        <v>575</v>
      </c>
      <c r="F69" s="86">
        <v>1812029</v>
      </c>
      <c r="G69" s="32">
        <v>118.97</v>
      </c>
      <c r="H69" s="32" t="s">
        <v>866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45198</v>
      </c>
      <c r="B70" s="32" t="s">
        <v>1138</v>
      </c>
      <c r="C70" s="31" t="s">
        <v>1139</v>
      </c>
      <c r="D70" s="31" t="s">
        <v>577</v>
      </c>
      <c r="E70" s="31" t="s">
        <v>575</v>
      </c>
      <c r="F70" s="86">
        <v>257604</v>
      </c>
      <c r="G70" s="32">
        <v>376.04</v>
      </c>
      <c r="H70" s="32" t="s">
        <v>866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45198</v>
      </c>
      <c r="B71" s="32" t="s">
        <v>1140</v>
      </c>
      <c r="C71" s="31" t="s">
        <v>1141</v>
      </c>
      <c r="D71" s="31" t="s">
        <v>1236</v>
      </c>
      <c r="E71" s="31" t="s">
        <v>575</v>
      </c>
      <c r="F71" s="86">
        <v>30000</v>
      </c>
      <c r="G71" s="32">
        <v>10.27</v>
      </c>
      <c r="H71" s="32" t="s">
        <v>866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45198</v>
      </c>
      <c r="B72" s="32" t="s">
        <v>1140</v>
      </c>
      <c r="C72" s="31" t="s">
        <v>1141</v>
      </c>
      <c r="D72" s="31" t="s">
        <v>1237</v>
      </c>
      <c r="E72" s="31" t="s">
        <v>575</v>
      </c>
      <c r="F72" s="86">
        <v>77000</v>
      </c>
      <c r="G72" s="32">
        <v>16.190000000000001</v>
      </c>
      <c r="H72" s="32" t="s">
        <v>866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45198</v>
      </c>
      <c r="B73" s="32" t="s">
        <v>1140</v>
      </c>
      <c r="C73" s="31" t="s">
        <v>1141</v>
      </c>
      <c r="D73" s="31" t="s">
        <v>1238</v>
      </c>
      <c r="E73" s="31" t="s">
        <v>575</v>
      </c>
      <c r="F73" s="86">
        <v>50000</v>
      </c>
      <c r="G73" s="32">
        <v>10.63</v>
      </c>
      <c r="H73" s="32" t="s">
        <v>866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45198</v>
      </c>
      <c r="B74" s="32" t="s">
        <v>1140</v>
      </c>
      <c r="C74" s="31" t="s">
        <v>1141</v>
      </c>
      <c r="D74" s="31" t="s">
        <v>1239</v>
      </c>
      <c r="E74" s="31" t="s">
        <v>575</v>
      </c>
      <c r="F74" s="86">
        <v>30000</v>
      </c>
      <c r="G74" s="32">
        <v>10.15</v>
      </c>
      <c r="H74" s="32" t="s">
        <v>866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45198</v>
      </c>
      <c r="B75" s="32" t="s">
        <v>1140</v>
      </c>
      <c r="C75" s="31" t="s">
        <v>1141</v>
      </c>
      <c r="D75" s="31" t="s">
        <v>1240</v>
      </c>
      <c r="E75" s="31" t="s">
        <v>575</v>
      </c>
      <c r="F75" s="86">
        <v>30000</v>
      </c>
      <c r="G75" s="32">
        <v>12.11</v>
      </c>
      <c r="H75" s="32" t="s">
        <v>866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45198</v>
      </c>
      <c r="B76" s="32" t="s">
        <v>1140</v>
      </c>
      <c r="C76" s="31" t="s">
        <v>1141</v>
      </c>
      <c r="D76" s="31" t="s">
        <v>1241</v>
      </c>
      <c r="E76" s="31" t="s">
        <v>575</v>
      </c>
      <c r="F76" s="86">
        <v>21000</v>
      </c>
      <c r="G76" s="32">
        <v>10.64</v>
      </c>
      <c r="H76" s="32" t="s">
        <v>866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45198</v>
      </c>
      <c r="B77" s="32" t="s">
        <v>1140</v>
      </c>
      <c r="C77" s="31" t="s">
        <v>1141</v>
      </c>
      <c r="D77" s="31" t="s">
        <v>1242</v>
      </c>
      <c r="E77" s="31" t="s">
        <v>575</v>
      </c>
      <c r="F77" s="86">
        <v>25000</v>
      </c>
      <c r="G77" s="32">
        <v>10.6</v>
      </c>
      <c r="H77" s="32" t="s">
        <v>866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45198</v>
      </c>
      <c r="B78" s="32" t="s">
        <v>1243</v>
      </c>
      <c r="C78" s="31" t="s">
        <v>1244</v>
      </c>
      <c r="D78" s="31" t="s">
        <v>1039</v>
      </c>
      <c r="E78" s="31" t="s">
        <v>575</v>
      </c>
      <c r="F78" s="86">
        <v>154811</v>
      </c>
      <c r="G78" s="32">
        <v>97.3</v>
      </c>
      <c r="H78" s="32" t="s">
        <v>866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45198</v>
      </c>
      <c r="B79" s="32" t="s">
        <v>105</v>
      </c>
      <c r="C79" s="31" t="s">
        <v>1245</v>
      </c>
      <c r="D79" s="31" t="s">
        <v>577</v>
      </c>
      <c r="E79" s="31" t="s">
        <v>575</v>
      </c>
      <c r="F79" s="86">
        <v>1433759</v>
      </c>
      <c r="G79" s="32">
        <v>139.06</v>
      </c>
      <c r="H79" s="32" t="s">
        <v>866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45198</v>
      </c>
      <c r="B80" s="32" t="s">
        <v>1246</v>
      </c>
      <c r="C80" s="31" t="s">
        <v>1247</v>
      </c>
      <c r="D80" s="31" t="s">
        <v>577</v>
      </c>
      <c r="E80" s="31" t="s">
        <v>575</v>
      </c>
      <c r="F80" s="86">
        <v>4932952</v>
      </c>
      <c r="G80" s="32">
        <v>58.83</v>
      </c>
      <c r="H80" s="32" t="s">
        <v>866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45198</v>
      </c>
      <c r="B81" s="32" t="s">
        <v>1102</v>
      </c>
      <c r="C81" s="31" t="s">
        <v>1103</v>
      </c>
      <c r="D81" s="31" t="s">
        <v>1096</v>
      </c>
      <c r="E81" s="31" t="s">
        <v>575</v>
      </c>
      <c r="F81" s="86">
        <v>440536</v>
      </c>
      <c r="G81" s="32">
        <v>198.93</v>
      </c>
      <c r="H81" s="32" t="s">
        <v>866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45198</v>
      </c>
      <c r="B82" s="32" t="s">
        <v>1144</v>
      </c>
      <c r="C82" s="31" t="s">
        <v>1145</v>
      </c>
      <c r="D82" s="31" t="s">
        <v>577</v>
      </c>
      <c r="E82" s="31" t="s">
        <v>575</v>
      </c>
      <c r="F82" s="86">
        <v>355953</v>
      </c>
      <c r="G82" s="32">
        <v>54.27</v>
      </c>
      <c r="H82" s="32" t="s">
        <v>866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45198</v>
      </c>
      <c r="B83" s="32" t="s">
        <v>1248</v>
      </c>
      <c r="C83" s="31" t="s">
        <v>1249</v>
      </c>
      <c r="D83" s="31" t="s">
        <v>1080</v>
      </c>
      <c r="E83" s="31" t="s">
        <v>575</v>
      </c>
      <c r="F83" s="86">
        <v>78000</v>
      </c>
      <c r="G83" s="32">
        <v>83.15</v>
      </c>
      <c r="H83" s="32" t="s">
        <v>866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45198</v>
      </c>
      <c r="B84" s="32" t="s">
        <v>1248</v>
      </c>
      <c r="C84" s="31" t="s">
        <v>1249</v>
      </c>
      <c r="D84" s="31" t="s">
        <v>1116</v>
      </c>
      <c r="E84" s="31" t="s">
        <v>575</v>
      </c>
      <c r="F84" s="86">
        <v>36000</v>
      </c>
      <c r="G84" s="32">
        <v>83.15</v>
      </c>
      <c r="H84" s="32" t="s">
        <v>866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45198</v>
      </c>
      <c r="B85" s="32" t="s">
        <v>1250</v>
      </c>
      <c r="C85" s="31" t="s">
        <v>1251</v>
      </c>
      <c r="D85" s="31" t="s">
        <v>1252</v>
      </c>
      <c r="E85" s="31" t="s">
        <v>575</v>
      </c>
      <c r="F85" s="86">
        <v>685107</v>
      </c>
      <c r="G85" s="32">
        <v>294.61</v>
      </c>
      <c r="H85" s="32" t="s">
        <v>866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45198</v>
      </c>
      <c r="B86" s="32" t="s">
        <v>1253</v>
      </c>
      <c r="C86" s="31" t="s">
        <v>1254</v>
      </c>
      <c r="D86" s="31" t="s">
        <v>1116</v>
      </c>
      <c r="E86" s="31" t="s">
        <v>575</v>
      </c>
      <c r="F86" s="86">
        <v>438000</v>
      </c>
      <c r="G86" s="32">
        <v>20.49</v>
      </c>
      <c r="H86" s="32" t="s">
        <v>866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45198</v>
      </c>
      <c r="B87" s="32" t="s">
        <v>1146</v>
      </c>
      <c r="C87" s="31" t="s">
        <v>1147</v>
      </c>
      <c r="D87" s="31" t="s">
        <v>577</v>
      </c>
      <c r="E87" s="31" t="s">
        <v>575</v>
      </c>
      <c r="F87" s="86">
        <v>159971</v>
      </c>
      <c r="G87" s="32">
        <v>315.94</v>
      </c>
      <c r="H87" s="32" t="s">
        <v>866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45198</v>
      </c>
      <c r="B88" s="32" t="s">
        <v>1148</v>
      </c>
      <c r="C88" s="31" t="s">
        <v>1149</v>
      </c>
      <c r="D88" s="31" t="s">
        <v>577</v>
      </c>
      <c r="E88" s="31" t="s">
        <v>575</v>
      </c>
      <c r="F88" s="86">
        <v>100051</v>
      </c>
      <c r="G88" s="32">
        <v>268.64</v>
      </c>
      <c r="H88" s="32" t="s">
        <v>866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45198</v>
      </c>
      <c r="B89" s="32" t="s">
        <v>1255</v>
      </c>
      <c r="C89" s="31" t="s">
        <v>1256</v>
      </c>
      <c r="D89" s="31" t="s">
        <v>1257</v>
      </c>
      <c r="E89" s="31" t="s">
        <v>575</v>
      </c>
      <c r="F89" s="86">
        <v>31000</v>
      </c>
      <c r="G89" s="32">
        <v>140.38</v>
      </c>
      <c r="H89" s="32" t="s">
        <v>866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45198</v>
      </c>
      <c r="B90" s="32" t="s">
        <v>1255</v>
      </c>
      <c r="C90" s="31" t="s">
        <v>1256</v>
      </c>
      <c r="D90" s="31" t="s">
        <v>1258</v>
      </c>
      <c r="E90" s="31" t="s">
        <v>575</v>
      </c>
      <c r="F90" s="86">
        <v>77000</v>
      </c>
      <c r="G90" s="32">
        <v>140.35</v>
      </c>
      <c r="H90" s="32" t="s">
        <v>866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45198</v>
      </c>
      <c r="B91" s="32" t="s">
        <v>1255</v>
      </c>
      <c r="C91" s="31" t="s">
        <v>1256</v>
      </c>
      <c r="D91" s="31" t="s">
        <v>1259</v>
      </c>
      <c r="E91" s="31" t="s">
        <v>575</v>
      </c>
      <c r="F91" s="86">
        <v>30000</v>
      </c>
      <c r="G91" s="32">
        <v>140.4</v>
      </c>
      <c r="H91" s="32" t="s">
        <v>866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45198</v>
      </c>
      <c r="B92" s="32" t="s">
        <v>1255</v>
      </c>
      <c r="C92" s="31" t="s">
        <v>1256</v>
      </c>
      <c r="D92" s="31" t="s">
        <v>1080</v>
      </c>
      <c r="E92" s="31" t="s">
        <v>575</v>
      </c>
      <c r="F92" s="86">
        <v>20000</v>
      </c>
      <c r="G92" s="32">
        <v>140.4</v>
      </c>
      <c r="H92" s="32" t="s">
        <v>866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45198</v>
      </c>
      <c r="B93" s="32" t="s">
        <v>1255</v>
      </c>
      <c r="C93" s="31" t="s">
        <v>1256</v>
      </c>
      <c r="D93" s="31" t="s">
        <v>1260</v>
      </c>
      <c r="E93" s="31" t="s">
        <v>575</v>
      </c>
      <c r="F93" s="86">
        <v>31000</v>
      </c>
      <c r="G93" s="32">
        <v>140.72999999999999</v>
      </c>
      <c r="H93" s="32" t="s">
        <v>866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45198</v>
      </c>
      <c r="B94" s="32" t="s">
        <v>1255</v>
      </c>
      <c r="C94" s="31" t="s">
        <v>1256</v>
      </c>
      <c r="D94" s="31" t="s">
        <v>1261</v>
      </c>
      <c r="E94" s="31" t="s">
        <v>575</v>
      </c>
      <c r="F94" s="86">
        <v>39000</v>
      </c>
      <c r="G94" s="32">
        <v>140.19999999999999</v>
      </c>
      <c r="H94" s="32" t="s">
        <v>866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45198</v>
      </c>
      <c r="B95" s="32" t="s">
        <v>1255</v>
      </c>
      <c r="C95" s="31" t="s">
        <v>1256</v>
      </c>
      <c r="D95" s="31" t="s">
        <v>1262</v>
      </c>
      <c r="E95" s="31" t="s">
        <v>575</v>
      </c>
      <c r="F95" s="86">
        <v>75000</v>
      </c>
      <c r="G95" s="32">
        <v>140.19</v>
      </c>
      <c r="H95" s="32" t="s">
        <v>866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45198</v>
      </c>
      <c r="B96" s="32" t="s">
        <v>1255</v>
      </c>
      <c r="C96" s="31" t="s">
        <v>1256</v>
      </c>
      <c r="D96" s="31" t="s">
        <v>1263</v>
      </c>
      <c r="E96" s="31" t="s">
        <v>575</v>
      </c>
      <c r="F96" s="86">
        <v>24000</v>
      </c>
      <c r="G96" s="32">
        <v>140.37</v>
      </c>
      <c r="H96" s="32" t="s">
        <v>866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45198</v>
      </c>
      <c r="B97" s="32" t="s">
        <v>177</v>
      </c>
      <c r="C97" s="31" t="s">
        <v>1152</v>
      </c>
      <c r="D97" s="31" t="s">
        <v>577</v>
      </c>
      <c r="E97" s="31" t="s">
        <v>575</v>
      </c>
      <c r="F97" s="86">
        <v>939633</v>
      </c>
      <c r="G97" s="32">
        <v>2027.27</v>
      </c>
      <c r="H97" s="32" t="s">
        <v>866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45198</v>
      </c>
      <c r="B98" s="32" t="s">
        <v>177</v>
      </c>
      <c r="C98" s="31" t="s">
        <v>1152</v>
      </c>
      <c r="D98" s="31" t="s">
        <v>876</v>
      </c>
      <c r="E98" s="31" t="s">
        <v>575</v>
      </c>
      <c r="F98" s="86">
        <v>338084</v>
      </c>
      <c r="G98" s="32">
        <v>2015.75</v>
      </c>
      <c r="H98" s="32" t="s">
        <v>866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45198</v>
      </c>
      <c r="B99" s="32" t="s">
        <v>1081</v>
      </c>
      <c r="C99" s="31" t="s">
        <v>1082</v>
      </c>
      <c r="D99" s="31" t="s">
        <v>577</v>
      </c>
      <c r="E99" s="31" t="s">
        <v>575</v>
      </c>
      <c r="F99" s="86">
        <v>2098096</v>
      </c>
      <c r="G99" s="32">
        <v>32.93</v>
      </c>
      <c r="H99" s="32" t="s">
        <v>866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45198</v>
      </c>
      <c r="B100" s="32" t="s">
        <v>1081</v>
      </c>
      <c r="C100" s="31" t="s">
        <v>1082</v>
      </c>
      <c r="D100" s="31" t="s">
        <v>876</v>
      </c>
      <c r="E100" s="31" t="s">
        <v>575</v>
      </c>
      <c r="F100" s="86">
        <v>1634474</v>
      </c>
      <c r="G100" s="32">
        <v>32.94</v>
      </c>
      <c r="H100" s="32" t="s">
        <v>866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45198</v>
      </c>
      <c r="B101" s="32" t="s">
        <v>1153</v>
      </c>
      <c r="C101" s="31" t="s">
        <v>1154</v>
      </c>
      <c r="D101" s="31" t="s">
        <v>1264</v>
      </c>
      <c r="E101" s="31" t="s">
        <v>575</v>
      </c>
      <c r="F101" s="86">
        <v>125000</v>
      </c>
      <c r="G101" s="32">
        <v>31.05</v>
      </c>
      <c r="H101" s="32" t="s">
        <v>866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45198</v>
      </c>
      <c r="B102" s="32" t="s">
        <v>1153</v>
      </c>
      <c r="C102" s="31" t="s">
        <v>1154</v>
      </c>
      <c r="D102" s="31" t="s">
        <v>1155</v>
      </c>
      <c r="E102" s="31" t="s">
        <v>575</v>
      </c>
      <c r="F102" s="86">
        <v>150000</v>
      </c>
      <c r="G102" s="32">
        <v>31.05</v>
      </c>
      <c r="H102" s="32" t="s">
        <v>866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45198</v>
      </c>
      <c r="B103" s="32" t="s">
        <v>1153</v>
      </c>
      <c r="C103" s="31" t="s">
        <v>1154</v>
      </c>
      <c r="D103" s="31" t="s">
        <v>1156</v>
      </c>
      <c r="E103" s="31" t="s">
        <v>575</v>
      </c>
      <c r="F103" s="86">
        <v>206000</v>
      </c>
      <c r="G103" s="32">
        <v>31.05</v>
      </c>
      <c r="H103" s="32" t="s">
        <v>866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45198</v>
      </c>
      <c r="B104" s="32" t="s">
        <v>1265</v>
      </c>
      <c r="C104" s="31" t="s">
        <v>1266</v>
      </c>
      <c r="D104" s="31" t="s">
        <v>1143</v>
      </c>
      <c r="E104" s="31" t="s">
        <v>575</v>
      </c>
      <c r="F104" s="86">
        <v>2271782</v>
      </c>
      <c r="G104" s="32">
        <v>82.74</v>
      </c>
      <c r="H104" s="32" t="s">
        <v>866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45198</v>
      </c>
      <c r="B105" s="32" t="s">
        <v>1265</v>
      </c>
      <c r="C105" s="31" t="s">
        <v>1266</v>
      </c>
      <c r="D105" s="31" t="s">
        <v>1116</v>
      </c>
      <c r="E105" s="31" t="s">
        <v>575</v>
      </c>
      <c r="F105" s="86">
        <v>1813569</v>
      </c>
      <c r="G105" s="32">
        <v>84.49</v>
      </c>
      <c r="H105" s="32" t="s">
        <v>866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45198</v>
      </c>
      <c r="B106" s="32" t="s">
        <v>1267</v>
      </c>
      <c r="C106" s="31" t="s">
        <v>1268</v>
      </c>
      <c r="D106" s="31" t="s">
        <v>1080</v>
      </c>
      <c r="E106" s="31" t="s">
        <v>575</v>
      </c>
      <c r="F106" s="86">
        <v>2300000</v>
      </c>
      <c r="G106" s="32">
        <v>1.36</v>
      </c>
      <c r="H106" s="32" t="s">
        <v>866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45198</v>
      </c>
      <c r="B107" s="32" t="s">
        <v>1269</v>
      </c>
      <c r="C107" s="31" t="s">
        <v>1270</v>
      </c>
      <c r="D107" s="31" t="s">
        <v>577</v>
      </c>
      <c r="E107" s="31" t="s">
        <v>575</v>
      </c>
      <c r="F107" s="86">
        <v>62477</v>
      </c>
      <c r="G107" s="32">
        <v>247.76</v>
      </c>
      <c r="H107" s="32" t="s">
        <v>866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45198</v>
      </c>
      <c r="B108" s="32" t="s">
        <v>1232</v>
      </c>
      <c r="C108" s="31" t="s">
        <v>1233</v>
      </c>
      <c r="D108" s="31" t="s">
        <v>1234</v>
      </c>
      <c r="E108" s="31" t="s">
        <v>576</v>
      </c>
      <c r="F108" s="86">
        <v>100218</v>
      </c>
      <c r="G108" s="32">
        <v>4.5</v>
      </c>
      <c r="H108" s="32" t="s">
        <v>866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45198</v>
      </c>
      <c r="B109" s="32" t="s">
        <v>1235</v>
      </c>
      <c r="C109" s="31" t="s">
        <v>690</v>
      </c>
      <c r="D109" s="31" t="s">
        <v>577</v>
      </c>
      <c r="E109" s="31" t="s">
        <v>576</v>
      </c>
      <c r="F109" s="86">
        <v>1812029</v>
      </c>
      <c r="G109" s="32">
        <v>118.98</v>
      </c>
      <c r="H109" s="32" t="s">
        <v>866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45198</v>
      </c>
      <c r="B110" s="32" t="s">
        <v>1138</v>
      </c>
      <c r="C110" s="31" t="s">
        <v>1139</v>
      </c>
      <c r="D110" s="31" t="s">
        <v>577</v>
      </c>
      <c r="E110" s="31" t="s">
        <v>576</v>
      </c>
      <c r="F110" s="86">
        <v>257604</v>
      </c>
      <c r="G110" s="32">
        <v>375.94</v>
      </c>
      <c r="H110" s="32" t="s">
        <v>866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45198</v>
      </c>
      <c r="B111" s="32" t="s">
        <v>1140</v>
      </c>
      <c r="C111" s="31" t="s">
        <v>1141</v>
      </c>
      <c r="D111" s="31" t="s">
        <v>1157</v>
      </c>
      <c r="E111" s="31" t="s">
        <v>576</v>
      </c>
      <c r="F111" s="86">
        <v>492000</v>
      </c>
      <c r="G111" s="32">
        <v>10.86</v>
      </c>
      <c r="H111" s="32" t="s">
        <v>866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45198</v>
      </c>
      <c r="B112" s="32" t="s">
        <v>1140</v>
      </c>
      <c r="C112" s="31" t="s">
        <v>1141</v>
      </c>
      <c r="D112" s="31" t="s">
        <v>1142</v>
      </c>
      <c r="E112" s="31" t="s">
        <v>576</v>
      </c>
      <c r="F112" s="86">
        <v>82000</v>
      </c>
      <c r="G112" s="32">
        <v>16.170000000000002</v>
      </c>
      <c r="H112" s="32" t="s">
        <v>866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45198</v>
      </c>
      <c r="B113" s="32" t="s">
        <v>1243</v>
      </c>
      <c r="C113" s="31" t="s">
        <v>1244</v>
      </c>
      <c r="D113" s="31" t="s">
        <v>1039</v>
      </c>
      <c r="E113" s="31" t="s">
        <v>576</v>
      </c>
      <c r="F113" s="86">
        <v>154811</v>
      </c>
      <c r="G113" s="32">
        <v>97.4</v>
      </c>
      <c r="H113" s="32" t="s">
        <v>866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45198</v>
      </c>
      <c r="B114" s="32" t="s">
        <v>105</v>
      </c>
      <c r="C114" s="31" t="s">
        <v>1245</v>
      </c>
      <c r="D114" s="31" t="s">
        <v>577</v>
      </c>
      <c r="E114" s="31" t="s">
        <v>576</v>
      </c>
      <c r="F114" s="86">
        <v>1405759</v>
      </c>
      <c r="G114" s="32">
        <v>139.51</v>
      </c>
      <c r="H114" s="32" t="s">
        <v>866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45198</v>
      </c>
      <c r="B115" s="32" t="s">
        <v>1271</v>
      </c>
      <c r="C115" s="31" t="s">
        <v>1272</v>
      </c>
      <c r="D115" s="31" t="s">
        <v>1273</v>
      </c>
      <c r="E115" s="31" t="s">
        <v>576</v>
      </c>
      <c r="F115" s="86">
        <v>850000</v>
      </c>
      <c r="G115" s="32">
        <v>9.2899999999999991</v>
      </c>
      <c r="H115" s="32" t="s">
        <v>866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45198</v>
      </c>
      <c r="B116" s="32" t="s">
        <v>1246</v>
      </c>
      <c r="C116" s="31" t="s">
        <v>1247</v>
      </c>
      <c r="D116" s="31" t="s">
        <v>577</v>
      </c>
      <c r="E116" s="31" t="s">
        <v>576</v>
      </c>
      <c r="F116" s="86">
        <v>4932952</v>
      </c>
      <c r="G116" s="32">
        <v>58.91</v>
      </c>
      <c r="H116" s="32" t="s">
        <v>866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45198</v>
      </c>
      <c r="B117" s="32" t="s">
        <v>1102</v>
      </c>
      <c r="C117" s="31" t="s">
        <v>1103</v>
      </c>
      <c r="D117" s="31" t="s">
        <v>1096</v>
      </c>
      <c r="E117" s="31" t="s">
        <v>576</v>
      </c>
      <c r="F117" s="86">
        <v>438876</v>
      </c>
      <c r="G117" s="32">
        <v>198.54</v>
      </c>
      <c r="H117" s="32" t="s">
        <v>866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45198</v>
      </c>
      <c r="B118" s="32" t="s">
        <v>1274</v>
      </c>
      <c r="C118" s="31" t="s">
        <v>1275</v>
      </c>
      <c r="D118" s="31" t="s">
        <v>1276</v>
      </c>
      <c r="E118" s="31" t="s">
        <v>576</v>
      </c>
      <c r="F118" s="86">
        <v>500000</v>
      </c>
      <c r="G118" s="32">
        <v>92.75</v>
      </c>
      <c r="H118" s="32" t="s">
        <v>866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45198</v>
      </c>
      <c r="B119" s="32" t="s">
        <v>1144</v>
      </c>
      <c r="C119" s="31" t="s">
        <v>1145</v>
      </c>
      <c r="D119" s="31" t="s">
        <v>577</v>
      </c>
      <c r="E119" s="31" t="s">
        <v>576</v>
      </c>
      <c r="F119" s="86">
        <v>355953</v>
      </c>
      <c r="G119" s="32">
        <v>54.35</v>
      </c>
      <c r="H119" s="32" t="s">
        <v>866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45198</v>
      </c>
      <c r="B120" s="32" t="s">
        <v>1248</v>
      </c>
      <c r="C120" s="31" t="s">
        <v>1249</v>
      </c>
      <c r="D120" s="31" t="s">
        <v>1116</v>
      </c>
      <c r="E120" s="31" t="s">
        <v>576</v>
      </c>
      <c r="F120" s="86">
        <v>90000</v>
      </c>
      <c r="G120" s="32">
        <v>83.15</v>
      </c>
      <c r="H120" s="32" t="s">
        <v>866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45198</v>
      </c>
      <c r="B121" s="32" t="s">
        <v>1250</v>
      </c>
      <c r="C121" s="31" t="s">
        <v>1251</v>
      </c>
      <c r="D121" s="31" t="s">
        <v>1252</v>
      </c>
      <c r="E121" s="31" t="s">
        <v>576</v>
      </c>
      <c r="F121" s="86">
        <v>685107</v>
      </c>
      <c r="G121" s="32">
        <v>294.07</v>
      </c>
      <c r="H121" s="32" t="s">
        <v>866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45198</v>
      </c>
      <c r="B122" s="32" t="s">
        <v>1253</v>
      </c>
      <c r="C122" s="31" t="s">
        <v>1254</v>
      </c>
      <c r="D122" s="31" t="s">
        <v>1277</v>
      </c>
      <c r="E122" s="31" t="s">
        <v>576</v>
      </c>
      <c r="F122" s="86">
        <v>186000</v>
      </c>
      <c r="G122" s="32">
        <v>19.43</v>
      </c>
      <c r="H122" s="32" t="s">
        <v>866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45198</v>
      </c>
      <c r="B123" s="32" t="s">
        <v>1146</v>
      </c>
      <c r="C123" s="31" t="s">
        <v>1147</v>
      </c>
      <c r="D123" s="31" t="s">
        <v>577</v>
      </c>
      <c r="E123" s="31" t="s">
        <v>576</v>
      </c>
      <c r="F123" s="86">
        <v>159971</v>
      </c>
      <c r="G123" s="32">
        <v>316.37</v>
      </c>
      <c r="H123" s="32" t="s">
        <v>866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45198</v>
      </c>
      <c r="B124" s="32" t="s">
        <v>1148</v>
      </c>
      <c r="C124" s="31" t="s">
        <v>1149</v>
      </c>
      <c r="D124" s="31" t="s">
        <v>577</v>
      </c>
      <c r="E124" s="31" t="s">
        <v>576</v>
      </c>
      <c r="F124" s="86">
        <v>100051</v>
      </c>
      <c r="G124" s="32">
        <v>268.63</v>
      </c>
      <c r="H124" s="32" t="s">
        <v>866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45198</v>
      </c>
      <c r="B125" s="32" t="s">
        <v>1150</v>
      </c>
      <c r="C125" s="31" t="s">
        <v>1151</v>
      </c>
      <c r="D125" s="31" t="s">
        <v>1116</v>
      </c>
      <c r="E125" s="31" t="s">
        <v>576</v>
      </c>
      <c r="F125" s="86">
        <v>72000</v>
      </c>
      <c r="G125" s="32">
        <v>116.55</v>
      </c>
      <c r="H125" s="32" t="s">
        <v>866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45198</v>
      </c>
      <c r="B126" s="32" t="s">
        <v>1255</v>
      </c>
      <c r="C126" s="31" t="s">
        <v>1256</v>
      </c>
      <c r="D126" s="31" t="s">
        <v>1104</v>
      </c>
      <c r="E126" s="31" t="s">
        <v>576</v>
      </c>
      <c r="F126" s="86">
        <v>27000</v>
      </c>
      <c r="G126" s="32">
        <v>140.4</v>
      </c>
      <c r="H126" s="32" t="s">
        <v>866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45198</v>
      </c>
      <c r="B127" s="32" t="s">
        <v>177</v>
      </c>
      <c r="C127" s="31" t="s">
        <v>1152</v>
      </c>
      <c r="D127" s="31" t="s">
        <v>577</v>
      </c>
      <c r="E127" s="31" t="s">
        <v>576</v>
      </c>
      <c r="F127" s="86">
        <v>939633</v>
      </c>
      <c r="G127" s="32">
        <v>2028.16</v>
      </c>
      <c r="H127" s="32" t="s">
        <v>866</v>
      </c>
    </row>
    <row r="128" spans="1:28" ht="15" customHeight="1">
      <c r="A128" s="85">
        <v>45198</v>
      </c>
      <c r="B128" s="32" t="s">
        <v>177</v>
      </c>
      <c r="C128" s="31" t="s">
        <v>1152</v>
      </c>
      <c r="D128" s="31" t="s">
        <v>876</v>
      </c>
      <c r="E128" s="31" t="s">
        <v>576</v>
      </c>
      <c r="F128" s="86">
        <v>337772</v>
      </c>
      <c r="G128" s="32">
        <v>2018.45</v>
      </c>
      <c r="H128" s="32" t="s">
        <v>866</v>
      </c>
    </row>
    <row r="129" spans="1:8" ht="15" customHeight="1">
      <c r="A129" s="85">
        <v>45198</v>
      </c>
      <c r="B129" s="32" t="s">
        <v>1081</v>
      </c>
      <c r="C129" s="31" t="s">
        <v>1082</v>
      </c>
      <c r="D129" s="31" t="s">
        <v>577</v>
      </c>
      <c r="E129" s="31" t="s">
        <v>576</v>
      </c>
      <c r="F129" s="86">
        <v>2098096</v>
      </c>
      <c r="G129" s="32">
        <v>32.93</v>
      </c>
      <c r="H129" s="32" t="s">
        <v>866</v>
      </c>
    </row>
    <row r="130" spans="1:8" ht="15" customHeight="1">
      <c r="A130" s="85">
        <v>45198</v>
      </c>
      <c r="B130" s="32" t="s">
        <v>1081</v>
      </c>
      <c r="C130" s="31" t="s">
        <v>1082</v>
      </c>
      <c r="D130" s="31" t="s">
        <v>876</v>
      </c>
      <c r="E130" s="31" t="s">
        <v>576</v>
      </c>
      <c r="F130" s="86">
        <v>1603840</v>
      </c>
      <c r="G130" s="32">
        <v>33.18</v>
      </c>
      <c r="H130" s="32" t="s">
        <v>866</v>
      </c>
    </row>
    <row r="131" spans="1:8" ht="15" customHeight="1">
      <c r="A131" s="85">
        <v>45198</v>
      </c>
      <c r="B131" s="32" t="s">
        <v>1153</v>
      </c>
      <c r="C131" s="31" t="s">
        <v>1154</v>
      </c>
      <c r="D131" s="31" t="s">
        <v>1156</v>
      </c>
      <c r="E131" s="31" t="s">
        <v>576</v>
      </c>
      <c r="F131" s="86">
        <v>106000</v>
      </c>
      <c r="G131" s="32">
        <v>31.58</v>
      </c>
      <c r="H131" s="32" t="s">
        <v>866</v>
      </c>
    </row>
    <row r="132" spans="1:8" ht="15" customHeight="1">
      <c r="A132" s="85">
        <v>45198</v>
      </c>
      <c r="B132" s="32" t="s">
        <v>1153</v>
      </c>
      <c r="C132" s="31" t="s">
        <v>1154</v>
      </c>
      <c r="D132" s="31" t="s">
        <v>1158</v>
      </c>
      <c r="E132" s="31" t="s">
        <v>576</v>
      </c>
      <c r="F132" s="86">
        <v>500000</v>
      </c>
      <c r="G132" s="32">
        <v>31.05</v>
      </c>
      <c r="H132" s="32" t="s">
        <v>866</v>
      </c>
    </row>
    <row r="133" spans="1:8" ht="15" customHeight="1">
      <c r="A133" s="85">
        <v>45198</v>
      </c>
      <c r="B133" s="32" t="s">
        <v>1278</v>
      </c>
      <c r="C133" s="31" t="s">
        <v>1279</v>
      </c>
      <c r="D133" s="31" t="s">
        <v>1280</v>
      </c>
      <c r="E133" s="31" t="s">
        <v>576</v>
      </c>
      <c r="F133" s="86">
        <v>200000</v>
      </c>
      <c r="G133" s="32">
        <v>62.24</v>
      </c>
      <c r="H133" s="32" t="s">
        <v>866</v>
      </c>
    </row>
    <row r="134" spans="1:8" ht="15" customHeight="1">
      <c r="A134" s="85">
        <v>45198</v>
      </c>
      <c r="B134" s="32" t="s">
        <v>1281</v>
      </c>
      <c r="C134" s="31" t="s">
        <v>1282</v>
      </c>
      <c r="D134" s="31" t="s">
        <v>1283</v>
      </c>
      <c r="E134" s="31" t="s">
        <v>576</v>
      </c>
      <c r="F134" s="86">
        <v>99767</v>
      </c>
      <c r="G134" s="32">
        <v>174.16</v>
      </c>
      <c r="H134" s="32" t="s">
        <v>866</v>
      </c>
    </row>
    <row r="135" spans="1:8" ht="15" customHeight="1">
      <c r="A135" s="85">
        <v>45198</v>
      </c>
      <c r="B135" s="32" t="s">
        <v>1265</v>
      </c>
      <c r="C135" s="31" t="s">
        <v>1266</v>
      </c>
      <c r="D135" s="31" t="s">
        <v>1116</v>
      </c>
      <c r="E135" s="31" t="s">
        <v>576</v>
      </c>
      <c r="F135" s="86">
        <v>1333548</v>
      </c>
      <c r="G135" s="32">
        <v>85.13</v>
      </c>
      <c r="H135" s="32" t="s">
        <v>866</v>
      </c>
    </row>
    <row r="136" spans="1:8" ht="15" customHeight="1">
      <c r="A136" s="85">
        <v>45198</v>
      </c>
      <c r="B136" s="32" t="s">
        <v>1265</v>
      </c>
      <c r="C136" s="31" t="s">
        <v>1266</v>
      </c>
      <c r="D136" s="31" t="s">
        <v>1143</v>
      </c>
      <c r="E136" s="31" t="s">
        <v>576</v>
      </c>
      <c r="F136" s="86">
        <v>1196282</v>
      </c>
      <c r="G136" s="32">
        <v>85.41</v>
      </c>
      <c r="H136" s="32" t="s">
        <v>866</v>
      </c>
    </row>
    <row r="137" spans="1:8" ht="15" customHeight="1">
      <c r="A137" s="85">
        <v>45198</v>
      </c>
      <c r="B137" s="32" t="s">
        <v>1267</v>
      </c>
      <c r="C137" s="31" t="s">
        <v>1268</v>
      </c>
      <c r="D137" s="31" t="s">
        <v>1284</v>
      </c>
      <c r="E137" s="31" t="s">
        <v>576</v>
      </c>
      <c r="F137" s="86">
        <v>1500000</v>
      </c>
      <c r="G137" s="32">
        <v>1.35</v>
      </c>
      <c r="H137" s="32" t="s">
        <v>866</v>
      </c>
    </row>
    <row r="138" spans="1:8" ht="15" customHeight="1">
      <c r="A138" s="85">
        <v>45198</v>
      </c>
      <c r="B138" s="32" t="s">
        <v>1269</v>
      </c>
      <c r="C138" s="31" t="s">
        <v>1270</v>
      </c>
      <c r="D138" s="31" t="s">
        <v>577</v>
      </c>
      <c r="E138" s="31" t="s">
        <v>576</v>
      </c>
      <c r="F138" s="86">
        <v>62477</v>
      </c>
      <c r="G138" s="32">
        <v>247.6</v>
      </c>
      <c r="H138" s="32" t="s">
        <v>866</v>
      </c>
    </row>
    <row r="139" spans="1:8" ht="15" customHeight="1">
      <c r="A139" s="85"/>
      <c r="B139" s="32"/>
      <c r="C139" s="31"/>
      <c r="D139" s="31"/>
      <c r="E139" s="31"/>
      <c r="F139" s="86"/>
      <c r="G139" s="32"/>
      <c r="H139" s="32"/>
    </row>
    <row r="140" spans="1:8" ht="15" customHeight="1">
      <c r="A140" s="85"/>
      <c r="B140" s="32"/>
      <c r="C140" s="31"/>
      <c r="D140" s="31"/>
      <c r="E140" s="31"/>
      <c r="F140" s="86"/>
      <c r="G140" s="32"/>
      <c r="H140" s="32"/>
    </row>
    <row r="141" spans="1:8" ht="15" customHeight="1">
      <c r="A141" s="85"/>
      <c r="B141" s="32"/>
      <c r="C141" s="31"/>
      <c r="D141" s="31"/>
      <c r="E141" s="31"/>
      <c r="F141" s="86"/>
      <c r="G141" s="32"/>
      <c r="H141" s="32"/>
    </row>
    <row r="142" spans="1:8" ht="15" customHeight="1">
      <c r="A142" s="85"/>
      <c r="B142" s="32"/>
      <c r="C142" s="31"/>
      <c r="D142" s="31"/>
      <c r="E142" s="31"/>
      <c r="F142" s="86"/>
      <c r="G142" s="32"/>
      <c r="H142" s="32"/>
    </row>
    <row r="143" spans="1:8" ht="15" customHeight="1">
      <c r="A143" s="85"/>
      <c r="B143" s="32"/>
      <c r="C143" s="31"/>
      <c r="D143" s="31"/>
      <c r="E143" s="31"/>
      <c r="F143" s="86"/>
      <c r="G143" s="32"/>
      <c r="H143" s="32"/>
    </row>
    <row r="144" spans="1:8" ht="15" customHeight="1">
      <c r="A144" s="85"/>
      <c r="B144" s="32"/>
      <c r="C144" s="31"/>
      <c r="D144" s="31"/>
      <c r="E144" s="31"/>
      <c r="F144" s="86"/>
      <c r="G144" s="32"/>
      <c r="H144" s="32"/>
    </row>
    <row r="145" spans="1:8" ht="15" customHeight="1">
      <c r="A145" s="85"/>
      <c r="B145" s="32"/>
      <c r="C145" s="31"/>
      <c r="D145" s="31"/>
      <c r="E145" s="31"/>
      <c r="F145" s="86"/>
      <c r="G145" s="32"/>
      <c r="H145" s="32"/>
    </row>
    <row r="146" spans="1:8" ht="15" customHeight="1">
      <c r="A146" s="85"/>
      <c r="B146" s="32"/>
      <c r="C146" s="31"/>
      <c r="D146" s="31"/>
      <c r="E146" s="31"/>
      <c r="F146" s="86"/>
      <c r="G146" s="32"/>
      <c r="H146" s="32"/>
    </row>
    <row r="147" spans="1:8" ht="15" customHeight="1">
      <c r="A147" s="85"/>
      <c r="B147" s="32"/>
      <c r="C147" s="31"/>
      <c r="D147" s="31"/>
      <c r="E147" s="31"/>
      <c r="F147" s="86"/>
      <c r="G147" s="32"/>
      <c r="H147" s="32"/>
    </row>
    <row r="148" spans="1:8" ht="15" customHeight="1">
      <c r="A148" s="85"/>
      <c r="B148" s="32"/>
      <c r="C148" s="31"/>
      <c r="D148" s="31"/>
      <c r="E148" s="31"/>
      <c r="F148" s="86"/>
      <c r="G148" s="32"/>
      <c r="H148" s="32"/>
    </row>
    <row r="149" spans="1:8" ht="15" customHeight="1">
      <c r="A149" s="85"/>
      <c r="B149" s="32"/>
      <c r="C149" s="31"/>
      <c r="D149" s="31"/>
      <c r="E149" s="31"/>
      <c r="F149" s="86"/>
      <c r="G149" s="32"/>
      <c r="H149" s="32"/>
    </row>
    <row r="150" spans="1:8" ht="15" customHeight="1">
      <c r="A150" s="85"/>
      <c r="B150" s="32"/>
      <c r="C150" s="31"/>
      <c r="D150" s="31"/>
      <c r="E150" s="31"/>
      <c r="F150" s="86"/>
      <c r="G150" s="32"/>
      <c r="H150" s="32"/>
    </row>
    <row r="151" spans="1:8" ht="15" customHeight="1">
      <c r="A151" s="85"/>
      <c r="B151" s="32"/>
      <c r="C151" s="31"/>
      <c r="D151" s="31"/>
      <c r="E151" s="31"/>
      <c r="F151" s="86"/>
      <c r="G151" s="32"/>
      <c r="H151" s="32"/>
    </row>
    <row r="152" spans="1:8" ht="15" customHeight="1">
      <c r="A152" s="85"/>
      <c r="B152" s="32"/>
      <c r="C152" s="31"/>
      <c r="D152" s="31"/>
      <c r="E152" s="31"/>
      <c r="F152" s="86"/>
      <c r="G152" s="32"/>
      <c r="H152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8"/>
  <sheetViews>
    <sheetView zoomScale="80" zoomScaleNormal="80" workbookViewId="0"/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" customWidth="1"/>
    <col min="9" max="9" width="14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45202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339">
        <v>1</v>
      </c>
      <c r="B10" s="250">
        <v>45119</v>
      </c>
      <c r="C10" s="340"/>
      <c r="D10" s="364" t="s">
        <v>129</v>
      </c>
      <c r="E10" s="342" t="s">
        <v>592</v>
      </c>
      <c r="F10" s="249">
        <v>1625</v>
      </c>
      <c r="G10" s="251">
        <v>1540</v>
      </c>
      <c r="H10" s="249">
        <v>1535</v>
      </c>
      <c r="I10" s="249" t="s">
        <v>863</v>
      </c>
      <c r="J10" s="343" t="s">
        <v>1064</v>
      </c>
      <c r="K10" s="343">
        <f>H10-F10</f>
        <v>-90</v>
      </c>
      <c r="L10" s="344">
        <f>(F10*-0.3)/100</f>
        <v>-4.875</v>
      </c>
      <c r="M10" s="345">
        <f>(K10+L10)/F10</f>
        <v>-5.8384615384615382E-2</v>
      </c>
      <c r="N10" s="346" t="s">
        <v>605</v>
      </c>
      <c r="O10" s="347">
        <v>45191</v>
      </c>
      <c r="P10" s="348" t="s">
        <v>311</v>
      </c>
      <c r="Q10" s="37"/>
      <c r="R10" s="37" t="s">
        <v>594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4.25" customHeight="1">
      <c r="A11" s="261">
        <v>2</v>
      </c>
      <c r="B11" s="260">
        <v>45133</v>
      </c>
      <c r="C11" s="262"/>
      <c r="D11" s="264" t="s">
        <v>74</v>
      </c>
      <c r="E11" s="245" t="s">
        <v>592</v>
      </c>
      <c r="F11" s="224">
        <v>194</v>
      </c>
      <c r="G11" s="225">
        <v>185</v>
      </c>
      <c r="H11" s="224">
        <v>206.5</v>
      </c>
      <c r="I11" s="224" t="s">
        <v>867</v>
      </c>
      <c r="J11" s="103" t="s">
        <v>1011</v>
      </c>
      <c r="K11" s="103">
        <f t="shared" ref="K11" si="0">H11-F11</f>
        <v>12.5</v>
      </c>
      <c r="L11" s="104">
        <f t="shared" ref="L11" si="1">(F11*-0.3)/100</f>
        <v>-0.58199999999999996</v>
      </c>
      <c r="M11" s="105">
        <f t="shared" ref="M11" si="2">(K11+L11)/F11</f>
        <v>6.1432989690721647E-2</v>
      </c>
      <c r="N11" s="233" t="s">
        <v>595</v>
      </c>
      <c r="O11" s="235">
        <v>45182</v>
      </c>
      <c r="P11" s="234" t="s">
        <v>311</v>
      </c>
      <c r="Q11" s="37"/>
      <c r="R11" s="37" t="s">
        <v>594</v>
      </c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ht="14.25" customHeight="1">
      <c r="A12" s="261">
        <v>3</v>
      </c>
      <c r="B12" s="260">
        <v>45133</v>
      </c>
      <c r="C12" s="262"/>
      <c r="D12" s="264" t="s">
        <v>491</v>
      </c>
      <c r="E12" s="245" t="s">
        <v>592</v>
      </c>
      <c r="F12" s="224">
        <v>127.5</v>
      </c>
      <c r="G12" s="225">
        <v>118</v>
      </c>
      <c r="H12" s="224">
        <v>134.75</v>
      </c>
      <c r="I12" s="224" t="s">
        <v>868</v>
      </c>
      <c r="J12" s="103" t="s">
        <v>900</v>
      </c>
      <c r="K12" s="103">
        <f t="shared" ref="K12:K18" si="3">H12-F12</f>
        <v>7.25</v>
      </c>
      <c r="L12" s="104">
        <f t="shared" ref="L12:L18" si="4">(F12*-0.3)/100</f>
        <v>-0.38250000000000001</v>
      </c>
      <c r="M12" s="105">
        <f t="shared" ref="M12:M18" si="5">(K12+L12)/F12</f>
        <v>5.3862745098039212E-2</v>
      </c>
      <c r="N12" s="233" t="s">
        <v>595</v>
      </c>
      <c r="O12" s="235">
        <v>45170</v>
      </c>
      <c r="P12" s="234" t="s">
        <v>311</v>
      </c>
      <c r="Q12" s="37"/>
      <c r="R12" s="37" t="s">
        <v>594</v>
      </c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ht="15" customHeight="1">
      <c r="A13" s="261">
        <v>4</v>
      </c>
      <c r="B13" s="260">
        <v>45142</v>
      </c>
      <c r="C13" s="262"/>
      <c r="D13" s="264" t="s">
        <v>556</v>
      </c>
      <c r="E13" s="245" t="s">
        <v>918</v>
      </c>
      <c r="F13" s="224">
        <v>1823</v>
      </c>
      <c r="G13" s="225">
        <v>1738</v>
      </c>
      <c r="H13" s="224">
        <v>1925</v>
      </c>
      <c r="I13" s="224" t="s">
        <v>917</v>
      </c>
      <c r="J13" s="103" t="s">
        <v>927</v>
      </c>
      <c r="K13" s="103">
        <f t="shared" si="3"/>
        <v>102</v>
      </c>
      <c r="L13" s="104">
        <f t="shared" si="4"/>
        <v>-5.4689999999999994</v>
      </c>
      <c r="M13" s="105">
        <f t="shared" si="5"/>
        <v>5.2951727921009328E-2</v>
      </c>
      <c r="N13" s="233" t="s">
        <v>595</v>
      </c>
      <c r="O13" s="235">
        <v>45174</v>
      </c>
      <c r="P13" s="234" t="s">
        <v>311</v>
      </c>
      <c r="R13" s="37" t="s">
        <v>594</v>
      </c>
    </row>
    <row r="14" spans="1:38" ht="15" customHeight="1">
      <c r="A14" s="261">
        <v>5</v>
      </c>
      <c r="B14" s="260">
        <v>45145</v>
      </c>
      <c r="C14" s="262"/>
      <c r="D14" s="264" t="s">
        <v>535</v>
      </c>
      <c r="E14" s="245" t="s">
        <v>592</v>
      </c>
      <c r="F14" s="224">
        <v>399</v>
      </c>
      <c r="G14" s="225">
        <v>365</v>
      </c>
      <c r="H14" s="224">
        <v>433</v>
      </c>
      <c r="I14" s="224" t="s">
        <v>871</v>
      </c>
      <c r="J14" s="103" t="s">
        <v>755</v>
      </c>
      <c r="K14" s="103">
        <f t="shared" si="3"/>
        <v>34</v>
      </c>
      <c r="L14" s="104">
        <f t="shared" si="4"/>
        <v>-1.1969999999999998</v>
      </c>
      <c r="M14" s="105">
        <f t="shared" si="5"/>
        <v>8.2213032581453627E-2</v>
      </c>
      <c r="N14" s="233" t="s">
        <v>595</v>
      </c>
      <c r="O14" s="235">
        <v>45181</v>
      </c>
      <c r="P14" s="234" t="s">
        <v>311</v>
      </c>
      <c r="R14" s="37" t="s">
        <v>594</v>
      </c>
    </row>
    <row r="15" spans="1:38" ht="15" customHeight="1">
      <c r="A15" s="261">
        <v>6</v>
      </c>
      <c r="B15" s="231">
        <v>45167</v>
      </c>
      <c r="C15" s="244"/>
      <c r="D15" s="263" t="s">
        <v>402</v>
      </c>
      <c r="E15" s="245" t="s">
        <v>592</v>
      </c>
      <c r="F15" s="230">
        <v>2935</v>
      </c>
      <c r="G15" s="223">
        <v>2700</v>
      </c>
      <c r="H15" s="230">
        <v>3125</v>
      </c>
      <c r="I15" s="230" t="s">
        <v>878</v>
      </c>
      <c r="J15" s="103" t="s">
        <v>914</v>
      </c>
      <c r="K15" s="103">
        <f t="shared" si="3"/>
        <v>190</v>
      </c>
      <c r="L15" s="104">
        <f t="shared" si="4"/>
        <v>-8.8049999999999997</v>
      </c>
      <c r="M15" s="105">
        <f t="shared" si="5"/>
        <v>6.173594548551959E-2</v>
      </c>
      <c r="N15" s="233" t="s">
        <v>595</v>
      </c>
      <c r="O15" s="235">
        <v>45173</v>
      </c>
      <c r="P15" s="234" t="s">
        <v>311</v>
      </c>
      <c r="R15" s="37" t="s">
        <v>594</v>
      </c>
    </row>
    <row r="16" spans="1:38" ht="15" customHeight="1">
      <c r="A16" s="261">
        <v>7</v>
      </c>
      <c r="B16" s="231">
        <v>45167</v>
      </c>
      <c r="C16" s="244"/>
      <c r="D16" s="263" t="s">
        <v>430</v>
      </c>
      <c r="E16" s="245" t="s">
        <v>592</v>
      </c>
      <c r="F16" s="230">
        <v>114.5</v>
      </c>
      <c r="G16" s="223">
        <v>105</v>
      </c>
      <c r="H16" s="230">
        <v>122.25</v>
      </c>
      <c r="I16" s="230" t="s">
        <v>881</v>
      </c>
      <c r="J16" s="103" t="s">
        <v>901</v>
      </c>
      <c r="K16" s="103">
        <f t="shared" si="3"/>
        <v>7.75</v>
      </c>
      <c r="L16" s="104">
        <f t="shared" si="4"/>
        <v>-0.34350000000000003</v>
      </c>
      <c r="M16" s="105">
        <f t="shared" si="5"/>
        <v>6.4685589519650658E-2</v>
      </c>
      <c r="N16" s="233" t="s">
        <v>595</v>
      </c>
      <c r="O16" s="235">
        <v>45171</v>
      </c>
      <c r="P16" s="234" t="s">
        <v>311</v>
      </c>
      <c r="R16" s="37" t="s">
        <v>594</v>
      </c>
    </row>
    <row r="17" spans="1:18" ht="15" customHeight="1">
      <c r="A17" s="261">
        <v>8</v>
      </c>
      <c r="B17" s="231">
        <v>45168</v>
      </c>
      <c r="C17" s="244"/>
      <c r="D17" s="263" t="s">
        <v>324</v>
      </c>
      <c r="E17" s="245" t="s">
        <v>592</v>
      </c>
      <c r="F17" s="230">
        <v>627</v>
      </c>
      <c r="G17" s="223">
        <v>577</v>
      </c>
      <c r="H17" s="230">
        <v>671</v>
      </c>
      <c r="I17" s="230" t="s">
        <v>890</v>
      </c>
      <c r="J17" s="103" t="s">
        <v>955</v>
      </c>
      <c r="K17" s="103">
        <f t="shared" si="3"/>
        <v>44</v>
      </c>
      <c r="L17" s="104">
        <f t="shared" si="4"/>
        <v>-1.881</v>
      </c>
      <c r="M17" s="105">
        <f t="shared" si="5"/>
        <v>6.7175438596491222E-2</v>
      </c>
      <c r="N17" s="233" t="s">
        <v>595</v>
      </c>
      <c r="O17" s="235">
        <v>45177</v>
      </c>
      <c r="P17" s="234" t="s">
        <v>311</v>
      </c>
      <c r="R17" s="37" t="s">
        <v>594</v>
      </c>
    </row>
    <row r="18" spans="1:18" ht="15" customHeight="1">
      <c r="A18" s="261">
        <v>9</v>
      </c>
      <c r="B18" s="231">
        <v>45169</v>
      </c>
      <c r="C18" s="244"/>
      <c r="D18" s="263" t="s">
        <v>387</v>
      </c>
      <c r="E18" s="245" t="s">
        <v>592</v>
      </c>
      <c r="F18" s="230">
        <v>1530</v>
      </c>
      <c r="G18" s="223">
        <v>1415</v>
      </c>
      <c r="H18" s="230">
        <v>1612.5</v>
      </c>
      <c r="I18" s="230" t="s">
        <v>893</v>
      </c>
      <c r="J18" s="103" t="s">
        <v>819</v>
      </c>
      <c r="K18" s="103">
        <f t="shared" si="3"/>
        <v>82.5</v>
      </c>
      <c r="L18" s="104">
        <f t="shared" si="4"/>
        <v>-4.59</v>
      </c>
      <c r="M18" s="105">
        <f t="shared" si="5"/>
        <v>5.092156862745098E-2</v>
      </c>
      <c r="N18" s="233" t="s">
        <v>595</v>
      </c>
      <c r="O18" s="235">
        <v>45170</v>
      </c>
      <c r="P18" s="234" t="s">
        <v>311</v>
      </c>
      <c r="R18" s="37" t="s">
        <v>594</v>
      </c>
    </row>
    <row r="19" spans="1:18" ht="15" customHeight="1">
      <c r="A19" s="261">
        <v>10</v>
      </c>
      <c r="B19" s="231">
        <v>45170</v>
      </c>
      <c r="C19" s="244"/>
      <c r="D19" s="263" t="s">
        <v>228</v>
      </c>
      <c r="E19" s="245" t="s">
        <v>592</v>
      </c>
      <c r="F19" s="230">
        <v>126.5</v>
      </c>
      <c r="G19" s="223">
        <v>119</v>
      </c>
      <c r="H19" s="230">
        <v>134.1</v>
      </c>
      <c r="I19" s="230" t="s">
        <v>895</v>
      </c>
      <c r="J19" s="103" t="s">
        <v>1031</v>
      </c>
      <c r="K19" s="103">
        <f t="shared" ref="K19" si="6">H19-F19</f>
        <v>7.5999999999999943</v>
      </c>
      <c r="L19" s="104">
        <f t="shared" ref="L19" si="7">(F19*-0.3)/100</f>
        <v>-0.37949999999999995</v>
      </c>
      <c r="M19" s="105">
        <f t="shared" ref="M19" si="8">(K19+L19)/F19</f>
        <v>5.7079051383399165E-2</v>
      </c>
      <c r="N19" s="233" t="s">
        <v>595</v>
      </c>
      <c r="O19" s="235">
        <v>45183</v>
      </c>
      <c r="P19" s="234" t="s">
        <v>311</v>
      </c>
      <c r="R19" s="37" t="s">
        <v>594</v>
      </c>
    </row>
    <row r="20" spans="1:18" ht="15" customHeight="1">
      <c r="A20" s="271">
        <v>11</v>
      </c>
      <c r="B20" s="231">
        <v>45170</v>
      </c>
      <c r="C20" s="244"/>
      <c r="D20" s="263" t="s">
        <v>114</v>
      </c>
      <c r="E20" s="245" t="s">
        <v>592</v>
      </c>
      <c r="F20" s="230">
        <v>141.5</v>
      </c>
      <c r="G20" s="223">
        <v>133</v>
      </c>
      <c r="H20" s="230">
        <v>149</v>
      </c>
      <c r="I20" s="230" t="s">
        <v>877</v>
      </c>
      <c r="J20" s="103" t="s">
        <v>962</v>
      </c>
      <c r="K20" s="103">
        <f>H20-F20</f>
        <v>7.5</v>
      </c>
      <c r="L20" s="104">
        <f>(F20*-0.3)/100</f>
        <v>-0.42449999999999993</v>
      </c>
      <c r="M20" s="105">
        <f>(K20+L20)/F20</f>
        <v>5.0003533568904593E-2</v>
      </c>
      <c r="N20" s="233" t="s">
        <v>595</v>
      </c>
      <c r="O20" s="235">
        <v>45180</v>
      </c>
      <c r="P20" s="234" t="s">
        <v>311</v>
      </c>
      <c r="R20" s="37" t="s">
        <v>594</v>
      </c>
    </row>
    <row r="21" spans="1:18" ht="15" customHeight="1">
      <c r="A21" s="271">
        <v>12</v>
      </c>
      <c r="B21" s="231">
        <v>45173</v>
      </c>
      <c r="C21" s="244"/>
      <c r="D21" s="263" t="s">
        <v>486</v>
      </c>
      <c r="E21" s="245" t="s">
        <v>592</v>
      </c>
      <c r="F21" s="230">
        <v>133.5</v>
      </c>
      <c r="G21" s="223">
        <v>124</v>
      </c>
      <c r="H21" s="230">
        <v>142</v>
      </c>
      <c r="I21" s="230" t="s">
        <v>904</v>
      </c>
      <c r="J21" s="103" t="s">
        <v>915</v>
      </c>
      <c r="K21" s="103">
        <f>H21-F21</f>
        <v>8.5</v>
      </c>
      <c r="L21" s="104">
        <f>(F21*-0.02)/100</f>
        <v>-2.6699999999999998E-2</v>
      </c>
      <c r="M21" s="105">
        <f>(K21+L21)/F21</f>
        <v>6.3470411985018724E-2</v>
      </c>
      <c r="N21" s="233" t="s">
        <v>595</v>
      </c>
      <c r="O21" s="235">
        <v>45173</v>
      </c>
      <c r="P21" s="234" t="s">
        <v>311</v>
      </c>
      <c r="R21" s="37" t="s">
        <v>594</v>
      </c>
    </row>
    <row r="22" spans="1:18" ht="15" customHeight="1">
      <c r="A22" s="271">
        <v>13</v>
      </c>
      <c r="B22" s="231">
        <v>45173</v>
      </c>
      <c r="C22" s="244"/>
      <c r="D22" s="263" t="s">
        <v>229</v>
      </c>
      <c r="E22" s="245" t="s">
        <v>592</v>
      </c>
      <c r="F22" s="230">
        <v>3410</v>
      </c>
      <c r="G22" s="223">
        <v>3195</v>
      </c>
      <c r="H22" s="230">
        <v>3610</v>
      </c>
      <c r="I22" s="230" t="s">
        <v>913</v>
      </c>
      <c r="J22" s="103" t="s">
        <v>1045</v>
      </c>
      <c r="K22" s="103">
        <f>H22-F22</f>
        <v>200</v>
      </c>
      <c r="L22" s="104">
        <f>(F22*-0.3)/100</f>
        <v>-10.23</v>
      </c>
      <c r="M22" s="105">
        <f>(K22+L22)/F22</f>
        <v>5.5651026392961878E-2</v>
      </c>
      <c r="N22" s="233" t="s">
        <v>595</v>
      </c>
      <c r="O22" s="235">
        <v>45187</v>
      </c>
      <c r="P22" s="234" t="s">
        <v>311</v>
      </c>
      <c r="R22" s="37" t="s">
        <v>594</v>
      </c>
    </row>
    <row r="23" spans="1:18" ht="15" customHeight="1">
      <c r="A23" s="339">
        <v>14</v>
      </c>
      <c r="B23" s="250">
        <v>45174</v>
      </c>
      <c r="C23" s="340"/>
      <c r="D23" s="341" t="s">
        <v>486</v>
      </c>
      <c r="E23" s="342" t="s">
        <v>592</v>
      </c>
      <c r="F23" s="249">
        <v>136.5</v>
      </c>
      <c r="G23" s="251">
        <v>129</v>
      </c>
      <c r="H23" s="249">
        <v>129</v>
      </c>
      <c r="I23" s="249" t="s">
        <v>919</v>
      </c>
      <c r="J23" s="343" t="s">
        <v>1064</v>
      </c>
      <c r="K23" s="343">
        <f>H23-F23</f>
        <v>-7.5</v>
      </c>
      <c r="L23" s="344">
        <f>(F23*-0.3)/100</f>
        <v>-0.40949999999999998</v>
      </c>
      <c r="M23" s="345">
        <f>(K23+L23)/F23</f>
        <v>-5.794505494505494E-2</v>
      </c>
      <c r="N23" s="346" t="s">
        <v>605</v>
      </c>
      <c r="O23" s="347">
        <v>45190</v>
      </c>
      <c r="P23" s="348" t="s">
        <v>311</v>
      </c>
      <c r="R23" s="37" t="s">
        <v>594</v>
      </c>
    </row>
    <row r="24" spans="1:18" ht="15" customHeight="1">
      <c r="A24" s="236">
        <v>15</v>
      </c>
      <c r="B24" s="228">
        <v>45174</v>
      </c>
      <c r="C24" s="237"/>
      <c r="D24" s="241" t="s">
        <v>402</v>
      </c>
      <c r="E24" s="238" t="s">
        <v>592</v>
      </c>
      <c r="F24" s="227" t="s">
        <v>921</v>
      </c>
      <c r="G24" s="229">
        <v>2785</v>
      </c>
      <c r="H24" s="227"/>
      <c r="I24" s="227" t="s">
        <v>922</v>
      </c>
      <c r="J24" s="229" t="s">
        <v>593</v>
      </c>
      <c r="K24" s="229"/>
      <c r="L24" s="232"/>
      <c r="M24" s="239"/>
      <c r="N24" s="229"/>
      <c r="O24" s="240"/>
      <c r="P24" s="106">
        <f>VLOOKUP(D24,'MidCap Intra'!$B$11:$C$568,2,0)</f>
        <v>3049.95</v>
      </c>
      <c r="R24" s="37" t="s">
        <v>594</v>
      </c>
    </row>
    <row r="25" spans="1:18" ht="15" customHeight="1">
      <c r="A25" s="271">
        <v>16</v>
      </c>
      <c r="B25" s="231">
        <v>45175</v>
      </c>
      <c r="C25" s="244"/>
      <c r="D25" s="263" t="s">
        <v>372</v>
      </c>
      <c r="E25" s="245" t="s">
        <v>592</v>
      </c>
      <c r="F25" s="230">
        <v>512</v>
      </c>
      <c r="G25" s="223">
        <v>485</v>
      </c>
      <c r="H25" s="230">
        <v>560</v>
      </c>
      <c r="I25" s="230" t="s">
        <v>937</v>
      </c>
      <c r="J25" s="103" t="s">
        <v>1032</v>
      </c>
      <c r="K25" s="103">
        <f>H25-F25</f>
        <v>48</v>
      </c>
      <c r="L25" s="104">
        <f>(F25*-0.3)/100</f>
        <v>-1.536</v>
      </c>
      <c r="M25" s="105">
        <f>(K25+L25)/F25</f>
        <v>9.0749999999999997E-2</v>
      </c>
      <c r="N25" s="233" t="s">
        <v>595</v>
      </c>
      <c r="O25" s="235">
        <v>45183</v>
      </c>
      <c r="P25" s="234" t="s">
        <v>311</v>
      </c>
      <c r="R25" s="37" t="s">
        <v>594</v>
      </c>
    </row>
    <row r="26" spans="1:18" ht="15" customHeight="1">
      <c r="A26" s="339">
        <v>17</v>
      </c>
      <c r="B26" s="250">
        <v>45180</v>
      </c>
      <c r="C26" s="340"/>
      <c r="D26" s="341" t="s">
        <v>490</v>
      </c>
      <c r="E26" s="342" t="s">
        <v>918</v>
      </c>
      <c r="F26" s="249">
        <v>1222</v>
      </c>
      <c r="G26" s="251">
        <v>1167</v>
      </c>
      <c r="H26" s="249">
        <v>1165</v>
      </c>
      <c r="I26" s="249" t="s">
        <v>963</v>
      </c>
      <c r="J26" s="343" t="s">
        <v>1076</v>
      </c>
      <c r="K26" s="343">
        <f>H26-F26</f>
        <v>-57</v>
      </c>
      <c r="L26" s="344">
        <f>(F26*-0.3)/100</f>
        <v>-3.6659999999999995</v>
      </c>
      <c r="M26" s="345">
        <f>(K26+L26)/F26</f>
        <v>-4.9644844517184941E-2</v>
      </c>
      <c r="N26" s="346" t="s">
        <v>605</v>
      </c>
      <c r="O26" s="347">
        <v>45191</v>
      </c>
      <c r="P26" s="348" t="s">
        <v>311</v>
      </c>
      <c r="R26" s="37" t="s">
        <v>594</v>
      </c>
    </row>
    <row r="27" spans="1:18" ht="15" customHeight="1">
      <c r="A27" s="236">
        <v>18</v>
      </c>
      <c r="B27" s="228">
        <v>45181</v>
      </c>
      <c r="C27" s="237"/>
      <c r="D27" s="241" t="s">
        <v>324</v>
      </c>
      <c r="E27" s="238" t="s">
        <v>592</v>
      </c>
      <c r="F27" s="227" t="s">
        <v>984</v>
      </c>
      <c r="G27" s="229">
        <v>608</v>
      </c>
      <c r="H27" s="227"/>
      <c r="I27" s="227" t="s">
        <v>985</v>
      </c>
      <c r="J27" s="229" t="s">
        <v>593</v>
      </c>
      <c r="K27" s="229"/>
      <c r="L27" s="232"/>
      <c r="M27" s="239"/>
      <c r="N27" s="229"/>
      <c r="O27" s="240"/>
      <c r="P27" s="106">
        <f>VLOOKUP(D27,'MidCap Intra'!$B$11:$C$568,2,0)</f>
        <v>637.4</v>
      </c>
      <c r="R27" s="37" t="s">
        <v>594</v>
      </c>
    </row>
    <row r="28" spans="1:18" ht="15" customHeight="1">
      <c r="A28" s="236">
        <v>19</v>
      </c>
      <c r="B28" s="228">
        <v>45181</v>
      </c>
      <c r="C28" s="237"/>
      <c r="D28" s="241" t="s">
        <v>226</v>
      </c>
      <c r="E28" s="238" t="s">
        <v>592</v>
      </c>
      <c r="F28" s="227" t="s">
        <v>998</v>
      </c>
      <c r="G28" s="229">
        <v>584</v>
      </c>
      <c r="H28" s="227"/>
      <c r="I28" s="227" t="s">
        <v>986</v>
      </c>
      <c r="J28" s="229" t="s">
        <v>593</v>
      </c>
      <c r="K28" s="229"/>
      <c r="L28" s="232"/>
      <c r="M28" s="239"/>
      <c r="N28" s="229"/>
      <c r="O28" s="240"/>
      <c r="P28" s="106">
        <f>VLOOKUP(D28,'MidCap Intra'!$B$11:$C$568,2,0)</f>
        <v>630.20000000000005</v>
      </c>
      <c r="R28" s="37" t="s">
        <v>594</v>
      </c>
    </row>
    <row r="29" spans="1:18" ht="15" customHeight="1">
      <c r="A29" s="271">
        <v>20</v>
      </c>
      <c r="B29" s="231">
        <v>45181</v>
      </c>
      <c r="C29" s="244"/>
      <c r="D29" s="263" t="s">
        <v>430</v>
      </c>
      <c r="E29" s="245" t="s">
        <v>592</v>
      </c>
      <c r="F29" s="230">
        <v>116.5</v>
      </c>
      <c r="G29" s="223">
        <v>108</v>
      </c>
      <c r="H29" s="230">
        <v>124</v>
      </c>
      <c r="I29" s="230" t="s">
        <v>881</v>
      </c>
      <c r="J29" s="103" t="s">
        <v>962</v>
      </c>
      <c r="K29" s="103">
        <f>H29-F29</f>
        <v>7.5</v>
      </c>
      <c r="L29" s="104">
        <f>(F29*-0.3)/100</f>
        <v>-0.34949999999999998</v>
      </c>
      <c r="M29" s="105">
        <f>(K29+L29)/F29</f>
        <v>6.1377682403433477E-2</v>
      </c>
      <c r="N29" s="233" t="s">
        <v>595</v>
      </c>
      <c r="O29" s="235">
        <v>45184</v>
      </c>
      <c r="P29" s="336" t="s">
        <v>311</v>
      </c>
      <c r="R29" s="37" t="s">
        <v>594</v>
      </c>
    </row>
    <row r="30" spans="1:18" ht="15" customHeight="1">
      <c r="A30" s="236">
        <v>21</v>
      </c>
      <c r="B30" s="228">
        <v>45187</v>
      </c>
      <c r="C30" s="237"/>
      <c r="D30" s="241" t="s">
        <v>453</v>
      </c>
      <c r="E30" s="238" t="s">
        <v>592</v>
      </c>
      <c r="F30" s="227" t="s">
        <v>1042</v>
      </c>
      <c r="G30" s="229">
        <v>2380</v>
      </c>
      <c r="H30" s="227"/>
      <c r="I30" s="227" t="s">
        <v>1043</v>
      </c>
      <c r="J30" s="229" t="s">
        <v>593</v>
      </c>
      <c r="K30" s="229"/>
      <c r="L30" s="232"/>
      <c r="M30" s="239"/>
      <c r="N30" s="229"/>
      <c r="O30" s="240"/>
      <c r="P30" s="232">
        <f>VLOOKUP(D30,'MidCap Intra'!$B$11:$C$568,2,0)</f>
        <v>2537.6</v>
      </c>
      <c r="R30" s="37" t="s">
        <v>594</v>
      </c>
    </row>
    <row r="31" spans="1:18" ht="15" customHeight="1">
      <c r="A31" s="236">
        <v>22</v>
      </c>
      <c r="B31" s="228">
        <v>45189</v>
      </c>
      <c r="C31" s="237"/>
      <c r="D31" s="241" t="s">
        <v>211</v>
      </c>
      <c r="E31" s="238" t="s">
        <v>592</v>
      </c>
      <c r="F31" s="227" t="s">
        <v>1056</v>
      </c>
      <c r="G31" s="229">
        <v>2235</v>
      </c>
      <c r="H31" s="227"/>
      <c r="I31" s="227" t="s">
        <v>1057</v>
      </c>
      <c r="J31" s="229" t="s">
        <v>593</v>
      </c>
      <c r="K31" s="229"/>
      <c r="L31" s="232"/>
      <c r="M31" s="239"/>
      <c r="N31" s="229"/>
      <c r="O31" s="240"/>
      <c r="P31" s="232">
        <f>VLOOKUP(D31,'MidCap Intra'!$B$11:$C$568,2,0)</f>
        <v>2345</v>
      </c>
      <c r="R31" s="37" t="s">
        <v>594</v>
      </c>
    </row>
    <row r="32" spans="1:18" ht="15" customHeight="1">
      <c r="A32" s="236">
        <v>23</v>
      </c>
      <c r="B32" s="228">
        <v>45189</v>
      </c>
      <c r="C32" s="237"/>
      <c r="D32" s="241" t="s">
        <v>201</v>
      </c>
      <c r="E32" s="238" t="s">
        <v>592</v>
      </c>
      <c r="F32" s="227" t="s">
        <v>1058</v>
      </c>
      <c r="G32" s="229">
        <v>3370</v>
      </c>
      <c r="H32" s="227"/>
      <c r="I32" s="227" t="s">
        <v>1059</v>
      </c>
      <c r="J32" s="229" t="s">
        <v>593</v>
      </c>
      <c r="K32" s="229"/>
      <c r="L32" s="232"/>
      <c r="M32" s="239"/>
      <c r="N32" s="229"/>
      <c r="O32" s="240"/>
      <c r="P32" s="232">
        <f>VLOOKUP(D32,'MidCap Intra'!$B$11:$C$568,2,0)</f>
        <v>3453</v>
      </c>
      <c r="R32" s="37" t="s">
        <v>594</v>
      </c>
    </row>
    <row r="33" spans="1:38" ht="15" customHeight="1">
      <c r="A33" s="271">
        <v>24</v>
      </c>
      <c r="B33" s="231">
        <v>45189</v>
      </c>
      <c r="C33" s="244"/>
      <c r="D33" s="263" t="s">
        <v>354</v>
      </c>
      <c r="E33" s="245" t="s">
        <v>592</v>
      </c>
      <c r="F33" s="230">
        <v>1145</v>
      </c>
      <c r="G33" s="223">
        <v>1070</v>
      </c>
      <c r="H33" s="230">
        <v>1202.5</v>
      </c>
      <c r="I33" s="230" t="s">
        <v>1060</v>
      </c>
      <c r="J33" s="103" t="s">
        <v>1079</v>
      </c>
      <c r="K33" s="103">
        <f>H33-F33</f>
        <v>57.5</v>
      </c>
      <c r="L33" s="104">
        <f>(F33*-0.3)/100</f>
        <v>-3.4350000000000001</v>
      </c>
      <c r="M33" s="105">
        <f>(K33+L33)/F33</f>
        <v>4.7218340611353708E-2</v>
      </c>
      <c r="N33" s="233" t="s">
        <v>595</v>
      </c>
      <c r="O33" s="235">
        <v>45191</v>
      </c>
      <c r="P33" s="336" t="s">
        <v>311</v>
      </c>
      <c r="R33" s="37" t="s">
        <v>594</v>
      </c>
    </row>
    <row r="34" spans="1:38" ht="15" customHeight="1">
      <c r="A34" s="236">
        <v>25</v>
      </c>
      <c r="B34" s="228">
        <v>45190</v>
      </c>
      <c r="C34" s="237"/>
      <c r="D34" s="241" t="s">
        <v>548</v>
      </c>
      <c r="E34" s="238" t="s">
        <v>592</v>
      </c>
      <c r="F34" s="227" t="s">
        <v>1065</v>
      </c>
      <c r="G34" s="229">
        <v>276</v>
      </c>
      <c r="H34" s="227"/>
      <c r="I34" s="227" t="s">
        <v>1066</v>
      </c>
      <c r="J34" s="229" t="s">
        <v>593</v>
      </c>
      <c r="K34" s="229"/>
      <c r="L34" s="232"/>
      <c r="M34" s="239"/>
      <c r="N34" s="229"/>
      <c r="O34" s="240"/>
      <c r="P34" s="232">
        <f>VLOOKUP(D34,'MidCap Intra'!$B$11:$C$568,2,0)</f>
        <v>307.3</v>
      </c>
      <c r="R34" s="37" t="s">
        <v>787</v>
      </c>
    </row>
    <row r="35" spans="1:38" ht="15" customHeight="1">
      <c r="A35" s="236">
        <v>26</v>
      </c>
      <c r="B35" s="228">
        <v>45191</v>
      </c>
      <c r="C35" s="237"/>
      <c r="D35" s="241" t="s">
        <v>372</v>
      </c>
      <c r="E35" s="238" t="s">
        <v>592</v>
      </c>
      <c r="F35" s="227" t="s">
        <v>1077</v>
      </c>
      <c r="G35" s="229">
        <v>485</v>
      </c>
      <c r="H35" s="227"/>
      <c r="I35" s="227" t="s">
        <v>1078</v>
      </c>
      <c r="J35" s="229" t="s">
        <v>593</v>
      </c>
      <c r="K35" s="229"/>
      <c r="L35" s="232"/>
      <c r="M35" s="239"/>
      <c r="N35" s="229"/>
      <c r="O35" s="240"/>
      <c r="P35" s="232">
        <f>VLOOKUP(D35,'MidCap Intra'!$B$11:$C$568,2,0)</f>
        <v>521.95000000000005</v>
      </c>
      <c r="R35" s="37" t="s">
        <v>594</v>
      </c>
    </row>
    <row r="36" spans="1:38" ht="15" customHeight="1">
      <c r="A36" s="236">
        <v>27</v>
      </c>
      <c r="B36" s="228">
        <v>45194</v>
      </c>
      <c r="C36" s="237"/>
      <c r="D36" s="241" t="s">
        <v>430</v>
      </c>
      <c r="E36" s="238" t="s">
        <v>592</v>
      </c>
      <c r="F36" s="227" t="s">
        <v>1085</v>
      </c>
      <c r="G36" s="229">
        <v>108</v>
      </c>
      <c r="H36" s="227"/>
      <c r="I36" s="227" t="s">
        <v>881</v>
      </c>
      <c r="J36" s="229" t="s">
        <v>593</v>
      </c>
      <c r="K36" s="229"/>
      <c r="L36" s="232"/>
      <c r="M36" s="239"/>
      <c r="N36" s="229"/>
      <c r="O36" s="240"/>
      <c r="P36" s="232">
        <f>VLOOKUP(D36,'MidCap Intra'!$B$11:$C$568,2,0)</f>
        <v>116.95</v>
      </c>
      <c r="R36" s="37" t="s">
        <v>594</v>
      </c>
    </row>
    <row r="37" spans="1:38" ht="15" customHeight="1">
      <c r="A37" s="271">
        <v>28</v>
      </c>
      <c r="B37" s="231">
        <v>45195</v>
      </c>
      <c r="C37" s="244"/>
      <c r="D37" s="263" t="s">
        <v>508</v>
      </c>
      <c r="E37" s="245" t="s">
        <v>592</v>
      </c>
      <c r="F37" s="230">
        <v>3065</v>
      </c>
      <c r="G37" s="223">
        <v>2850</v>
      </c>
      <c r="H37" s="230">
        <v>3250</v>
      </c>
      <c r="I37" s="230" t="s">
        <v>1097</v>
      </c>
      <c r="J37" s="103" t="s">
        <v>1115</v>
      </c>
      <c r="K37" s="103">
        <f t="shared" ref="K37" si="9">H37-F37</f>
        <v>185</v>
      </c>
      <c r="L37" s="104">
        <f>(F37*-0.3)/100</f>
        <v>-9.1950000000000003</v>
      </c>
      <c r="M37" s="105">
        <f t="shared" ref="M37" si="10">(K37+L37)/F37</f>
        <v>5.7358890701468192E-2</v>
      </c>
      <c r="N37" s="233" t="s">
        <v>595</v>
      </c>
      <c r="O37" s="235">
        <v>45196</v>
      </c>
      <c r="P37" s="234" t="s">
        <v>311</v>
      </c>
      <c r="R37" s="37" t="s">
        <v>594</v>
      </c>
    </row>
    <row r="38" spans="1:38" ht="15" customHeight="1">
      <c r="A38" s="236">
        <v>29</v>
      </c>
      <c r="B38" s="228">
        <v>45198</v>
      </c>
      <c r="C38" s="237"/>
      <c r="D38" s="241" t="s">
        <v>373</v>
      </c>
      <c r="E38" s="238" t="s">
        <v>592</v>
      </c>
      <c r="F38" s="227" t="s">
        <v>1170</v>
      </c>
      <c r="G38" s="229">
        <v>204</v>
      </c>
      <c r="H38" s="227"/>
      <c r="I38" s="227" t="s">
        <v>1171</v>
      </c>
      <c r="J38" s="229" t="s">
        <v>593</v>
      </c>
      <c r="K38" s="229"/>
      <c r="L38" s="232"/>
      <c r="M38" s="239"/>
      <c r="N38" s="229"/>
      <c r="O38" s="240"/>
      <c r="P38" s="232">
        <f>VLOOKUP(D38,'MidCap Intra'!$B$11:$C$568,2,0)</f>
        <v>223.05</v>
      </c>
      <c r="R38" s="37" t="s">
        <v>594</v>
      </c>
    </row>
    <row r="43" spans="1:38" ht="14.25" customHeight="1">
      <c r="A43" s="107"/>
      <c r="B43" s="108"/>
      <c r="C43" s="109"/>
      <c r="D43" s="110"/>
      <c r="E43" s="111"/>
      <c r="F43" s="111"/>
      <c r="G43" s="107"/>
      <c r="H43" s="111"/>
      <c r="I43" s="112"/>
      <c r="J43" s="113"/>
      <c r="K43" s="113"/>
      <c r="L43" s="114"/>
      <c r="M43" s="115"/>
      <c r="N43" s="116"/>
      <c r="O43" s="117"/>
      <c r="P43" s="118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2" customHeight="1">
      <c r="A44" s="119" t="s">
        <v>596</v>
      </c>
      <c r="B44" s="120"/>
      <c r="C44" s="121"/>
      <c r="E44" s="122"/>
      <c r="F44" s="122"/>
      <c r="G44" s="122"/>
      <c r="H44" s="122"/>
      <c r="I44" s="122"/>
      <c r="J44" s="123"/>
      <c r="K44" s="122"/>
      <c r="L44" s="124"/>
      <c r="M44" s="55"/>
      <c r="N44" s="123"/>
      <c r="O44" s="121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" customHeight="1">
      <c r="A45" s="125" t="s">
        <v>597</v>
      </c>
      <c r="B45" s="119"/>
      <c r="C45" s="119"/>
      <c r="D45" s="119"/>
      <c r="E45" s="37"/>
      <c r="F45" s="126" t="s">
        <v>598</v>
      </c>
      <c r="G45" s="6"/>
      <c r="H45" s="6"/>
      <c r="I45" s="6"/>
      <c r="J45" s="127"/>
      <c r="K45" s="128"/>
      <c r="L45" s="128"/>
      <c r="M45" s="129"/>
      <c r="N45" s="1"/>
      <c r="O45" s="130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2" customHeight="1">
      <c r="A46" s="119" t="s">
        <v>599</v>
      </c>
      <c r="B46" s="119"/>
      <c r="C46" s="119"/>
      <c r="D46" s="119" t="s">
        <v>600</v>
      </c>
      <c r="E46" s="6"/>
      <c r="F46" s="126" t="s">
        <v>601</v>
      </c>
      <c r="G46" s="6"/>
      <c r="H46" s="6"/>
      <c r="I46" s="6"/>
      <c r="J46" s="127"/>
      <c r="K46" s="128"/>
      <c r="L46" s="128"/>
      <c r="M46" s="129"/>
      <c r="N46" s="1"/>
      <c r="O46" s="130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2" customHeight="1">
      <c r="A47" s="119"/>
      <c r="B47" s="119"/>
      <c r="C47" s="119"/>
      <c r="D47" s="119"/>
      <c r="E47" s="6"/>
      <c r="F47" s="6"/>
      <c r="G47" s="6"/>
      <c r="H47" s="6"/>
      <c r="I47" s="6"/>
      <c r="J47" s="131"/>
      <c r="K47" s="128"/>
      <c r="L47" s="128"/>
      <c r="M47" s="6"/>
      <c r="N47" s="132"/>
      <c r="O47" s="1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" customHeight="1">
      <c r="A48" s="275"/>
      <c r="B48" s="275"/>
      <c r="C48" s="275"/>
      <c r="D48" s="275"/>
      <c r="E48" s="276"/>
      <c r="F48" s="276"/>
      <c r="G48" s="276"/>
      <c r="H48" s="276"/>
      <c r="I48" s="276"/>
      <c r="J48" s="277"/>
      <c r="K48" s="278"/>
      <c r="L48" s="278"/>
      <c r="M48" s="276"/>
      <c r="N48" s="279"/>
      <c r="O48" s="280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4.25" customHeight="1">
      <c r="A49" s="119"/>
      <c r="B49" s="119"/>
      <c r="C49" s="119"/>
      <c r="D49" s="119"/>
      <c r="E49" s="6"/>
      <c r="F49" s="6"/>
      <c r="G49" s="6"/>
      <c r="H49" s="6"/>
      <c r="I49" s="6"/>
      <c r="J49" s="131"/>
      <c r="K49" s="128"/>
      <c r="L49" s="129"/>
      <c r="M49" s="6"/>
      <c r="N49" s="132"/>
      <c r="O49" s="1"/>
      <c r="P49" s="37"/>
      <c r="Q49" s="37"/>
      <c r="R49" s="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2.75" customHeight="1">
      <c r="A50" s="142" t="s">
        <v>607</v>
      </c>
      <c r="B50" s="142"/>
      <c r="C50" s="142"/>
      <c r="D50" s="142"/>
      <c r="E50" s="6"/>
      <c r="F50" s="6"/>
      <c r="G50" s="6"/>
      <c r="H50" s="6"/>
      <c r="I50" s="6"/>
      <c r="J50" s="6"/>
      <c r="K50" s="6"/>
      <c r="L50" s="6"/>
      <c r="M50" s="6"/>
      <c r="N50" s="6"/>
      <c r="O50" s="24"/>
      <c r="Q50" s="37"/>
      <c r="R50" s="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38.25" customHeight="1">
      <c r="A51" s="96" t="s">
        <v>16</v>
      </c>
      <c r="B51" s="96" t="s">
        <v>567</v>
      </c>
      <c r="C51" s="96"/>
      <c r="D51" s="97" t="s">
        <v>579</v>
      </c>
      <c r="E51" s="96" t="s">
        <v>580</v>
      </c>
      <c r="F51" s="96" t="s">
        <v>581</v>
      </c>
      <c r="G51" s="96" t="s">
        <v>602</v>
      </c>
      <c r="H51" s="96" t="s">
        <v>583</v>
      </c>
      <c r="I51" s="246" t="s">
        <v>584</v>
      </c>
      <c r="J51" s="248" t="s">
        <v>585</v>
      </c>
      <c r="K51" s="247" t="s">
        <v>608</v>
      </c>
      <c r="L51" s="98" t="s">
        <v>587</v>
      </c>
      <c r="M51" s="143" t="s">
        <v>609</v>
      </c>
      <c r="N51" s="96" t="s">
        <v>610</v>
      </c>
      <c r="O51" s="95" t="s">
        <v>589</v>
      </c>
      <c r="P51" s="97" t="s">
        <v>590</v>
      </c>
      <c r="Q51" s="37"/>
      <c r="R51" s="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2.75" customHeight="1">
      <c r="A52" s="224">
        <v>1</v>
      </c>
      <c r="B52" s="269">
        <v>45169</v>
      </c>
      <c r="C52" s="270"/>
      <c r="D52" s="270" t="s">
        <v>888</v>
      </c>
      <c r="E52" s="224" t="s">
        <v>604</v>
      </c>
      <c r="F52" s="224">
        <v>4380</v>
      </c>
      <c r="G52" s="224">
        <v>4300</v>
      </c>
      <c r="H52" s="225">
        <v>4435</v>
      </c>
      <c r="I52" s="225" t="s">
        <v>889</v>
      </c>
      <c r="J52" s="265" t="s">
        <v>731</v>
      </c>
      <c r="K52" s="266">
        <f t="shared" ref="K52" si="11">H52-F52</f>
        <v>55</v>
      </c>
      <c r="L52" s="104">
        <f t="shared" ref="L52" si="12">(H52*N52)*0.03%</f>
        <v>199.57499999999999</v>
      </c>
      <c r="M52" s="267">
        <f t="shared" ref="M52" si="13">(K52*N52)-L52</f>
        <v>8050.4250000000002</v>
      </c>
      <c r="N52" s="266">
        <v>150</v>
      </c>
      <c r="O52" s="103" t="s">
        <v>595</v>
      </c>
      <c r="P52" s="268">
        <v>45173</v>
      </c>
      <c r="Q52" s="144"/>
      <c r="R52" s="55" t="s">
        <v>606</v>
      </c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45"/>
      <c r="AG52" s="146"/>
      <c r="AH52" s="144"/>
      <c r="AI52" s="144"/>
      <c r="AJ52" s="145"/>
      <c r="AK52" s="145"/>
      <c r="AL52" s="145"/>
    </row>
    <row r="53" spans="1:38" ht="12.75" customHeight="1">
      <c r="A53" s="224">
        <v>2</v>
      </c>
      <c r="B53" s="269">
        <v>45169</v>
      </c>
      <c r="C53" s="270"/>
      <c r="D53" s="270" t="s">
        <v>891</v>
      </c>
      <c r="E53" s="224" t="s">
        <v>604</v>
      </c>
      <c r="F53" s="224">
        <v>2430</v>
      </c>
      <c r="G53" s="224">
        <v>2385</v>
      </c>
      <c r="H53" s="225">
        <v>2473</v>
      </c>
      <c r="I53" s="225" t="s">
        <v>892</v>
      </c>
      <c r="J53" s="265" t="s">
        <v>960</v>
      </c>
      <c r="K53" s="266">
        <f t="shared" ref="K53" si="14">H53-F53</f>
        <v>43</v>
      </c>
      <c r="L53" s="104">
        <f t="shared" ref="L53" si="15">(H53*N53)*0.03%</f>
        <v>185.47499999999999</v>
      </c>
      <c r="M53" s="267">
        <f t="shared" ref="M53" si="16">(K53*N53)-L53</f>
        <v>10564.525</v>
      </c>
      <c r="N53" s="266">
        <v>250</v>
      </c>
      <c r="O53" s="103" t="s">
        <v>595</v>
      </c>
      <c r="P53" s="268">
        <v>45180</v>
      </c>
      <c r="Q53" s="144"/>
      <c r="R53" s="55" t="s">
        <v>594</v>
      </c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45"/>
      <c r="AG53" s="146"/>
      <c r="AH53" s="144"/>
      <c r="AI53" s="144"/>
      <c r="AJ53" s="145"/>
      <c r="AK53" s="145"/>
      <c r="AL53" s="145"/>
    </row>
    <row r="54" spans="1:38" ht="12.75" customHeight="1">
      <c r="A54" s="224">
        <v>3</v>
      </c>
      <c r="B54" s="269">
        <v>45170</v>
      </c>
      <c r="C54" s="270"/>
      <c r="D54" s="270" t="s">
        <v>896</v>
      </c>
      <c r="E54" s="224" t="s">
        <v>604</v>
      </c>
      <c r="F54" s="224">
        <v>1096.5</v>
      </c>
      <c r="G54" s="224">
        <v>1082</v>
      </c>
      <c r="H54" s="225">
        <v>1106.5</v>
      </c>
      <c r="I54" s="225" t="s">
        <v>897</v>
      </c>
      <c r="J54" s="265" t="s">
        <v>903</v>
      </c>
      <c r="K54" s="266">
        <f t="shared" ref="K54" si="17">H54-F54</f>
        <v>10</v>
      </c>
      <c r="L54" s="104">
        <f t="shared" ref="L54" si="18">(H54*N54)*0.03%</f>
        <v>282.15749999999997</v>
      </c>
      <c r="M54" s="267">
        <f t="shared" ref="M54" si="19">(K54*N54)-L54</f>
        <v>8217.8425000000007</v>
      </c>
      <c r="N54" s="266">
        <v>850</v>
      </c>
      <c r="O54" s="103" t="s">
        <v>595</v>
      </c>
      <c r="P54" s="268">
        <v>45173</v>
      </c>
      <c r="Q54" s="144"/>
      <c r="R54" s="55" t="s">
        <v>606</v>
      </c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145"/>
      <c r="AG54" s="146"/>
      <c r="AH54" s="144"/>
      <c r="AI54" s="144"/>
      <c r="AJ54" s="145"/>
      <c r="AK54" s="145"/>
      <c r="AL54" s="145"/>
    </row>
    <row r="55" spans="1:38" ht="12.75" customHeight="1">
      <c r="A55" s="224">
        <v>4</v>
      </c>
      <c r="B55" s="269">
        <v>45170</v>
      </c>
      <c r="C55" s="270"/>
      <c r="D55" s="270" t="s">
        <v>882</v>
      </c>
      <c r="E55" s="224" t="s">
        <v>604</v>
      </c>
      <c r="F55" s="224">
        <v>7345</v>
      </c>
      <c r="G55" s="224">
        <v>7170</v>
      </c>
      <c r="H55" s="225">
        <v>7445</v>
      </c>
      <c r="I55" s="225" t="s">
        <v>902</v>
      </c>
      <c r="J55" s="265" t="s">
        <v>616</v>
      </c>
      <c r="K55" s="266">
        <f t="shared" ref="K55" si="20">H55-F55</f>
        <v>100</v>
      </c>
      <c r="L55" s="104">
        <f t="shared" ref="L55" si="21">(H55*N55)*0.03%</f>
        <v>167.51249999999999</v>
      </c>
      <c r="M55" s="267">
        <f t="shared" ref="M55" si="22">(K55*N55)-L55</f>
        <v>7332.4875000000002</v>
      </c>
      <c r="N55" s="266">
        <v>75</v>
      </c>
      <c r="O55" s="103" t="s">
        <v>595</v>
      </c>
      <c r="P55" s="268">
        <v>45174</v>
      </c>
      <c r="Q55" s="144"/>
      <c r="R55" s="55" t="s">
        <v>606</v>
      </c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145"/>
      <c r="AG55" s="146"/>
      <c r="AH55" s="144"/>
      <c r="AI55" s="144"/>
      <c r="AJ55" s="145"/>
      <c r="AK55" s="145"/>
      <c r="AL55" s="145"/>
    </row>
    <row r="56" spans="1:38" ht="12.75" customHeight="1">
      <c r="A56" s="224">
        <v>5</v>
      </c>
      <c r="B56" s="269">
        <v>45173</v>
      </c>
      <c r="C56" s="270"/>
      <c r="D56" s="270" t="s">
        <v>909</v>
      </c>
      <c r="E56" s="224" t="s">
        <v>604</v>
      </c>
      <c r="F56" s="224">
        <v>1363.5</v>
      </c>
      <c r="G56" s="224">
        <v>1325</v>
      </c>
      <c r="H56" s="225">
        <v>1373.5</v>
      </c>
      <c r="I56" s="225" t="s">
        <v>910</v>
      </c>
      <c r="J56" s="265" t="s">
        <v>903</v>
      </c>
      <c r="K56" s="266">
        <f t="shared" ref="K56" si="23">H56-F56</f>
        <v>10</v>
      </c>
      <c r="L56" s="104">
        <f t="shared" ref="L56" si="24">(H56*N56)*0.03%</f>
        <v>206.02499999999998</v>
      </c>
      <c r="M56" s="267">
        <f t="shared" ref="M56" si="25">(K56*N56)-L56</f>
        <v>4793.9750000000004</v>
      </c>
      <c r="N56" s="266">
        <v>500</v>
      </c>
      <c r="O56" s="103" t="s">
        <v>595</v>
      </c>
      <c r="P56" s="268">
        <v>45181</v>
      </c>
      <c r="Q56" s="144"/>
      <c r="R56" s="55" t="s">
        <v>606</v>
      </c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145"/>
      <c r="AG56" s="146"/>
      <c r="AH56" s="144"/>
      <c r="AI56" s="144"/>
      <c r="AJ56" s="145"/>
      <c r="AK56" s="145"/>
      <c r="AL56" s="145"/>
    </row>
    <row r="57" spans="1:38" ht="12.75" customHeight="1">
      <c r="A57" s="224">
        <v>6</v>
      </c>
      <c r="B57" s="269">
        <v>45173</v>
      </c>
      <c r="C57" s="270"/>
      <c r="D57" s="270" t="s">
        <v>911</v>
      </c>
      <c r="E57" s="224" t="s">
        <v>604</v>
      </c>
      <c r="F57" s="224">
        <v>4145</v>
      </c>
      <c r="G57" s="224">
        <v>4090</v>
      </c>
      <c r="H57" s="225">
        <v>4185</v>
      </c>
      <c r="I57" s="225" t="s">
        <v>912</v>
      </c>
      <c r="J57" s="265" t="s">
        <v>636</v>
      </c>
      <c r="K57" s="266">
        <f t="shared" ref="K57" si="26">H57-F57</f>
        <v>40</v>
      </c>
      <c r="L57" s="104">
        <f t="shared" ref="L57" si="27">(H57*N57)*0.03%</f>
        <v>251.09999999999997</v>
      </c>
      <c r="M57" s="267">
        <f t="shared" ref="M57" si="28">(K57*N57)-L57</f>
        <v>7748.9</v>
      </c>
      <c r="N57" s="266">
        <v>200</v>
      </c>
      <c r="O57" s="103" t="s">
        <v>595</v>
      </c>
      <c r="P57" s="268">
        <v>45174</v>
      </c>
      <c r="Q57" s="144"/>
      <c r="R57" s="55" t="s">
        <v>606</v>
      </c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145"/>
      <c r="AG57" s="146"/>
      <c r="AH57" s="144"/>
      <c r="AI57" s="144"/>
      <c r="AJ57" s="145"/>
      <c r="AK57" s="145"/>
      <c r="AL57" s="145"/>
    </row>
    <row r="58" spans="1:38" ht="12.75" customHeight="1">
      <c r="A58" s="224">
        <v>7</v>
      </c>
      <c r="B58" s="269">
        <v>45174</v>
      </c>
      <c r="C58" s="270"/>
      <c r="D58" s="270" t="s">
        <v>923</v>
      </c>
      <c r="E58" s="224" t="s">
        <v>604</v>
      </c>
      <c r="F58" s="224">
        <v>1676.5</v>
      </c>
      <c r="G58" s="224">
        <v>1646</v>
      </c>
      <c r="H58" s="225">
        <v>1696.5</v>
      </c>
      <c r="I58" s="225" t="s">
        <v>924</v>
      </c>
      <c r="J58" s="265" t="s">
        <v>929</v>
      </c>
      <c r="K58" s="266">
        <f t="shared" ref="K58" si="29">H58-F58</f>
        <v>20</v>
      </c>
      <c r="L58" s="104">
        <f t="shared" ref="L58" si="30">(H58*N58)*0.03%</f>
        <v>190.85624999999999</v>
      </c>
      <c r="M58" s="267">
        <f t="shared" ref="M58" si="31">(K58*N58)-L58</f>
        <v>7309.1437500000002</v>
      </c>
      <c r="N58" s="266">
        <v>375</v>
      </c>
      <c r="O58" s="103" t="s">
        <v>595</v>
      </c>
      <c r="P58" s="268">
        <v>45175</v>
      </c>
      <c r="Q58" s="144"/>
      <c r="R58" s="55" t="s">
        <v>606</v>
      </c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145"/>
      <c r="AG58" s="146"/>
      <c r="AH58" s="144"/>
      <c r="AI58" s="144"/>
      <c r="AJ58" s="145"/>
      <c r="AK58" s="145"/>
      <c r="AL58" s="145"/>
    </row>
    <row r="59" spans="1:38" ht="12.75" customHeight="1">
      <c r="A59" s="224">
        <v>8</v>
      </c>
      <c r="B59" s="269">
        <v>45174</v>
      </c>
      <c r="C59" s="270"/>
      <c r="D59" s="270" t="s">
        <v>925</v>
      </c>
      <c r="E59" s="224" t="s">
        <v>604</v>
      </c>
      <c r="F59" s="224">
        <v>890</v>
      </c>
      <c r="G59" s="224">
        <v>870</v>
      </c>
      <c r="H59" s="225">
        <v>906.5</v>
      </c>
      <c r="I59" s="225" t="s">
        <v>926</v>
      </c>
      <c r="J59" s="265" t="s">
        <v>930</v>
      </c>
      <c r="K59" s="266">
        <f t="shared" ref="K59" si="32">H59-F59</f>
        <v>16.5</v>
      </c>
      <c r="L59" s="104">
        <f t="shared" ref="L59" si="33">(H59*N59)*0.03%</f>
        <v>176.76749999999998</v>
      </c>
      <c r="M59" s="267">
        <f t="shared" ref="M59" si="34">(K59*N59)-L59</f>
        <v>10548.2325</v>
      </c>
      <c r="N59" s="266">
        <v>650</v>
      </c>
      <c r="O59" s="103" t="s">
        <v>595</v>
      </c>
      <c r="P59" s="268">
        <v>45175</v>
      </c>
      <c r="Q59" s="144"/>
      <c r="R59" s="55" t="s">
        <v>606</v>
      </c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145"/>
      <c r="AG59" s="146"/>
      <c r="AH59" s="144"/>
      <c r="AI59" s="144"/>
      <c r="AJ59" s="145"/>
      <c r="AK59" s="145"/>
      <c r="AL59" s="145"/>
    </row>
    <row r="60" spans="1:38" ht="12.75" customHeight="1">
      <c r="A60" s="224">
        <v>9</v>
      </c>
      <c r="B60" s="269">
        <v>45175</v>
      </c>
      <c r="C60" s="270"/>
      <c r="D60" s="270" t="s">
        <v>934</v>
      </c>
      <c r="E60" s="224" t="s">
        <v>604</v>
      </c>
      <c r="F60" s="224">
        <v>782</v>
      </c>
      <c r="G60" s="224">
        <v>775</v>
      </c>
      <c r="H60" s="225">
        <v>790</v>
      </c>
      <c r="I60" s="225" t="s">
        <v>935</v>
      </c>
      <c r="J60" s="265" t="s">
        <v>936</v>
      </c>
      <c r="K60" s="266">
        <f t="shared" ref="K60" si="35">H60-F60</f>
        <v>8</v>
      </c>
      <c r="L60" s="104">
        <f t="shared" ref="L60" si="36">(H60*N60)*0.03%</f>
        <v>343.65</v>
      </c>
      <c r="M60" s="267">
        <f t="shared" ref="M60" si="37">(K60*N60)-L60</f>
        <v>11256.35</v>
      </c>
      <c r="N60" s="266">
        <v>1450</v>
      </c>
      <c r="O60" s="103" t="s">
        <v>595</v>
      </c>
      <c r="P60" s="268">
        <v>45175</v>
      </c>
      <c r="Q60" s="144"/>
      <c r="R60" s="55" t="s">
        <v>594</v>
      </c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145"/>
      <c r="AG60" s="146"/>
      <c r="AH60" s="144"/>
      <c r="AI60" s="144"/>
      <c r="AJ60" s="145"/>
      <c r="AK60" s="145"/>
      <c r="AL60" s="145"/>
    </row>
    <row r="61" spans="1:38" ht="12.75" customHeight="1">
      <c r="A61" s="290">
        <v>10</v>
      </c>
      <c r="B61" s="293">
        <v>45176</v>
      </c>
      <c r="C61" s="294"/>
      <c r="D61" s="294" t="s">
        <v>938</v>
      </c>
      <c r="E61" s="290" t="s">
        <v>604</v>
      </c>
      <c r="F61" s="290">
        <v>1431</v>
      </c>
      <c r="G61" s="290">
        <v>1405</v>
      </c>
      <c r="H61" s="295">
        <v>1435</v>
      </c>
      <c r="I61" s="295" t="s">
        <v>939</v>
      </c>
      <c r="J61" s="296" t="s">
        <v>961</v>
      </c>
      <c r="K61" s="297">
        <f t="shared" ref="K61" si="38">H61-F61</f>
        <v>4</v>
      </c>
      <c r="L61" s="298">
        <f t="shared" ref="L61" si="39">(H61*N61)*0.03%</f>
        <v>172.2</v>
      </c>
      <c r="M61" s="299">
        <f t="shared" ref="M61" si="40">(K61*N61)-L61</f>
        <v>1427.8</v>
      </c>
      <c r="N61" s="297">
        <v>400</v>
      </c>
      <c r="O61" s="300" t="s">
        <v>613</v>
      </c>
      <c r="P61" s="301">
        <v>45180</v>
      </c>
      <c r="Q61" s="144"/>
      <c r="R61" s="55" t="s">
        <v>606</v>
      </c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145"/>
      <c r="AG61" s="146"/>
      <c r="AH61" s="144"/>
      <c r="AI61" s="144"/>
      <c r="AJ61" s="145"/>
      <c r="AK61" s="145"/>
      <c r="AL61" s="145"/>
    </row>
    <row r="62" spans="1:38" ht="12.75" customHeight="1">
      <c r="A62" s="224">
        <v>11</v>
      </c>
      <c r="B62" s="269">
        <v>45176</v>
      </c>
      <c r="C62" s="270"/>
      <c r="D62" s="270" t="s">
        <v>940</v>
      </c>
      <c r="E62" s="224" t="s">
        <v>604</v>
      </c>
      <c r="F62" s="224">
        <v>2737.5</v>
      </c>
      <c r="G62" s="224">
        <v>2698</v>
      </c>
      <c r="H62" s="225">
        <v>2781</v>
      </c>
      <c r="I62" s="225" t="s">
        <v>941</v>
      </c>
      <c r="J62" s="265" t="s">
        <v>942</v>
      </c>
      <c r="K62" s="266">
        <f t="shared" ref="K62" si="41">H62-F62</f>
        <v>43.5</v>
      </c>
      <c r="L62" s="104">
        <f t="shared" ref="L62" si="42">(H62*N62)*0.03%</f>
        <v>250.29</v>
      </c>
      <c r="M62" s="267">
        <f t="shared" ref="M62" si="43">(K62*N62)-L62</f>
        <v>12799.71</v>
      </c>
      <c r="N62" s="266">
        <v>300</v>
      </c>
      <c r="O62" s="103" t="s">
        <v>595</v>
      </c>
      <c r="P62" s="268">
        <v>45176</v>
      </c>
      <c r="Q62" s="144"/>
      <c r="R62" s="55" t="s">
        <v>594</v>
      </c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145"/>
      <c r="AG62" s="146"/>
      <c r="AH62" s="144"/>
      <c r="AI62" s="144"/>
      <c r="AJ62" s="145"/>
      <c r="AK62" s="145"/>
      <c r="AL62" s="145"/>
    </row>
    <row r="63" spans="1:38" ht="12.75" customHeight="1">
      <c r="A63" s="224">
        <v>12</v>
      </c>
      <c r="B63" s="269">
        <v>45177</v>
      </c>
      <c r="C63" s="270"/>
      <c r="D63" s="270" t="s">
        <v>956</v>
      </c>
      <c r="E63" s="224" t="s">
        <v>604</v>
      </c>
      <c r="F63" s="224">
        <v>260.5</v>
      </c>
      <c r="G63" s="224">
        <v>256.5</v>
      </c>
      <c r="H63" s="225">
        <v>263.5</v>
      </c>
      <c r="I63" s="225" t="s">
        <v>957</v>
      </c>
      <c r="J63" s="265" t="s">
        <v>968</v>
      </c>
      <c r="K63" s="266">
        <f t="shared" ref="K63" si="44">H63-F63</f>
        <v>3</v>
      </c>
      <c r="L63" s="104">
        <f t="shared" ref="L63" si="45">(H63*N63)*0.03%</f>
        <v>213.43499999999997</v>
      </c>
      <c r="M63" s="267">
        <f t="shared" ref="M63" si="46">(K63*N63)-L63</f>
        <v>7886.5649999999996</v>
      </c>
      <c r="N63" s="266">
        <v>2700</v>
      </c>
      <c r="O63" s="103" t="s">
        <v>595</v>
      </c>
      <c r="P63" s="268">
        <v>45180</v>
      </c>
      <c r="Q63" s="144"/>
      <c r="R63" s="55" t="s">
        <v>606</v>
      </c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145"/>
      <c r="AG63" s="146"/>
      <c r="AH63" s="144"/>
      <c r="AI63" s="144"/>
      <c r="AJ63" s="145"/>
      <c r="AK63" s="145"/>
      <c r="AL63" s="145"/>
    </row>
    <row r="64" spans="1:38" ht="12.75" customHeight="1">
      <c r="A64" s="249">
        <v>13</v>
      </c>
      <c r="B64" s="250">
        <v>45180</v>
      </c>
      <c r="C64" s="251"/>
      <c r="D64" s="252" t="s">
        <v>966</v>
      </c>
      <c r="E64" s="251" t="s">
        <v>604</v>
      </c>
      <c r="F64" s="253">
        <v>3982.5</v>
      </c>
      <c r="G64" s="251">
        <v>3940</v>
      </c>
      <c r="H64" s="251">
        <v>3940</v>
      </c>
      <c r="I64" s="253" t="s">
        <v>967</v>
      </c>
      <c r="J64" s="302" t="s">
        <v>983</v>
      </c>
      <c r="K64" s="255">
        <f t="shared" ref="K64:K65" si="47">H64-F64</f>
        <v>-42.5</v>
      </c>
      <c r="L64" s="256">
        <f t="shared" ref="L64:L65" si="48">(H64*N64)*0.03%</f>
        <v>325.04999999999995</v>
      </c>
      <c r="M64" s="257">
        <f t="shared" ref="M64:M65" si="49">(K64*N64)-L64</f>
        <v>-12012.55</v>
      </c>
      <c r="N64" s="255">
        <v>275</v>
      </c>
      <c r="O64" s="258" t="s">
        <v>605</v>
      </c>
      <c r="P64" s="259">
        <v>45181</v>
      </c>
      <c r="Q64" s="144"/>
      <c r="R64" s="55" t="s">
        <v>606</v>
      </c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145"/>
      <c r="AG64" s="146"/>
      <c r="AH64" s="144"/>
      <c r="AI64" s="144"/>
      <c r="AJ64" s="145"/>
      <c r="AK64" s="145"/>
      <c r="AL64" s="145"/>
    </row>
    <row r="65" spans="1:38" ht="12.75" customHeight="1">
      <c r="A65" s="224">
        <v>14</v>
      </c>
      <c r="B65" s="269">
        <v>45180</v>
      </c>
      <c r="C65" s="270"/>
      <c r="D65" s="270" t="s">
        <v>971</v>
      </c>
      <c r="E65" s="224" t="s">
        <v>604</v>
      </c>
      <c r="F65" s="224">
        <v>1000</v>
      </c>
      <c r="G65" s="224">
        <v>980</v>
      </c>
      <c r="H65" s="225">
        <v>1014</v>
      </c>
      <c r="I65" s="225" t="s">
        <v>972</v>
      </c>
      <c r="J65" s="265" t="s">
        <v>997</v>
      </c>
      <c r="K65" s="266">
        <f t="shared" si="47"/>
        <v>14</v>
      </c>
      <c r="L65" s="104">
        <f t="shared" si="48"/>
        <v>190.12499999999997</v>
      </c>
      <c r="M65" s="267">
        <f t="shared" si="49"/>
        <v>8559.875</v>
      </c>
      <c r="N65" s="266">
        <v>625</v>
      </c>
      <c r="O65" s="103" t="s">
        <v>595</v>
      </c>
      <c r="P65" s="268">
        <v>45181</v>
      </c>
      <c r="Q65" s="144"/>
      <c r="R65" s="55" t="s">
        <v>606</v>
      </c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145"/>
      <c r="AG65" s="146"/>
      <c r="AH65" s="144"/>
      <c r="AI65" s="144"/>
      <c r="AJ65" s="145"/>
      <c r="AK65" s="145"/>
      <c r="AL65" s="145"/>
    </row>
    <row r="66" spans="1:38" ht="12.75" customHeight="1">
      <c r="A66" s="249">
        <v>15</v>
      </c>
      <c r="B66" s="250">
        <v>45181</v>
      </c>
      <c r="C66" s="251"/>
      <c r="D66" s="252" t="s">
        <v>888</v>
      </c>
      <c r="E66" s="251" t="s">
        <v>604</v>
      </c>
      <c r="F66" s="253">
        <v>4485</v>
      </c>
      <c r="G66" s="251">
        <v>4395</v>
      </c>
      <c r="H66" s="251">
        <v>4395</v>
      </c>
      <c r="I66" s="253" t="s">
        <v>989</v>
      </c>
      <c r="J66" s="321" t="s">
        <v>1014</v>
      </c>
      <c r="K66" s="255">
        <f t="shared" ref="K66" si="50">H66-F66</f>
        <v>-90</v>
      </c>
      <c r="L66" s="256">
        <f t="shared" ref="L66" si="51">(H66*N66)*0.03%</f>
        <v>197.77499999999998</v>
      </c>
      <c r="M66" s="257">
        <f t="shared" ref="M66" si="52">(K66*N66)-L66</f>
        <v>-13697.775</v>
      </c>
      <c r="N66" s="255">
        <v>150</v>
      </c>
      <c r="O66" s="258" t="s">
        <v>605</v>
      </c>
      <c r="P66" s="259">
        <v>45182</v>
      </c>
      <c r="Q66" s="144"/>
      <c r="R66" s="55" t="s">
        <v>1012</v>
      </c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145"/>
      <c r="AG66" s="146"/>
      <c r="AH66" s="144"/>
      <c r="AI66" s="144"/>
      <c r="AJ66" s="145"/>
      <c r="AK66" s="145"/>
      <c r="AL66" s="145"/>
    </row>
    <row r="67" spans="1:38" ht="12.75" customHeight="1">
      <c r="A67" s="224">
        <v>16</v>
      </c>
      <c r="B67" s="269">
        <v>45181</v>
      </c>
      <c r="C67" s="270"/>
      <c r="D67" s="270" t="s">
        <v>882</v>
      </c>
      <c r="E67" s="224" t="s">
        <v>604</v>
      </c>
      <c r="F67" s="224">
        <v>7295</v>
      </c>
      <c r="G67" s="224">
        <v>7140</v>
      </c>
      <c r="H67" s="225">
        <v>7390</v>
      </c>
      <c r="I67" s="318" t="s">
        <v>990</v>
      </c>
      <c r="J67" s="322" t="s">
        <v>1002</v>
      </c>
      <c r="K67" s="320">
        <f t="shared" ref="K67" si="53">H67-F67</f>
        <v>95</v>
      </c>
      <c r="L67" s="104">
        <f t="shared" ref="L67" si="54">(H67*N67)*0.03%</f>
        <v>166.27499999999998</v>
      </c>
      <c r="M67" s="267">
        <f t="shared" ref="M67" si="55">(K67*N67)-L67</f>
        <v>6958.7250000000004</v>
      </c>
      <c r="N67" s="266">
        <v>75</v>
      </c>
      <c r="O67" s="103" t="s">
        <v>595</v>
      </c>
      <c r="P67" s="268">
        <v>45182</v>
      </c>
      <c r="Q67" s="144"/>
      <c r="R67" s="55" t="s">
        <v>606</v>
      </c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145"/>
      <c r="AG67" s="146"/>
      <c r="AH67" s="144"/>
      <c r="AI67" s="144"/>
      <c r="AJ67" s="145"/>
      <c r="AK67" s="145"/>
      <c r="AL67" s="145"/>
    </row>
    <row r="68" spans="1:38" ht="12.75" customHeight="1">
      <c r="A68" s="224">
        <v>17</v>
      </c>
      <c r="B68" s="269">
        <v>45182</v>
      </c>
      <c r="C68" s="270"/>
      <c r="D68" s="270" t="s">
        <v>1003</v>
      </c>
      <c r="E68" s="224" t="s">
        <v>604</v>
      </c>
      <c r="F68" s="224">
        <v>5445</v>
      </c>
      <c r="G68" s="224">
        <v>5375</v>
      </c>
      <c r="H68" s="225">
        <v>5510</v>
      </c>
      <c r="I68" s="318" t="s">
        <v>1004</v>
      </c>
      <c r="J68" s="322" t="s">
        <v>1018</v>
      </c>
      <c r="K68" s="320">
        <f t="shared" ref="K68:K69" si="56">H68-F68</f>
        <v>65</v>
      </c>
      <c r="L68" s="104">
        <f t="shared" ref="L68:L69" si="57">(H68*N68)*0.03%</f>
        <v>247.95</v>
      </c>
      <c r="M68" s="267">
        <f t="shared" ref="M68:M69" si="58">(K68*N68)-L68</f>
        <v>9502.0499999999993</v>
      </c>
      <c r="N68" s="266">
        <v>150</v>
      </c>
      <c r="O68" s="103" t="s">
        <v>595</v>
      </c>
      <c r="P68" s="268">
        <v>45183</v>
      </c>
      <c r="Q68" s="144"/>
      <c r="R68" s="55" t="s">
        <v>594</v>
      </c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145"/>
      <c r="AG68" s="146"/>
      <c r="AH68" s="144"/>
      <c r="AI68" s="144"/>
      <c r="AJ68" s="145"/>
      <c r="AK68" s="145"/>
      <c r="AL68" s="145"/>
    </row>
    <row r="69" spans="1:38" ht="12.75" customHeight="1">
      <c r="A69" s="249">
        <v>18</v>
      </c>
      <c r="B69" s="250">
        <v>45182</v>
      </c>
      <c r="C69" s="251"/>
      <c r="D69" s="252" t="s">
        <v>1009</v>
      </c>
      <c r="E69" s="251" t="s">
        <v>604</v>
      </c>
      <c r="F69" s="253">
        <v>3747.5</v>
      </c>
      <c r="G69" s="251">
        <v>3690</v>
      </c>
      <c r="H69" s="251">
        <v>3690</v>
      </c>
      <c r="I69" s="319" t="s">
        <v>1010</v>
      </c>
      <c r="J69" s="251" t="s">
        <v>1029</v>
      </c>
      <c r="K69" s="274">
        <f t="shared" si="56"/>
        <v>-57.5</v>
      </c>
      <c r="L69" s="256">
        <f t="shared" si="57"/>
        <v>221.39999999999998</v>
      </c>
      <c r="M69" s="257">
        <f t="shared" si="58"/>
        <v>-11721.4</v>
      </c>
      <c r="N69" s="255">
        <v>200</v>
      </c>
      <c r="O69" s="258" t="s">
        <v>605</v>
      </c>
      <c r="P69" s="259">
        <v>45183</v>
      </c>
      <c r="Q69" s="144"/>
      <c r="R69" s="55" t="s">
        <v>594</v>
      </c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145"/>
      <c r="AG69" s="146"/>
      <c r="AH69" s="144"/>
      <c r="AI69" s="144"/>
      <c r="AJ69" s="145"/>
      <c r="AK69" s="145"/>
      <c r="AL69" s="145"/>
    </row>
    <row r="70" spans="1:38" ht="12.75" customHeight="1">
      <c r="A70" s="328">
        <v>19</v>
      </c>
      <c r="B70" s="329">
        <v>45183</v>
      </c>
      <c r="C70" s="330"/>
      <c r="D70" s="330" t="s">
        <v>882</v>
      </c>
      <c r="E70" s="328" t="s">
        <v>604</v>
      </c>
      <c r="F70" s="328">
        <v>7330</v>
      </c>
      <c r="G70" s="328">
        <v>7165</v>
      </c>
      <c r="H70" s="254">
        <v>7165</v>
      </c>
      <c r="I70" s="331" t="s">
        <v>990</v>
      </c>
      <c r="J70" s="251" t="s">
        <v>1046</v>
      </c>
      <c r="K70" s="274">
        <f t="shared" ref="K70" si="59">H70-F70</f>
        <v>-165</v>
      </c>
      <c r="L70" s="256">
        <f t="shared" ref="L70" si="60">(H70*N70)*0.03%</f>
        <v>161.21249999999998</v>
      </c>
      <c r="M70" s="257">
        <f t="shared" ref="M70" si="61">(K70*N70)-L70</f>
        <v>-12536.2125</v>
      </c>
      <c r="N70" s="255">
        <v>75</v>
      </c>
      <c r="O70" s="258" t="s">
        <v>605</v>
      </c>
      <c r="P70" s="259">
        <v>45189</v>
      </c>
      <c r="Q70" s="144"/>
      <c r="R70" s="55" t="s">
        <v>606</v>
      </c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145"/>
      <c r="AG70" s="146"/>
      <c r="AH70" s="144"/>
      <c r="AI70" s="144"/>
      <c r="AJ70" s="145"/>
      <c r="AK70" s="145"/>
      <c r="AL70" s="145"/>
    </row>
    <row r="71" spans="1:38" ht="12.75" customHeight="1">
      <c r="A71" s="328">
        <v>20</v>
      </c>
      <c r="B71" s="329">
        <v>45189</v>
      </c>
      <c r="C71" s="330"/>
      <c r="D71" s="330" t="s">
        <v>1048</v>
      </c>
      <c r="E71" s="328" t="s">
        <v>604</v>
      </c>
      <c r="F71" s="328">
        <v>20060</v>
      </c>
      <c r="G71" s="328">
        <v>19890</v>
      </c>
      <c r="H71" s="254">
        <v>19890</v>
      </c>
      <c r="I71" s="331" t="s">
        <v>1049</v>
      </c>
      <c r="J71" s="251" t="s">
        <v>1067</v>
      </c>
      <c r="K71" s="274">
        <f t="shared" ref="K71" si="62">H71-F71</f>
        <v>-170</v>
      </c>
      <c r="L71" s="256">
        <f t="shared" ref="L71" si="63">(H71*N71)*0.03%</f>
        <v>298.34999999999997</v>
      </c>
      <c r="M71" s="257">
        <f t="shared" ref="M71" si="64">(K71*N71)-L71</f>
        <v>-8798.35</v>
      </c>
      <c r="N71" s="255">
        <v>50</v>
      </c>
      <c r="O71" s="258" t="s">
        <v>605</v>
      </c>
      <c r="P71" s="259">
        <v>45190</v>
      </c>
      <c r="Q71" s="144"/>
      <c r="R71" s="55" t="s">
        <v>594</v>
      </c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145"/>
      <c r="AG71" s="146"/>
      <c r="AH71" s="144"/>
      <c r="AI71" s="144"/>
      <c r="AJ71" s="145"/>
      <c r="AK71" s="145"/>
      <c r="AL71" s="145"/>
    </row>
    <row r="72" spans="1:38" ht="12.75" customHeight="1">
      <c r="A72" s="304">
        <v>21</v>
      </c>
      <c r="B72" s="305">
        <v>45189</v>
      </c>
      <c r="C72" s="306"/>
      <c r="D72" s="306" t="s">
        <v>1050</v>
      </c>
      <c r="E72" s="304" t="s">
        <v>604</v>
      </c>
      <c r="F72" s="304">
        <v>390</v>
      </c>
      <c r="G72" s="304">
        <v>383</v>
      </c>
      <c r="H72" s="307">
        <v>396.5</v>
      </c>
      <c r="I72" s="316" t="s">
        <v>1051</v>
      </c>
      <c r="J72" s="322" t="s">
        <v>1061</v>
      </c>
      <c r="K72" s="320">
        <f t="shared" ref="K72:K74" si="65">H72-F72</f>
        <v>6.5</v>
      </c>
      <c r="L72" s="104">
        <f t="shared" ref="L72:L74" si="66">(H72*N72)*0.03%</f>
        <v>202.21499999999997</v>
      </c>
      <c r="M72" s="267">
        <f t="shared" ref="M72:M74" si="67">(K72*N72)-L72</f>
        <v>10847.785</v>
      </c>
      <c r="N72" s="266">
        <v>1700</v>
      </c>
      <c r="O72" s="103" t="s">
        <v>595</v>
      </c>
      <c r="P72" s="268">
        <v>45189</v>
      </c>
      <c r="Q72" s="144"/>
      <c r="R72" s="55" t="s">
        <v>606</v>
      </c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145"/>
      <c r="AG72" s="146"/>
      <c r="AH72" s="144"/>
      <c r="AI72" s="144"/>
      <c r="AJ72" s="145"/>
      <c r="AK72" s="145"/>
      <c r="AL72" s="145"/>
    </row>
    <row r="73" spans="1:38" ht="12.75" customHeight="1">
      <c r="A73" s="304">
        <v>22</v>
      </c>
      <c r="B73" s="305">
        <v>45189</v>
      </c>
      <c r="C73" s="306"/>
      <c r="D73" s="306" t="s">
        <v>1052</v>
      </c>
      <c r="E73" s="304" t="s">
        <v>604</v>
      </c>
      <c r="F73" s="304">
        <v>1139</v>
      </c>
      <c r="G73" s="304">
        <v>1125</v>
      </c>
      <c r="H73" s="307">
        <v>1152</v>
      </c>
      <c r="I73" s="316" t="s">
        <v>1053</v>
      </c>
      <c r="J73" s="322" t="s">
        <v>1062</v>
      </c>
      <c r="K73" s="320">
        <f t="shared" si="65"/>
        <v>13</v>
      </c>
      <c r="L73" s="104">
        <f t="shared" si="66"/>
        <v>293.76</v>
      </c>
      <c r="M73" s="267">
        <f t="shared" si="67"/>
        <v>10756.24</v>
      </c>
      <c r="N73" s="266">
        <v>850</v>
      </c>
      <c r="O73" s="103" t="s">
        <v>595</v>
      </c>
      <c r="P73" s="268">
        <v>45189</v>
      </c>
      <c r="Q73" s="144"/>
      <c r="R73" s="55" t="s">
        <v>606</v>
      </c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145"/>
      <c r="AG73" s="146"/>
      <c r="AH73" s="144"/>
      <c r="AI73" s="144"/>
      <c r="AJ73" s="145"/>
      <c r="AK73" s="145"/>
      <c r="AL73" s="145"/>
    </row>
    <row r="74" spans="1:38" ht="12.75" customHeight="1">
      <c r="A74" s="328">
        <v>23</v>
      </c>
      <c r="B74" s="329">
        <v>45190</v>
      </c>
      <c r="C74" s="330"/>
      <c r="D74" s="330" t="s">
        <v>1068</v>
      </c>
      <c r="E74" s="328" t="s">
        <v>604</v>
      </c>
      <c r="F74" s="328">
        <v>4327.5</v>
      </c>
      <c r="G74" s="328">
        <v>4285</v>
      </c>
      <c r="H74" s="254">
        <v>4285</v>
      </c>
      <c r="I74" s="331" t="s">
        <v>1069</v>
      </c>
      <c r="J74" s="251" t="s">
        <v>983</v>
      </c>
      <c r="K74" s="274">
        <f t="shared" si="65"/>
        <v>-42.5</v>
      </c>
      <c r="L74" s="256">
        <f t="shared" si="66"/>
        <v>321.375</v>
      </c>
      <c r="M74" s="257">
        <f t="shared" si="67"/>
        <v>-10946.375</v>
      </c>
      <c r="N74" s="255">
        <v>250</v>
      </c>
      <c r="O74" s="258" t="s">
        <v>605</v>
      </c>
      <c r="P74" s="259">
        <v>45190</v>
      </c>
      <c r="Q74" s="144"/>
      <c r="R74" s="55" t="s">
        <v>606</v>
      </c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145"/>
      <c r="AG74" s="146"/>
      <c r="AH74" s="144"/>
      <c r="AI74" s="144"/>
      <c r="AJ74" s="145"/>
      <c r="AK74" s="145"/>
      <c r="AL74" s="145"/>
    </row>
    <row r="75" spans="1:38" ht="12.75" customHeight="1">
      <c r="A75" s="328">
        <v>24</v>
      </c>
      <c r="B75" s="329">
        <v>45194</v>
      </c>
      <c r="C75" s="330"/>
      <c r="D75" s="330" t="s">
        <v>1083</v>
      </c>
      <c r="E75" s="328" t="s">
        <v>604</v>
      </c>
      <c r="F75" s="328">
        <v>2507.5</v>
      </c>
      <c r="G75" s="328">
        <v>2465</v>
      </c>
      <c r="H75" s="254">
        <v>2465</v>
      </c>
      <c r="I75" s="331" t="s">
        <v>1084</v>
      </c>
      <c r="J75" s="251" t="s">
        <v>983</v>
      </c>
      <c r="K75" s="274">
        <f t="shared" ref="K75" si="68">H75-F75</f>
        <v>-42.5</v>
      </c>
      <c r="L75" s="256">
        <f t="shared" ref="L75" si="69">(H75*N75)*0.03%</f>
        <v>184.87499999999997</v>
      </c>
      <c r="M75" s="257">
        <f t="shared" ref="M75" si="70">(K75*N75)-L75</f>
        <v>-10809.875</v>
      </c>
      <c r="N75" s="255">
        <v>250</v>
      </c>
      <c r="O75" s="258" t="s">
        <v>605</v>
      </c>
      <c r="P75" s="259">
        <v>45197</v>
      </c>
      <c r="Q75" s="144"/>
      <c r="R75" s="55" t="s">
        <v>606</v>
      </c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145"/>
      <c r="AG75" s="146"/>
      <c r="AH75" s="144"/>
      <c r="AI75" s="144"/>
      <c r="AJ75" s="145"/>
      <c r="AK75" s="145"/>
      <c r="AL75" s="145"/>
    </row>
    <row r="76" spans="1:38" ht="12.75" customHeight="1">
      <c r="A76" s="304">
        <v>25</v>
      </c>
      <c r="B76" s="305">
        <v>45194</v>
      </c>
      <c r="C76" s="306"/>
      <c r="D76" s="306" t="s">
        <v>1092</v>
      </c>
      <c r="E76" s="304" t="s">
        <v>604</v>
      </c>
      <c r="F76" s="304">
        <v>1141.5</v>
      </c>
      <c r="G76" s="304">
        <v>1127</v>
      </c>
      <c r="H76" s="307">
        <v>1151</v>
      </c>
      <c r="I76" s="316" t="s">
        <v>1093</v>
      </c>
      <c r="J76" s="322" t="s">
        <v>980</v>
      </c>
      <c r="K76" s="320">
        <f t="shared" ref="K76" si="71">H76-F76</f>
        <v>9.5</v>
      </c>
      <c r="L76" s="104">
        <f t="shared" ref="L76" si="72">(H76*N76)*0.03%</f>
        <v>241.70999999999998</v>
      </c>
      <c r="M76" s="267">
        <f t="shared" ref="M76" si="73">(K76*N76)-L76</f>
        <v>6408.29</v>
      </c>
      <c r="N76" s="266">
        <v>700</v>
      </c>
      <c r="O76" s="103" t="s">
        <v>595</v>
      </c>
      <c r="P76" s="268">
        <v>45196</v>
      </c>
      <c r="Q76" s="144"/>
      <c r="R76" s="55" t="s">
        <v>787</v>
      </c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145"/>
      <c r="AG76" s="146"/>
      <c r="AH76" s="144"/>
      <c r="AI76" s="144"/>
      <c r="AJ76" s="145"/>
      <c r="AK76" s="145"/>
      <c r="AL76" s="145"/>
    </row>
    <row r="77" spans="1:38" ht="12.75" customHeight="1">
      <c r="A77" s="304">
        <v>26</v>
      </c>
      <c r="B77" s="305">
        <v>45196</v>
      </c>
      <c r="C77" s="306"/>
      <c r="D77" s="306" t="s">
        <v>1105</v>
      </c>
      <c r="E77" s="304" t="s">
        <v>604</v>
      </c>
      <c r="F77" s="304">
        <v>384.5</v>
      </c>
      <c r="G77" s="304">
        <v>378</v>
      </c>
      <c r="H77" s="307">
        <v>390</v>
      </c>
      <c r="I77" s="316" t="s">
        <v>1106</v>
      </c>
      <c r="J77" s="322" t="s">
        <v>1111</v>
      </c>
      <c r="K77" s="320">
        <f t="shared" ref="K77:K79" si="74">H77-F77</f>
        <v>5.5</v>
      </c>
      <c r="L77" s="104">
        <f t="shared" ref="L77:L79" si="75">(H77*N77)*0.03%</f>
        <v>198.89999999999998</v>
      </c>
      <c r="M77" s="267">
        <f t="shared" ref="M77:M79" si="76">(K77*N77)-L77</f>
        <v>9151.1</v>
      </c>
      <c r="N77" s="266">
        <v>1700</v>
      </c>
      <c r="O77" s="103" t="s">
        <v>595</v>
      </c>
      <c r="P77" s="268">
        <v>45196</v>
      </c>
      <c r="Q77" s="144"/>
      <c r="R77" s="55" t="s">
        <v>606</v>
      </c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145"/>
      <c r="AG77" s="146"/>
      <c r="AH77" s="144"/>
      <c r="AI77" s="144"/>
      <c r="AJ77" s="145"/>
      <c r="AK77" s="145"/>
      <c r="AL77" s="145"/>
    </row>
    <row r="78" spans="1:38" ht="12.75" customHeight="1">
      <c r="A78" s="249">
        <v>27</v>
      </c>
      <c r="B78" s="334">
        <v>45196</v>
      </c>
      <c r="C78" s="335"/>
      <c r="D78" s="335" t="s">
        <v>1107</v>
      </c>
      <c r="E78" s="249" t="s">
        <v>604</v>
      </c>
      <c r="F78" s="249">
        <v>895</v>
      </c>
      <c r="G78" s="249">
        <v>884</v>
      </c>
      <c r="H78" s="251">
        <v>884</v>
      </c>
      <c r="I78" s="251" t="s">
        <v>1108</v>
      </c>
      <c r="J78" s="251" t="s">
        <v>1120</v>
      </c>
      <c r="K78" s="274">
        <f t="shared" si="74"/>
        <v>-11</v>
      </c>
      <c r="L78" s="256">
        <f t="shared" si="75"/>
        <v>238.67999999999998</v>
      </c>
      <c r="M78" s="257">
        <f t="shared" si="76"/>
        <v>-10138.68</v>
      </c>
      <c r="N78" s="255">
        <v>900</v>
      </c>
      <c r="O78" s="258" t="s">
        <v>605</v>
      </c>
      <c r="P78" s="259">
        <v>45197</v>
      </c>
      <c r="Q78" s="144"/>
      <c r="R78" s="55" t="s">
        <v>594</v>
      </c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145"/>
      <c r="AG78" s="146"/>
      <c r="AH78" s="144"/>
      <c r="AI78" s="144"/>
      <c r="AJ78" s="145"/>
      <c r="AK78" s="145"/>
      <c r="AL78" s="145"/>
    </row>
    <row r="79" spans="1:38" ht="12.75" customHeight="1">
      <c r="A79" s="249">
        <v>28</v>
      </c>
      <c r="B79" s="334">
        <v>45197</v>
      </c>
      <c r="C79" s="335"/>
      <c r="D79" s="335" t="s">
        <v>1118</v>
      </c>
      <c r="E79" s="249" t="s">
        <v>604</v>
      </c>
      <c r="F79" s="249">
        <v>5222.5</v>
      </c>
      <c r="G79" s="249">
        <v>5155</v>
      </c>
      <c r="H79" s="251">
        <v>5162.5</v>
      </c>
      <c r="I79" s="251" t="s">
        <v>1119</v>
      </c>
      <c r="J79" s="251" t="s">
        <v>1076</v>
      </c>
      <c r="K79" s="274">
        <f t="shared" si="74"/>
        <v>-60</v>
      </c>
      <c r="L79" s="256">
        <f t="shared" si="75"/>
        <v>232.31249999999997</v>
      </c>
      <c r="M79" s="257">
        <f t="shared" si="76"/>
        <v>-9232.3125</v>
      </c>
      <c r="N79" s="255">
        <v>150</v>
      </c>
      <c r="O79" s="258" t="s">
        <v>605</v>
      </c>
      <c r="P79" s="259">
        <v>45197</v>
      </c>
      <c r="Q79" s="144"/>
      <c r="R79" s="55" t="s">
        <v>594</v>
      </c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145"/>
      <c r="AG79" s="146"/>
      <c r="AH79" s="144"/>
      <c r="AI79" s="144"/>
      <c r="AJ79" s="145"/>
      <c r="AK79" s="145"/>
      <c r="AL79" s="145"/>
    </row>
    <row r="81" spans="1:38" ht="12.75" customHeight="1">
      <c r="A81" s="145"/>
      <c r="B81" s="148"/>
      <c r="C81" s="144"/>
      <c r="D81" s="144"/>
      <c r="E81" s="145"/>
      <c r="F81" s="145"/>
      <c r="G81" s="145"/>
      <c r="H81" s="149"/>
      <c r="I81" s="149"/>
      <c r="J81" s="149"/>
      <c r="K81" s="144"/>
      <c r="L81" s="145"/>
      <c r="M81" s="145"/>
      <c r="N81" s="145"/>
      <c r="O81" s="149"/>
      <c r="P81" s="149"/>
      <c r="Q81" s="144"/>
      <c r="R81" s="55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145"/>
      <c r="AG81" s="146"/>
      <c r="AH81" s="144"/>
      <c r="AI81" s="144"/>
      <c r="AJ81" s="145"/>
      <c r="AK81" s="145"/>
      <c r="AL81" s="145"/>
    </row>
    <row r="82" spans="1:38">
      <c r="A82" s="150" t="s">
        <v>611</v>
      </c>
      <c r="B82" s="150"/>
      <c r="C82" s="150"/>
      <c r="D82" s="150"/>
      <c r="E82" s="151"/>
      <c r="F82" s="112"/>
      <c r="G82" s="112"/>
      <c r="H82" s="112"/>
      <c r="I82" s="112"/>
      <c r="J82" s="1"/>
      <c r="K82" s="6"/>
      <c r="L82" s="6"/>
      <c r="M82" s="6"/>
      <c r="N82" s="1"/>
      <c r="O82" s="1"/>
      <c r="P82" s="37"/>
      <c r="Q82" s="37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7"/>
      <c r="AG82" s="37"/>
      <c r="AH82" s="37"/>
      <c r="AI82" s="37"/>
      <c r="AJ82" s="37"/>
      <c r="AK82" s="37"/>
      <c r="AL82" s="37"/>
    </row>
    <row r="83" spans="1:38" ht="38.25">
      <c r="A83" s="96" t="s">
        <v>16</v>
      </c>
      <c r="B83" s="96" t="s">
        <v>567</v>
      </c>
      <c r="C83" s="96"/>
      <c r="D83" s="97" t="s">
        <v>579</v>
      </c>
      <c r="E83" s="96" t="s">
        <v>580</v>
      </c>
      <c r="F83" s="96" t="s">
        <v>581</v>
      </c>
      <c r="G83" s="96" t="s">
        <v>602</v>
      </c>
      <c r="H83" s="96" t="s">
        <v>583</v>
      </c>
      <c r="I83" s="96" t="s">
        <v>584</v>
      </c>
      <c r="J83" s="95" t="s">
        <v>585</v>
      </c>
      <c r="K83" s="95" t="s">
        <v>612</v>
      </c>
      <c r="L83" s="98" t="s">
        <v>587</v>
      </c>
      <c r="M83" s="143" t="s">
        <v>609</v>
      </c>
      <c r="N83" s="96" t="s">
        <v>610</v>
      </c>
      <c r="O83" s="96" t="s">
        <v>589</v>
      </c>
      <c r="P83" s="97" t="s">
        <v>590</v>
      </c>
      <c r="Q83" s="37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7"/>
      <c r="AG83" s="37"/>
      <c r="AH83" s="37"/>
      <c r="AI83" s="37"/>
      <c r="AJ83" s="37"/>
      <c r="AK83" s="37"/>
      <c r="AL83" s="37"/>
    </row>
    <row r="84" spans="1:38" ht="15" customHeight="1">
      <c r="A84" s="249">
        <v>1</v>
      </c>
      <c r="B84" s="250">
        <v>45168</v>
      </c>
      <c r="C84" s="251"/>
      <c r="D84" s="252" t="s">
        <v>883</v>
      </c>
      <c r="E84" s="251" t="s">
        <v>604</v>
      </c>
      <c r="F84" s="253" t="s">
        <v>898</v>
      </c>
      <c r="G84" s="251">
        <v>20</v>
      </c>
      <c r="H84" s="251">
        <v>23</v>
      </c>
      <c r="I84" s="253" t="s">
        <v>884</v>
      </c>
      <c r="J84" s="254" t="s">
        <v>899</v>
      </c>
      <c r="K84" s="255">
        <f t="shared" ref="K84:K85" si="77">H84-F84</f>
        <v>-13.5</v>
      </c>
      <c r="L84" s="256">
        <v>50</v>
      </c>
      <c r="M84" s="257">
        <f t="shared" ref="M84:M85" si="78">(K84*N84)-50</f>
        <v>-4100</v>
      </c>
      <c r="N84" s="255">
        <v>300</v>
      </c>
      <c r="O84" s="258" t="s">
        <v>605</v>
      </c>
      <c r="P84" s="259">
        <v>45170</v>
      </c>
      <c r="Q84" s="145"/>
      <c r="R84" s="55" t="s">
        <v>606</v>
      </c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</row>
    <row r="85" spans="1:38" ht="15" customHeight="1">
      <c r="A85" s="282">
        <v>2</v>
      </c>
      <c r="B85" s="283">
        <v>45168</v>
      </c>
      <c r="C85" s="284"/>
      <c r="D85" s="285" t="s">
        <v>885</v>
      </c>
      <c r="E85" s="284" t="s">
        <v>604</v>
      </c>
      <c r="F85" s="286" t="s">
        <v>958</v>
      </c>
      <c r="G85" s="284">
        <v>25</v>
      </c>
      <c r="H85" s="284">
        <v>41</v>
      </c>
      <c r="I85" s="286" t="s">
        <v>872</v>
      </c>
      <c r="J85" s="284" t="s">
        <v>959</v>
      </c>
      <c r="K85" s="287">
        <f t="shared" si="77"/>
        <v>-1</v>
      </c>
      <c r="L85" s="288">
        <v>50</v>
      </c>
      <c r="M85" s="289">
        <f t="shared" si="78"/>
        <v>-300</v>
      </c>
      <c r="N85" s="290">
        <v>250</v>
      </c>
      <c r="O85" s="291" t="s">
        <v>605</v>
      </c>
      <c r="P85" s="292">
        <v>45177</v>
      </c>
      <c r="Q85" s="145"/>
      <c r="R85" s="55" t="s">
        <v>606</v>
      </c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</row>
    <row r="86" spans="1:38" ht="15" customHeight="1">
      <c r="A86" s="249">
        <v>3</v>
      </c>
      <c r="B86" s="250">
        <v>45173</v>
      </c>
      <c r="C86" s="251"/>
      <c r="D86" s="252" t="s">
        <v>907</v>
      </c>
      <c r="E86" s="251" t="s">
        <v>604</v>
      </c>
      <c r="F86" s="253" t="s">
        <v>920</v>
      </c>
      <c r="G86" s="251">
        <v>10</v>
      </c>
      <c r="H86" s="251">
        <v>13</v>
      </c>
      <c r="I86" s="253" t="s">
        <v>908</v>
      </c>
      <c r="J86" s="251" t="s">
        <v>928</v>
      </c>
      <c r="K86" s="274">
        <f t="shared" ref="K86:K88" si="79">H86-F86</f>
        <v>-23</v>
      </c>
      <c r="L86" s="256">
        <v>50</v>
      </c>
      <c r="M86" s="257">
        <f t="shared" ref="M86" si="80">(K86*N86)-50</f>
        <v>-970</v>
      </c>
      <c r="N86" s="255">
        <v>40</v>
      </c>
      <c r="O86" s="258" t="s">
        <v>605</v>
      </c>
      <c r="P86" s="259">
        <v>45174</v>
      </c>
      <c r="Q86" s="145"/>
      <c r="R86" s="55" t="s">
        <v>606</v>
      </c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</row>
    <row r="87" spans="1:38" ht="15" customHeight="1">
      <c r="A87" s="230">
        <v>4</v>
      </c>
      <c r="B87" s="231">
        <v>45175</v>
      </c>
      <c r="C87" s="223"/>
      <c r="D87" s="272" t="s">
        <v>931</v>
      </c>
      <c r="E87" s="223" t="s">
        <v>604</v>
      </c>
      <c r="F87" s="273" t="s">
        <v>932</v>
      </c>
      <c r="G87" s="223">
        <v>35</v>
      </c>
      <c r="H87" s="223">
        <v>78</v>
      </c>
      <c r="I87" s="273" t="s">
        <v>933</v>
      </c>
      <c r="J87" s="265" t="s">
        <v>929</v>
      </c>
      <c r="K87" s="266">
        <f t="shared" si="79"/>
        <v>20</v>
      </c>
      <c r="L87" s="281">
        <v>50</v>
      </c>
      <c r="M87" s="267">
        <f t="shared" ref="M87:M88" si="81">(K87*N87)-L87</f>
        <v>950</v>
      </c>
      <c r="N87" s="266">
        <v>50</v>
      </c>
      <c r="O87" s="103" t="s">
        <v>595</v>
      </c>
      <c r="P87" s="268">
        <v>45175</v>
      </c>
      <c r="Q87" s="145"/>
      <c r="R87" s="55" t="s">
        <v>594</v>
      </c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</row>
    <row r="88" spans="1:38" ht="15" customHeight="1">
      <c r="A88" s="230">
        <v>5</v>
      </c>
      <c r="B88" s="231">
        <v>45176</v>
      </c>
      <c r="C88" s="223"/>
      <c r="D88" s="272" t="s">
        <v>943</v>
      </c>
      <c r="E88" s="223" t="s">
        <v>604</v>
      </c>
      <c r="F88" s="273" t="s">
        <v>975</v>
      </c>
      <c r="G88" s="223">
        <v>9.5</v>
      </c>
      <c r="H88" s="223">
        <v>17.75</v>
      </c>
      <c r="I88" s="273" t="s">
        <v>944</v>
      </c>
      <c r="J88" s="265" t="s">
        <v>976</v>
      </c>
      <c r="K88" s="266">
        <f t="shared" si="79"/>
        <v>2.25</v>
      </c>
      <c r="L88" s="281">
        <v>50</v>
      </c>
      <c r="M88" s="267">
        <f t="shared" si="81"/>
        <v>1525</v>
      </c>
      <c r="N88" s="266">
        <v>700</v>
      </c>
      <c r="O88" s="103" t="s">
        <v>595</v>
      </c>
      <c r="P88" s="268">
        <v>45181</v>
      </c>
      <c r="Q88" s="145"/>
      <c r="R88" s="55" t="s">
        <v>594</v>
      </c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</row>
    <row r="89" spans="1:38" ht="15" customHeight="1">
      <c r="A89" s="230">
        <v>6</v>
      </c>
      <c r="B89" s="231">
        <v>45176</v>
      </c>
      <c r="C89" s="223"/>
      <c r="D89" s="272" t="s">
        <v>945</v>
      </c>
      <c r="E89" s="223" t="s">
        <v>604</v>
      </c>
      <c r="F89" s="273" t="s">
        <v>951</v>
      </c>
      <c r="G89" s="223">
        <v>88</v>
      </c>
      <c r="H89" s="223">
        <v>130</v>
      </c>
      <c r="I89" s="273" t="s">
        <v>946</v>
      </c>
      <c r="J89" s="265" t="s">
        <v>952</v>
      </c>
      <c r="K89" s="266">
        <f t="shared" ref="K89" si="82">H89-F89</f>
        <v>17</v>
      </c>
      <c r="L89" s="281">
        <v>50</v>
      </c>
      <c r="M89" s="267">
        <f t="shared" ref="M89" si="83">(K89*N89)-L89</f>
        <v>2500</v>
      </c>
      <c r="N89" s="266">
        <v>150</v>
      </c>
      <c r="O89" s="103" t="s">
        <v>595</v>
      </c>
      <c r="P89" s="268">
        <v>45177</v>
      </c>
      <c r="Q89" s="145"/>
      <c r="R89" s="55" t="s">
        <v>606</v>
      </c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</row>
    <row r="90" spans="1:38" ht="15" customHeight="1">
      <c r="A90" s="230">
        <v>7</v>
      </c>
      <c r="B90" s="231">
        <v>45176</v>
      </c>
      <c r="C90" s="223"/>
      <c r="D90" s="272" t="s">
        <v>947</v>
      </c>
      <c r="E90" s="223" t="s">
        <v>604</v>
      </c>
      <c r="F90" s="273" t="s">
        <v>948</v>
      </c>
      <c r="G90" s="223">
        <v>142</v>
      </c>
      <c r="H90" s="223">
        <v>212.5</v>
      </c>
      <c r="I90" s="273" t="s">
        <v>949</v>
      </c>
      <c r="J90" s="265" t="s">
        <v>950</v>
      </c>
      <c r="K90" s="266">
        <f t="shared" ref="K90" si="84">H90-F90</f>
        <v>29</v>
      </c>
      <c r="L90" s="281">
        <v>50</v>
      </c>
      <c r="M90" s="267">
        <f t="shared" ref="M90" si="85">(K90*N90)-L90</f>
        <v>2850</v>
      </c>
      <c r="N90" s="266">
        <v>100</v>
      </c>
      <c r="O90" s="103" t="s">
        <v>595</v>
      </c>
      <c r="P90" s="268">
        <v>45176</v>
      </c>
      <c r="Q90" s="145"/>
      <c r="R90" s="55" t="s">
        <v>606</v>
      </c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</row>
    <row r="91" spans="1:38" ht="15" customHeight="1">
      <c r="A91" s="230">
        <v>8</v>
      </c>
      <c r="B91" s="231">
        <v>45177</v>
      </c>
      <c r="C91" s="223"/>
      <c r="D91" s="272" t="s">
        <v>953</v>
      </c>
      <c r="E91" s="223" t="s">
        <v>604</v>
      </c>
      <c r="F91" s="273" t="s">
        <v>981</v>
      </c>
      <c r="G91" s="223">
        <v>44</v>
      </c>
      <c r="H91" s="223">
        <v>59.5</v>
      </c>
      <c r="I91" s="273" t="s">
        <v>954</v>
      </c>
      <c r="J91" s="265" t="s">
        <v>982</v>
      </c>
      <c r="K91" s="266">
        <f t="shared" ref="K91:K92" si="86">H91-F91</f>
        <v>5.5</v>
      </c>
      <c r="L91" s="281">
        <v>50</v>
      </c>
      <c r="M91" s="267">
        <f t="shared" ref="M91" si="87">(K91*N91)-L91</f>
        <v>2150</v>
      </c>
      <c r="N91" s="266">
        <v>400</v>
      </c>
      <c r="O91" s="103" t="s">
        <v>595</v>
      </c>
      <c r="P91" s="268">
        <v>45181</v>
      </c>
      <c r="Q91" s="145"/>
      <c r="R91" s="55" t="s">
        <v>606</v>
      </c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</row>
    <row r="92" spans="1:38" ht="15" customHeight="1">
      <c r="A92" s="249">
        <v>9</v>
      </c>
      <c r="B92" s="250">
        <v>45180</v>
      </c>
      <c r="C92" s="251"/>
      <c r="D92" s="252" t="s">
        <v>964</v>
      </c>
      <c r="E92" s="251" t="s">
        <v>604</v>
      </c>
      <c r="F92" s="253" t="s">
        <v>987</v>
      </c>
      <c r="G92" s="251">
        <v>18</v>
      </c>
      <c r="H92" s="251">
        <v>18</v>
      </c>
      <c r="I92" s="253" t="s">
        <v>965</v>
      </c>
      <c r="J92" s="251" t="s">
        <v>988</v>
      </c>
      <c r="K92" s="274">
        <f t="shared" si="86"/>
        <v>-13</v>
      </c>
      <c r="L92" s="256">
        <v>50</v>
      </c>
      <c r="M92" s="257">
        <f t="shared" ref="M92" si="88">(K92*N92)-50</f>
        <v>-4600</v>
      </c>
      <c r="N92" s="255">
        <v>350</v>
      </c>
      <c r="O92" s="258" t="s">
        <v>605</v>
      </c>
      <c r="P92" s="259">
        <v>45181</v>
      </c>
      <c r="Q92" s="145"/>
      <c r="R92" s="55" t="s">
        <v>606</v>
      </c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</row>
    <row r="93" spans="1:38" ht="15" customHeight="1">
      <c r="A93" s="230">
        <v>10</v>
      </c>
      <c r="B93" s="231">
        <v>45180</v>
      </c>
      <c r="C93" s="223"/>
      <c r="D93" s="272" t="s">
        <v>969</v>
      </c>
      <c r="E93" s="223" t="s">
        <v>604</v>
      </c>
      <c r="F93" s="273" t="s">
        <v>979</v>
      </c>
      <c r="G93" s="223">
        <v>9</v>
      </c>
      <c r="H93" s="223">
        <v>22.5</v>
      </c>
      <c r="I93" s="273" t="s">
        <v>970</v>
      </c>
      <c r="J93" s="265" t="s">
        <v>980</v>
      </c>
      <c r="K93" s="266">
        <f t="shared" ref="K93" si="89">H93-F93</f>
        <v>9.5</v>
      </c>
      <c r="L93" s="281">
        <v>50</v>
      </c>
      <c r="M93" s="267">
        <f t="shared" ref="M93" si="90">(K93*N93)-L93</f>
        <v>6600</v>
      </c>
      <c r="N93" s="266">
        <v>700</v>
      </c>
      <c r="O93" s="103" t="s">
        <v>595</v>
      </c>
      <c r="P93" s="268">
        <v>45181</v>
      </c>
      <c r="Q93" s="145"/>
      <c r="R93" s="55" t="s">
        <v>594</v>
      </c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</row>
    <row r="94" spans="1:38" ht="15" customHeight="1">
      <c r="A94" s="230">
        <v>11</v>
      </c>
      <c r="B94" s="231">
        <v>45180</v>
      </c>
      <c r="C94" s="223"/>
      <c r="D94" s="272" t="s">
        <v>973</v>
      </c>
      <c r="E94" s="223" t="s">
        <v>604</v>
      </c>
      <c r="F94" s="273" t="s">
        <v>977</v>
      </c>
      <c r="G94" s="223">
        <v>35</v>
      </c>
      <c r="H94" s="223">
        <v>122.5</v>
      </c>
      <c r="I94" s="273" t="s">
        <v>974</v>
      </c>
      <c r="J94" s="265" t="s">
        <v>978</v>
      </c>
      <c r="K94" s="266">
        <f t="shared" ref="K94:K95" si="91">H94-F94</f>
        <v>53.5</v>
      </c>
      <c r="L94" s="281">
        <v>50</v>
      </c>
      <c r="M94" s="267">
        <f t="shared" ref="M94" si="92">(K94*N94)-L94</f>
        <v>2625</v>
      </c>
      <c r="N94" s="266">
        <v>50</v>
      </c>
      <c r="O94" s="103" t="s">
        <v>595</v>
      </c>
      <c r="P94" s="268">
        <v>45181</v>
      </c>
      <c r="Q94" s="145"/>
      <c r="R94" s="55" t="s">
        <v>594</v>
      </c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</row>
    <row r="95" spans="1:38" ht="15" customHeight="1">
      <c r="A95" s="249">
        <v>12</v>
      </c>
      <c r="B95" s="250">
        <v>45181</v>
      </c>
      <c r="C95" s="251"/>
      <c r="D95" s="252" t="s">
        <v>993</v>
      </c>
      <c r="E95" s="251" t="s">
        <v>604</v>
      </c>
      <c r="F95" s="253" t="s">
        <v>994</v>
      </c>
      <c r="G95" s="251">
        <v>0</v>
      </c>
      <c r="H95" s="251">
        <v>3.5</v>
      </c>
      <c r="I95" s="253" t="s">
        <v>995</v>
      </c>
      <c r="J95" s="251" t="s">
        <v>996</v>
      </c>
      <c r="K95" s="274">
        <f t="shared" si="91"/>
        <v>-18</v>
      </c>
      <c r="L95" s="256">
        <v>50</v>
      </c>
      <c r="M95" s="257">
        <f t="shared" ref="M95" si="93">(K95*N95)-50</f>
        <v>-770</v>
      </c>
      <c r="N95" s="255">
        <v>40</v>
      </c>
      <c r="O95" s="258" t="s">
        <v>605</v>
      </c>
      <c r="P95" s="259">
        <v>45181</v>
      </c>
      <c r="Q95" s="145"/>
      <c r="R95" s="55" t="s">
        <v>606</v>
      </c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</row>
    <row r="96" spans="1:38" ht="15" customHeight="1">
      <c r="A96" s="230">
        <v>13</v>
      </c>
      <c r="B96" s="231">
        <v>45181</v>
      </c>
      <c r="C96" s="223"/>
      <c r="D96" s="272" t="s">
        <v>991</v>
      </c>
      <c r="E96" s="223" t="s">
        <v>604</v>
      </c>
      <c r="F96" s="273" t="s">
        <v>999</v>
      </c>
      <c r="G96" s="223">
        <v>2.5</v>
      </c>
      <c r="H96" s="223">
        <v>4.55</v>
      </c>
      <c r="I96" s="273" t="s">
        <v>992</v>
      </c>
      <c r="J96" s="265" t="s">
        <v>1000</v>
      </c>
      <c r="K96" s="266">
        <f t="shared" ref="K96" si="94">H96-F96</f>
        <v>0.89999999999999991</v>
      </c>
      <c r="L96" s="281">
        <v>50</v>
      </c>
      <c r="M96" s="267">
        <f t="shared" ref="M96" si="95">(K96*N96)-L96</f>
        <v>2379.9999999999995</v>
      </c>
      <c r="N96" s="266">
        <v>2700</v>
      </c>
      <c r="O96" s="103" t="s">
        <v>595</v>
      </c>
      <c r="P96" s="268">
        <v>45182</v>
      </c>
      <c r="Q96" s="145"/>
      <c r="R96" s="55" t="s">
        <v>594</v>
      </c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</row>
    <row r="97" spans="1:38" ht="15" customHeight="1">
      <c r="A97" s="230">
        <v>14</v>
      </c>
      <c r="B97" s="231">
        <v>45182</v>
      </c>
      <c r="C97" s="223"/>
      <c r="D97" s="272" t="s">
        <v>1013</v>
      </c>
      <c r="E97" s="223" t="s">
        <v>604</v>
      </c>
      <c r="F97" s="273" t="s">
        <v>1016</v>
      </c>
      <c r="G97" s="223">
        <v>50</v>
      </c>
      <c r="H97" s="223">
        <v>114.5</v>
      </c>
      <c r="I97" s="273" t="s">
        <v>1001</v>
      </c>
      <c r="J97" s="311" t="s">
        <v>1017</v>
      </c>
      <c r="K97" s="266">
        <f t="shared" ref="K97:K98" si="96">H97-F97</f>
        <v>22</v>
      </c>
      <c r="L97" s="281">
        <v>50</v>
      </c>
      <c r="M97" s="267">
        <f t="shared" ref="M97" si="97">(K97*N97)-L97</f>
        <v>2700</v>
      </c>
      <c r="N97" s="266">
        <v>125</v>
      </c>
      <c r="O97" s="103" t="s">
        <v>595</v>
      </c>
      <c r="P97" s="268">
        <v>45183</v>
      </c>
      <c r="Q97" s="145"/>
      <c r="R97" s="55" t="s">
        <v>606</v>
      </c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</row>
    <row r="98" spans="1:38" ht="15" customHeight="1">
      <c r="A98" s="249">
        <v>18</v>
      </c>
      <c r="B98" s="250">
        <v>45182</v>
      </c>
      <c r="C98" s="251"/>
      <c r="D98" s="252" t="s">
        <v>1005</v>
      </c>
      <c r="E98" s="251" t="s">
        <v>604</v>
      </c>
      <c r="F98" s="253">
        <v>30.5</v>
      </c>
      <c r="G98" s="251">
        <v>18</v>
      </c>
      <c r="H98" s="251">
        <v>21</v>
      </c>
      <c r="I98" s="253" t="s">
        <v>965</v>
      </c>
      <c r="J98" s="251" t="s">
        <v>1036</v>
      </c>
      <c r="K98" s="274">
        <f t="shared" si="96"/>
        <v>-9.5</v>
      </c>
      <c r="L98" s="256">
        <v>50</v>
      </c>
      <c r="M98" s="257">
        <f t="shared" ref="M98" si="98">(K98*N98)-50</f>
        <v>-2900</v>
      </c>
      <c r="N98" s="255">
        <v>300</v>
      </c>
      <c r="O98" s="258" t="s">
        <v>605</v>
      </c>
      <c r="P98" s="259">
        <v>45184</v>
      </c>
      <c r="Q98" s="145"/>
      <c r="R98" s="55" t="s">
        <v>606</v>
      </c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</row>
    <row r="99" spans="1:38" ht="15" customHeight="1">
      <c r="A99" s="304">
        <v>19</v>
      </c>
      <c r="B99" s="305">
        <v>45182</v>
      </c>
      <c r="C99" s="306"/>
      <c r="D99" s="306" t="s">
        <v>1006</v>
      </c>
      <c r="E99" s="304" t="s">
        <v>604</v>
      </c>
      <c r="F99" s="304">
        <v>17.5</v>
      </c>
      <c r="G99" s="304">
        <v>12.9</v>
      </c>
      <c r="H99" s="307">
        <v>20.25</v>
      </c>
      <c r="I99" s="316" t="s">
        <v>1007</v>
      </c>
      <c r="J99" s="223" t="s">
        <v>1008</v>
      </c>
      <c r="K99" s="317">
        <f t="shared" ref="K99" si="99">H99-F99</f>
        <v>2.75</v>
      </c>
      <c r="L99" s="308">
        <v>50</v>
      </c>
      <c r="M99" s="309">
        <f t="shared" ref="M99" si="100">(K99*N99)-L99</f>
        <v>1600</v>
      </c>
      <c r="N99" s="304">
        <v>600</v>
      </c>
      <c r="O99" s="307" t="s">
        <v>595</v>
      </c>
      <c r="P99" s="310">
        <v>45182</v>
      </c>
      <c r="Q99" s="145"/>
      <c r="R99" s="55" t="s">
        <v>606</v>
      </c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</row>
    <row r="100" spans="1:38" ht="15" customHeight="1">
      <c r="A100" s="304">
        <v>20</v>
      </c>
      <c r="B100" s="305">
        <v>45183</v>
      </c>
      <c r="C100" s="306"/>
      <c r="D100" s="306" t="s">
        <v>1019</v>
      </c>
      <c r="E100" s="304" t="s">
        <v>604</v>
      </c>
      <c r="F100" s="304">
        <v>250</v>
      </c>
      <c r="G100" s="304">
        <v>150</v>
      </c>
      <c r="H100" s="307">
        <v>360</v>
      </c>
      <c r="I100" s="316" t="s">
        <v>1020</v>
      </c>
      <c r="J100" s="223" t="s">
        <v>1026</v>
      </c>
      <c r="K100" s="317">
        <f t="shared" ref="K100:K101" si="101">H100-F100</f>
        <v>110</v>
      </c>
      <c r="L100" s="308">
        <v>50</v>
      </c>
      <c r="M100" s="309">
        <f t="shared" ref="M100" si="102">(K100*N100)-L100</f>
        <v>1600</v>
      </c>
      <c r="N100" s="304">
        <v>15</v>
      </c>
      <c r="O100" s="307" t="s">
        <v>595</v>
      </c>
      <c r="P100" s="310">
        <v>45183</v>
      </c>
      <c r="Q100" s="145"/>
      <c r="R100" s="55" t="s">
        <v>594</v>
      </c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</row>
    <row r="101" spans="1:38" ht="15" customHeight="1">
      <c r="A101" s="249">
        <v>21</v>
      </c>
      <c r="B101" s="250">
        <v>45183</v>
      </c>
      <c r="C101" s="251"/>
      <c r="D101" s="252" t="s">
        <v>1021</v>
      </c>
      <c r="E101" s="251" t="s">
        <v>604</v>
      </c>
      <c r="F101" s="253">
        <v>19.5</v>
      </c>
      <c r="G101" s="251">
        <v>10</v>
      </c>
      <c r="H101" s="251">
        <v>10</v>
      </c>
      <c r="I101" s="253" t="s">
        <v>1022</v>
      </c>
      <c r="J101" s="251" t="s">
        <v>1036</v>
      </c>
      <c r="K101" s="274">
        <f t="shared" si="101"/>
        <v>-9.5</v>
      </c>
      <c r="L101" s="256">
        <v>50</v>
      </c>
      <c r="M101" s="257">
        <f t="shared" ref="M101" si="103">(K101*N101)-50</f>
        <v>-3850</v>
      </c>
      <c r="N101" s="255">
        <v>400</v>
      </c>
      <c r="O101" s="258" t="s">
        <v>605</v>
      </c>
      <c r="P101" s="259">
        <v>45187</v>
      </c>
      <c r="Q101" s="145"/>
      <c r="R101" s="55" t="s">
        <v>606</v>
      </c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</row>
    <row r="102" spans="1:38" ht="15" customHeight="1">
      <c r="A102" s="304">
        <v>22</v>
      </c>
      <c r="B102" s="305">
        <v>45183</v>
      </c>
      <c r="C102" s="306"/>
      <c r="D102" s="306" t="s">
        <v>1023</v>
      </c>
      <c r="E102" s="304" t="s">
        <v>604</v>
      </c>
      <c r="F102" s="304">
        <v>70</v>
      </c>
      <c r="G102" s="304">
        <v>30</v>
      </c>
      <c r="H102" s="307">
        <v>105</v>
      </c>
      <c r="I102" s="316" t="s">
        <v>1024</v>
      </c>
      <c r="J102" s="223" t="s">
        <v>1025</v>
      </c>
      <c r="K102" s="317">
        <f t="shared" ref="K102" si="104">H102-F102</f>
        <v>35</v>
      </c>
      <c r="L102" s="308">
        <v>50</v>
      </c>
      <c r="M102" s="309">
        <f t="shared" ref="M102" si="105">(K102*N102)-L102</f>
        <v>1350</v>
      </c>
      <c r="N102" s="304">
        <v>40</v>
      </c>
      <c r="O102" s="307" t="s">
        <v>595</v>
      </c>
      <c r="P102" s="310">
        <v>45183</v>
      </c>
      <c r="Q102" s="145"/>
      <c r="R102" s="55" t="s">
        <v>594</v>
      </c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</row>
    <row r="103" spans="1:38" ht="15" customHeight="1">
      <c r="A103" s="304">
        <v>23</v>
      </c>
      <c r="B103" s="305">
        <v>45183</v>
      </c>
      <c r="C103" s="306"/>
      <c r="D103" s="306" t="s">
        <v>1027</v>
      </c>
      <c r="E103" s="304" t="s">
        <v>604</v>
      </c>
      <c r="F103" s="304">
        <v>415</v>
      </c>
      <c r="G103" s="304">
        <v>310</v>
      </c>
      <c r="H103" s="307">
        <v>460</v>
      </c>
      <c r="I103" s="316" t="s">
        <v>1028</v>
      </c>
      <c r="J103" s="223" t="s">
        <v>1030</v>
      </c>
      <c r="K103" s="317">
        <f t="shared" ref="K103:K104" si="106">H103-F103</f>
        <v>45</v>
      </c>
      <c r="L103" s="308">
        <v>50</v>
      </c>
      <c r="M103" s="309">
        <f t="shared" ref="M103:M104" si="107">(K103*N103)-L103</f>
        <v>625</v>
      </c>
      <c r="N103" s="304">
        <v>15</v>
      </c>
      <c r="O103" s="307" t="s">
        <v>595</v>
      </c>
      <c r="P103" s="310">
        <v>45183</v>
      </c>
      <c r="Q103" s="145"/>
      <c r="R103" s="55" t="s">
        <v>594</v>
      </c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</row>
    <row r="104" spans="1:38" ht="15" customHeight="1">
      <c r="A104" s="230">
        <v>24</v>
      </c>
      <c r="B104" s="332">
        <v>45184</v>
      </c>
      <c r="C104" s="333"/>
      <c r="D104" s="333" t="s">
        <v>1027</v>
      </c>
      <c r="E104" s="230" t="s">
        <v>604</v>
      </c>
      <c r="F104" s="230">
        <v>340</v>
      </c>
      <c r="G104" s="230">
        <v>180</v>
      </c>
      <c r="H104" s="223">
        <v>485</v>
      </c>
      <c r="I104" s="223" t="s">
        <v>1033</v>
      </c>
      <c r="J104" s="223" t="s">
        <v>739</v>
      </c>
      <c r="K104" s="317">
        <f t="shared" si="106"/>
        <v>145</v>
      </c>
      <c r="L104" s="308">
        <v>50</v>
      </c>
      <c r="M104" s="309">
        <f t="shared" si="107"/>
        <v>2125</v>
      </c>
      <c r="N104" s="304">
        <v>15</v>
      </c>
      <c r="O104" s="307" t="s">
        <v>595</v>
      </c>
      <c r="P104" s="310">
        <v>45189</v>
      </c>
      <c r="Q104" s="145"/>
      <c r="R104" s="55" t="s">
        <v>594</v>
      </c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</row>
    <row r="105" spans="1:38" ht="15" customHeight="1">
      <c r="A105" s="249">
        <v>25</v>
      </c>
      <c r="B105" s="250">
        <v>45184</v>
      </c>
      <c r="C105" s="251"/>
      <c r="D105" s="252" t="s">
        <v>1034</v>
      </c>
      <c r="E105" s="251" t="s">
        <v>604</v>
      </c>
      <c r="F105" s="253">
        <v>58</v>
      </c>
      <c r="G105" s="251">
        <v>20</v>
      </c>
      <c r="H105" s="251">
        <v>20</v>
      </c>
      <c r="I105" s="253" t="s">
        <v>974</v>
      </c>
      <c r="J105" s="251" t="s">
        <v>1038</v>
      </c>
      <c r="K105" s="274">
        <f t="shared" ref="K105:K106" si="108">H105-F105</f>
        <v>-38</v>
      </c>
      <c r="L105" s="256">
        <v>50</v>
      </c>
      <c r="M105" s="257">
        <f t="shared" ref="M105" si="109">(K105*N105)-50</f>
        <v>-1570</v>
      </c>
      <c r="N105" s="255">
        <v>40</v>
      </c>
      <c r="O105" s="258" t="s">
        <v>605</v>
      </c>
      <c r="P105" s="259">
        <v>45184</v>
      </c>
      <c r="Q105" s="145"/>
      <c r="R105" s="55" t="s">
        <v>606</v>
      </c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</row>
    <row r="106" spans="1:38" ht="15" customHeight="1">
      <c r="A106" s="304">
        <v>26</v>
      </c>
      <c r="B106" s="305">
        <v>45184</v>
      </c>
      <c r="C106" s="306"/>
      <c r="D106" s="306" t="s">
        <v>1013</v>
      </c>
      <c r="E106" s="304" t="s">
        <v>604</v>
      </c>
      <c r="F106" s="304">
        <v>93.5</v>
      </c>
      <c r="G106" s="304">
        <v>65</v>
      </c>
      <c r="H106" s="307">
        <v>109.5</v>
      </c>
      <c r="I106" s="316" t="s">
        <v>1001</v>
      </c>
      <c r="J106" s="223" t="s">
        <v>1030</v>
      </c>
      <c r="K106" s="317">
        <f t="shared" si="108"/>
        <v>16</v>
      </c>
      <c r="L106" s="308">
        <v>50</v>
      </c>
      <c r="M106" s="309">
        <f t="shared" ref="M106" si="110">(K106*N106)-L106</f>
        <v>1950</v>
      </c>
      <c r="N106" s="304">
        <v>125</v>
      </c>
      <c r="O106" s="307" t="s">
        <v>595</v>
      </c>
      <c r="P106" s="310">
        <v>45184</v>
      </c>
      <c r="Q106" s="145"/>
      <c r="R106" s="55" t="s">
        <v>594</v>
      </c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</row>
    <row r="107" spans="1:38" ht="15" customHeight="1">
      <c r="A107" s="249">
        <v>27</v>
      </c>
      <c r="B107" s="250">
        <v>45184</v>
      </c>
      <c r="C107" s="251"/>
      <c r="D107" s="252" t="s">
        <v>1040</v>
      </c>
      <c r="E107" s="251" t="s">
        <v>604</v>
      </c>
      <c r="F107" s="253">
        <v>102.5</v>
      </c>
      <c r="G107" s="251">
        <v>80</v>
      </c>
      <c r="H107" s="251">
        <v>80</v>
      </c>
      <c r="I107" s="253" t="s">
        <v>1037</v>
      </c>
      <c r="J107" s="251" t="s">
        <v>1041</v>
      </c>
      <c r="K107" s="274">
        <f t="shared" ref="K107" si="111">H107-F107</f>
        <v>-22.5</v>
      </c>
      <c r="L107" s="256">
        <v>50</v>
      </c>
      <c r="M107" s="257">
        <f t="shared" ref="M107" si="112">(K107*N107)-50</f>
        <v>-3425</v>
      </c>
      <c r="N107" s="255">
        <v>150</v>
      </c>
      <c r="O107" s="258" t="s">
        <v>605</v>
      </c>
      <c r="P107" s="259">
        <v>45187</v>
      </c>
      <c r="Q107" s="145"/>
      <c r="R107" s="55" t="s">
        <v>606</v>
      </c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</row>
    <row r="108" spans="1:38" ht="15" customHeight="1">
      <c r="A108" s="249">
        <v>28</v>
      </c>
      <c r="B108" s="334">
        <v>45187</v>
      </c>
      <c r="C108" s="335"/>
      <c r="D108" s="335" t="s">
        <v>1013</v>
      </c>
      <c r="E108" s="249" t="s">
        <v>604</v>
      </c>
      <c r="F108" s="249">
        <v>77.5</v>
      </c>
      <c r="G108" s="249">
        <v>48</v>
      </c>
      <c r="H108" s="251">
        <v>48</v>
      </c>
      <c r="I108" s="251" t="s">
        <v>1044</v>
      </c>
      <c r="J108" s="251" t="s">
        <v>1047</v>
      </c>
      <c r="K108" s="274">
        <f t="shared" ref="K108" si="113">H108-F108</f>
        <v>-29.5</v>
      </c>
      <c r="L108" s="256">
        <v>50</v>
      </c>
      <c r="M108" s="257">
        <f t="shared" ref="M108" si="114">(K108*N108)-50</f>
        <v>-3737.5</v>
      </c>
      <c r="N108" s="255">
        <v>125</v>
      </c>
      <c r="O108" s="258" t="s">
        <v>605</v>
      </c>
      <c r="P108" s="259">
        <v>45189</v>
      </c>
      <c r="Q108" s="145"/>
      <c r="R108" s="55" t="s">
        <v>787</v>
      </c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</row>
    <row r="109" spans="1:38" ht="15" customHeight="1">
      <c r="A109" s="249">
        <v>29</v>
      </c>
      <c r="B109" s="334">
        <v>45189</v>
      </c>
      <c r="C109" s="335"/>
      <c r="D109" s="335" t="s">
        <v>1054</v>
      </c>
      <c r="E109" s="249" t="s">
        <v>604</v>
      </c>
      <c r="F109" s="249">
        <v>42.5</v>
      </c>
      <c r="G109" s="249">
        <v>0</v>
      </c>
      <c r="H109" s="251">
        <v>0</v>
      </c>
      <c r="I109" s="251" t="s">
        <v>1055</v>
      </c>
      <c r="J109" s="251" t="s">
        <v>1063</v>
      </c>
      <c r="K109" s="274">
        <f t="shared" ref="K109:K110" si="115">H109-F109</f>
        <v>-42.5</v>
      </c>
      <c r="L109" s="256">
        <v>50</v>
      </c>
      <c r="M109" s="257">
        <f t="shared" ref="M109" si="116">(K109*N109)-50</f>
        <v>-687.5</v>
      </c>
      <c r="N109" s="255">
        <v>15</v>
      </c>
      <c r="O109" s="258" t="s">
        <v>605</v>
      </c>
      <c r="P109" s="259">
        <v>45189</v>
      </c>
      <c r="Q109" s="145"/>
      <c r="R109" s="55" t="s">
        <v>606</v>
      </c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</row>
    <row r="110" spans="1:38" ht="15" customHeight="1">
      <c r="A110" s="404">
        <v>30</v>
      </c>
      <c r="B110" s="406">
        <v>45191</v>
      </c>
      <c r="C110" s="333"/>
      <c r="D110" s="333" t="s">
        <v>1070</v>
      </c>
      <c r="E110" s="230" t="s">
        <v>604</v>
      </c>
      <c r="F110" s="230">
        <v>72.5</v>
      </c>
      <c r="G110" s="230"/>
      <c r="H110" s="223">
        <v>135</v>
      </c>
      <c r="I110" s="223"/>
      <c r="J110" s="408" t="s">
        <v>1073</v>
      </c>
      <c r="K110" s="317">
        <f t="shared" si="115"/>
        <v>62.5</v>
      </c>
      <c r="L110" s="308">
        <v>50</v>
      </c>
      <c r="M110" s="410">
        <v>800</v>
      </c>
      <c r="N110" s="362">
        <v>40</v>
      </c>
      <c r="O110" s="412" t="s">
        <v>595</v>
      </c>
      <c r="P110" s="420">
        <v>45191</v>
      </c>
      <c r="Q110" s="145"/>
      <c r="R110" s="55" t="s">
        <v>606</v>
      </c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</row>
    <row r="111" spans="1:38" ht="15" customHeight="1">
      <c r="A111" s="405"/>
      <c r="B111" s="407"/>
      <c r="C111" s="333"/>
      <c r="D111" s="333" t="s">
        <v>1071</v>
      </c>
      <c r="E111" s="230" t="s">
        <v>1072</v>
      </c>
      <c r="F111" s="230">
        <v>42.5</v>
      </c>
      <c r="G111" s="230"/>
      <c r="H111" s="223">
        <v>82.5</v>
      </c>
      <c r="I111" s="223"/>
      <c r="J111" s="409"/>
      <c r="K111" s="361">
        <f>F111-H111</f>
        <v>-40</v>
      </c>
      <c r="L111" s="281">
        <v>50</v>
      </c>
      <c r="M111" s="419"/>
      <c r="N111" s="363">
        <v>40</v>
      </c>
      <c r="O111" s="418"/>
      <c r="P111" s="415"/>
      <c r="Q111" s="145"/>
      <c r="R111" s="5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</row>
    <row r="112" spans="1:38" ht="15" customHeight="1">
      <c r="A112" s="404">
        <v>31</v>
      </c>
      <c r="B112" s="406">
        <v>45191</v>
      </c>
      <c r="C112" s="333"/>
      <c r="D112" s="333" t="s">
        <v>1074</v>
      </c>
      <c r="E112" s="230" t="s">
        <v>604</v>
      </c>
      <c r="F112" s="230">
        <v>235</v>
      </c>
      <c r="G112" s="230"/>
      <c r="H112" s="223">
        <v>390</v>
      </c>
      <c r="I112" s="223"/>
      <c r="J112" s="408" t="s">
        <v>731</v>
      </c>
      <c r="K112" s="317">
        <f t="shared" ref="K112" si="117">H112-F112</f>
        <v>155</v>
      </c>
      <c r="L112" s="308">
        <v>50</v>
      </c>
      <c r="M112" s="410">
        <v>725</v>
      </c>
      <c r="N112" s="362">
        <v>15</v>
      </c>
      <c r="O112" s="417" t="s">
        <v>595</v>
      </c>
      <c r="P112" s="414">
        <v>45191</v>
      </c>
      <c r="Q112" s="145"/>
      <c r="R112" s="55" t="s">
        <v>594</v>
      </c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</row>
    <row r="113" spans="1:38" ht="15" customHeight="1">
      <c r="A113" s="405"/>
      <c r="B113" s="407"/>
      <c r="C113" s="333"/>
      <c r="D113" s="333" t="s">
        <v>1075</v>
      </c>
      <c r="E113" s="230" t="s">
        <v>1072</v>
      </c>
      <c r="F113" s="230">
        <v>145</v>
      </c>
      <c r="G113" s="230"/>
      <c r="H113" s="223">
        <v>245</v>
      </c>
      <c r="I113" s="223"/>
      <c r="J113" s="409"/>
      <c r="K113" s="361">
        <f>F113-H113</f>
        <v>-100</v>
      </c>
      <c r="L113" s="281">
        <v>50</v>
      </c>
      <c r="M113" s="419"/>
      <c r="N113" s="363">
        <v>15</v>
      </c>
      <c r="O113" s="418"/>
      <c r="P113" s="415"/>
      <c r="Q113" s="145"/>
      <c r="R113" s="5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</row>
    <row r="114" spans="1:38" ht="15" customHeight="1">
      <c r="A114" s="404">
        <v>32</v>
      </c>
      <c r="B114" s="406">
        <v>45191</v>
      </c>
      <c r="C114" s="333"/>
      <c r="D114" s="333" t="s">
        <v>1074</v>
      </c>
      <c r="E114" s="230" t="s">
        <v>604</v>
      </c>
      <c r="F114" s="230">
        <v>205</v>
      </c>
      <c r="G114" s="230"/>
      <c r="H114" s="223">
        <v>330</v>
      </c>
      <c r="I114" s="223"/>
      <c r="J114" s="408" t="s">
        <v>810</v>
      </c>
      <c r="K114" s="317">
        <f t="shared" ref="K114" si="118">H114-F114</f>
        <v>125</v>
      </c>
      <c r="L114" s="308">
        <v>50</v>
      </c>
      <c r="M114" s="410">
        <v>800</v>
      </c>
      <c r="N114" s="362">
        <v>15</v>
      </c>
      <c r="O114" s="417" t="s">
        <v>595</v>
      </c>
      <c r="P114" s="414">
        <v>45191</v>
      </c>
      <c r="Q114" s="145"/>
      <c r="R114" s="55" t="s">
        <v>594</v>
      </c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</row>
    <row r="115" spans="1:38" ht="15" customHeight="1">
      <c r="A115" s="405"/>
      <c r="B115" s="407"/>
      <c r="C115" s="333"/>
      <c r="D115" s="333" t="s">
        <v>1075</v>
      </c>
      <c r="E115" s="230" t="s">
        <v>1072</v>
      </c>
      <c r="F115" s="230">
        <v>125</v>
      </c>
      <c r="G115" s="230"/>
      <c r="H115" s="223">
        <v>190</v>
      </c>
      <c r="I115" s="223"/>
      <c r="J115" s="409"/>
      <c r="K115" s="361">
        <f>F115-H115</f>
        <v>-65</v>
      </c>
      <c r="L115" s="281">
        <v>50</v>
      </c>
      <c r="M115" s="419"/>
      <c r="N115" s="363">
        <v>15</v>
      </c>
      <c r="O115" s="418"/>
      <c r="P115" s="415"/>
      <c r="Q115" s="145"/>
      <c r="R115" s="5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</row>
    <row r="116" spans="1:38" ht="15" customHeight="1">
      <c r="A116" s="404">
        <v>33</v>
      </c>
      <c r="B116" s="406">
        <v>45194</v>
      </c>
      <c r="C116" s="333"/>
      <c r="D116" s="333" t="s">
        <v>1086</v>
      </c>
      <c r="E116" s="230" t="s">
        <v>604</v>
      </c>
      <c r="F116" s="230">
        <v>55</v>
      </c>
      <c r="G116" s="230"/>
      <c r="H116" s="223">
        <v>84</v>
      </c>
      <c r="I116" s="223"/>
      <c r="J116" s="408" t="s">
        <v>1088</v>
      </c>
      <c r="K116" s="317">
        <f t="shared" ref="K116" si="119">H116-F116</f>
        <v>29</v>
      </c>
      <c r="L116" s="308">
        <v>50</v>
      </c>
      <c r="M116" s="410">
        <v>700</v>
      </c>
      <c r="N116" s="362">
        <v>50</v>
      </c>
      <c r="O116" s="417" t="s">
        <v>595</v>
      </c>
      <c r="P116" s="414">
        <v>45194</v>
      </c>
      <c r="Q116" s="145"/>
      <c r="R116" s="55" t="s">
        <v>594</v>
      </c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</row>
    <row r="117" spans="1:38" ht="15" customHeight="1">
      <c r="A117" s="405"/>
      <c r="B117" s="407"/>
      <c r="C117" s="333"/>
      <c r="D117" s="333" t="s">
        <v>1087</v>
      </c>
      <c r="E117" s="230" t="s">
        <v>1072</v>
      </c>
      <c r="F117" s="230">
        <v>26</v>
      </c>
      <c r="G117" s="230"/>
      <c r="H117" s="223">
        <v>39</v>
      </c>
      <c r="I117" s="223"/>
      <c r="J117" s="409"/>
      <c r="K117" s="361">
        <f>F117-H117</f>
        <v>-13</v>
      </c>
      <c r="L117" s="281">
        <v>50</v>
      </c>
      <c r="M117" s="411"/>
      <c r="N117" s="363">
        <v>50</v>
      </c>
      <c r="O117" s="418"/>
      <c r="P117" s="415"/>
      <c r="Q117" s="145"/>
      <c r="R117" s="5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</row>
    <row r="118" spans="1:38" ht="15" customHeight="1">
      <c r="A118" s="404">
        <v>34</v>
      </c>
      <c r="B118" s="406">
        <v>45194</v>
      </c>
      <c r="C118" s="333"/>
      <c r="D118" s="333" t="s">
        <v>1089</v>
      </c>
      <c r="E118" s="230" t="s">
        <v>604</v>
      </c>
      <c r="F118" s="230">
        <v>58</v>
      </c>
      <c r="G118" s="230"/>
      <c r="H118" s="223">
        <v>108</v>
      </c>
      <c r="I118" s="223"/>
      <c r="J118" s="408" t="s">
        <v>763</v>
      </c>
      <c r="K118" s="317">
        <f t="shared" ref="K118" si="120">H118-F118</f>
        <v>50</v>
      </c>
      <c r="L118" s="308">
        <v>50</v>
      </c>
      <c r="M118" s="416">
        <v>950</v>
      </c>
      <c r="N118" s="304">
        <v>40</v>
      </c>
      <c r="O118" s="417" t="s">
        <v>595</v>
      </c>
      <c r="P118" s="414">
        <v>45194</v>
      </c>
      <c r="Q118" s="145"/>
      <c r="R118" s="55" t="s">
        <v>606</v>
      </c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</row>
    <row r="119" spans="1:38" ht="15" customHeight="1">
      <c r="A119" s="405"/>
      <c r="B119" s="407"/>
      <c r="C119" s="333"/>
      <c r="D119" s="333" t="s">
        <v>1090</v>
      </c>
      <c r="E119" s="230" t="s">
        <v>1072</v>
      </c>
      <c r="F119" s="230">
        <v>22</v>
      </c>
      <c r="G119" s="230"/>
      <c r="H119" s="223">
        <v>47</v>
      </c>
      <c r="I119" s="223"/>
      <c r="J119" s="409"/>
      <c r="K119" s="317">
        <f>F119-H119</f>
        <v>-25</v>
      </c>
      <c r="L119" s="308">
        <v>50</v>
      </c>
      <c r="M119" s="411"/>
      <c r="N119" s="304">
        <v>40</v>
      </c>
      <c r="O119" s="418"/>
      <c r="P119" s="415"/>
      <c r="Q119" s="145"/>
      <c r="R119" s="5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</row>
    <row r="120" spans="1:38" ht="15" customHeight="1">
      <c r="A120" s="404">
        <v>35</v>
      </c>
      <c r="B120" s="406">
        <v>45194</v>
      </c>
      <c r="C120" s="333"/>
      <c r="D120" s="333" t="s">
        <v>1074</v>
      </c>
      <c r="E120" s="230" t="s">
        <v>604</v>
      </c>
      <c r="F120" s="230">
        <v>195</v>
      </c>
      <c r="G120" s="230"/>
      <c r="H120" s="223">
        <v>295</v>
      </c>
      <c r="I120" s="223"/>
      <c r="J120" s="408" t="s">
        <v>1091</v>
      </c>
      <c r="K120" s="317">
        <f t="shared" ref="K120" si="121">H120-F120</f>
        <v>100</v>
      </c>
      <c r="L120" s="308">
        <v>50</v>
      </c>
      <c r="M120" s="416">
        <v>650</v>
      </c>
      <c r="N120" s="304">
        <v>15</v>
      </c>
      <c r="O120" s="417" t="s">
        <v>595</v>
      </c>
      <c r="P120" s="414">
        <v>45194</v>
      </c>
      <c r="Q120" s="145"/>
      <c r="R120" s="55" t="s">
        <v>594</v>
      </c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</row>
    <row r="121" spans="1:38" ht="15" customHeight="1">
      <c r="A121" s="405"/>
      <c r="B121" s="407"/>
      <c r="C121" s="333"/>
      <c r="D121" s="333" t="s">
        <v>1075</v>
      </c>
      <c r="E121" s="230" t="s">
        <v>1072</v>
      </c>
      <c r="F121" s="230">
        <v>100</v>
      </c>
      <c r="G121" s="230"/>
      <c r="H121" s="223">
        <v>150</v>
      </c>
      <c r="I121" s="223"/>
      <c r="J121" s="409"/>
      <c r="K121" s="317">
        <f>F121-H121</f>
        <v>-50</v>
      </c>
      <c r="L121" s="308">
        <v>50</v>
      </c>
      <c r="M121" s="411"/>
      <c r="N121" s="304">
        <v>15</v>
      </c>
      <c r="O121" s="418"/>
      <c r="P121" s="415"/>
      <c r="Q121" s="145"/>
      <c r="R121" s="5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</row>
    <row r="122" spans="1:38" ht="15" customHeight="1">
      <c r="A122" s="249">
        <v>36</v>
      </c>
      <c r="B122" s="334">
        <v>45195</v>
      </c>
      <c r="C122" s="335"/>
      <c r="D122" s="335" t="s">
        <v>1071</v>
      </c>
      <c r="E122" s="249" t="s">
        <v>604</v>
      </c>
      <c r="F122" s="249">
        <v>24</v>
      </c>
      <c r="G122" s="249">
        <v>0</v>
      </c>
      <c r="H122" s="251">
        <v>16</v>
      </c>
      <c r="I122" s="251" t="s">
        <v>995</v>
      </c>
      <c r="J122" s="251" t="s">
        <v>1098</v>
      </c>
      <c r="K122" s="274">
        <f t="shared" ref="K122" si="122">H122-F122</f>
        <v>-8</v>
      </c>
      <c r="L122" s="256">
        <v>50</v>
      </c>
      <c r="M122" s="257">
        <f t="shared" ref="M122" si="123">(K122*N122)-50</f>
        <v>-370</v>
      </c>
      <c r="N122" s="255">
        <v>40</v>
      </c>
      <c r="O122" s="258" t="s">
        <v>605</v>
      </c>
      <c r="P122" s="259">
        <v>45195</v>
      </c>
      <c r="Q122" s="145"/>
      <c r="R122" s="55" t="s">
        <v>606</v>
      </c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</row>
    <row r="123" spans="1:38" ht="15" customHeight="1">
      <c r="A123" s="249">
        <v>37</v>
      </c>
      <c r="B123" s="334">
        <v>45195</v>
      </c>
      <c r="C123" s="335"/>
      <c r="D123" s="335" t="s">
        <v>1086</v>
      </c>
      <c r="E123" s="249" t="s">
        <v>604</v>
      </c>
      <c r="F123" s="249">
        <v>46</v>
      </c>
      <c r="G123" s="249">
        <v>18</v>
      </c>
      <c r="H123" s="251">
        <v>33</v>
      </c>
      <c r="I123" s="251" t="s">
        <v>1099</v>
      </c>
      <c r="J123" s="251" t="s">
        <v>988</v>
      </c>
      <c r="K123" s="274">
        <f t="shared" ref="K123:K124" si="124">H123-F123</f>
        <v>-13</v>
      </c>
      <c r="L123" s="256">
        <v>50</v>
      </c>
      <c r="M123" s="257">
        <f t="shared" ref="M123" si="125">(K123*N123)-50</f>
        <v>-700</v>
      </c>
      <c r="N123" s="255">
        <v>50</v>
      </c>
      <c r="O123" s="258" t="s">
        <v>605</v>
      </c>
      <c r="P123" s="259">
        <v>45196</v>
      </c>
      <c r="Q123" s="145"/>
      <c r="R123" s="55" t="s">
        <v>594</v>
      </c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</row>
    <row r="124" spans="1:38" ht="15" customHeight="1">
      <c r="A124" s="404">
        <v>38</v>
      </c>
      <c r="B124" s="406">
        <v>45196</v>
      </c>
      <c r="C124" s="333"/>
      <c r="D124" s="333" t="s">
        <v>1109</v>
      </c>
      <c r="E124" s="230" t="s">
        <v>604</v>
      </c>
      <c r="F124" s="230">
        <v>92.5</v>
      </c>
      <c r="G124" s="230"/>
      <c r="H124" s="223">
        <v>142.5</v>
      </c>
      <c r="I124" s="223"/>
      <c r="J124" s="408" t="s">
        <v>1112</v>
      </c>
      <c r="K124" s="317">
        <f t="shared" si="124"/>
        <v>50</v>
      </c>
      <c r="L124" s="308">
        <v>50</v>
      </c>
      <c r="M124" s="410">
        <v>760</v>
      </c>
      <c r="N124" s="304">
        <v>40</v>
      </c>
      <c r="O124" s="412" t="s">
        <v>595</v>
      </c>
      <c r="P124" s="310">
        <v>45196</v>
      </c>
      <c r="Q124" s="145"/>
      <c r="R124" s="55" t="s">
        <v>606</v>
      </c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</row>
    <row r="125" spans="1:38" ht="15" customHeight="1">
      <c r="A125" s="405"/>
      <c r="B125" s="407"/>
      <c r="C125" s="333"/>
      <c r="D125" s="333" t="s">
        <v>1110</v>
      </c>
      <c r="E125" s="230" t="s">
        <v>1072</v>
      </c>
      <c r="F125" s="230">
        <v>59</v>
      </c>
      <c r="G125" s="230"/>
      <c r="H125" s="223">
        <v>87.5</v>
      </c>
      <c r="I125" s="223"/>
      <c r="J125" s="409"/>
      <c r="K125" s="317">
        <f>F125-H125</f>
        <v>-28.5</v>
      </c>
      <c r="L125" s="308">
        <v>50</v>
      </c>
      <c r="M125" s="411"/>
      <c r="N125" s="304">
        <v>40</v>
      </c>
      <c r="O125" s="413"/>
      <c r="P125" s="310">
        <v>45196</v>
      </c>
      <c r="Q125" s="145"/>
      <c r="R125" s="5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</row>
    <row r="126" spans="1:38" ht="15" customHeight="1">
      <c r="A126" s="394">
        <v>39</v>
      </c>
      <c r="B126" s="396">
        <v>45196</v>
      </c>
      <c r="C126" s="365"/>
      <c r="D126" s="365" t="s">
        <v>1113</v>
      </c>
      <c r="E126" s="282" t="s">
        <v>604</v>
      </c>
      <c r="F126" s="282">
        <v>125</v>
      </c>
      <c r="G126" s="282"/>
      <c r="H126" s="284">
        <v>135</v>
      </c>
      <c r="I126" s="284"/>
      <c r="J126" s="398" t="s">
        <v>1011</v>
      </c>
      <c r="K126" s="366">
        <f t="shared" ref="K126" si="126">H126-F126</f>
        <v>10</v>
      </c>
      <c r="L126" s="367">
        <v>50</v>
      </c>
      <c r="M126" s="400">
        <v>87.5</v>
      </c>
      <c r="N126" s="368">
        <v>15</v>
      </c>
      <c r="O126" s="402" t="s">
        <v>613</v>
      </c>
      <c r="P126" s="292">
        <v>45196</v>
      </c>
      <c r="Q126" s="145"/>
      <c r="R126" s="55" t="s">
        <v>606</v>
      </c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</row>
    <row r="127" spans="1:38" ht="15" customHeight="1">
      <c r="A127" s="395"/>
      <c r="B127" s="397"/>
      <c r="C127" s="365"/>
      <c r="D127" s="365" t="s">
        <v>1114</v>
      </c>
      <c r="E127" s="282" t="s">
        <v>1072</v>
      </c>
      <c r="F127" s="282">
        <v>65</v>
      </c>
      <c r="G127" s="282"/>
      <c r="H127" s="284">
        <v>62.5</v>
      </c>
      <c r="I127" s="284"/>
      <c r="J127" s="399"/>
      <c r="K127" s="366">
        <f>F127-H127</f>
        <v>2.5</v>
      </c>
      <c r="L127" s="367">
        <v>50</v>
      </c>
      <c r="M127" s="401"/>
      <c r="N127" s="368">
        <v>15</v>
      </c>
      <c r="O127" s="403"/>
      <c r="P127" s="292">
        <v>45196</v>
      </c>
      <c r="Q127" s="145"/>
      <c r="R127" s="55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/>
      <c r="AG127" s="145"/>
      <c r="AH127" s="145"/>
      <c r="AI127" s="145"/>
      <c r="AJ127" s="145"/>
      <c r="AK127" s="145"/>
      <c r="AL127" s="145"/>
    </row>
    <row r="128" spans="1:38" ht="15" customHeight="1">
      <c r="A128" s="394">
        <v>40</v>
      </c>
      <c r="B128" s="396">
        <v>45197</v>
      </c>
      <c r="C128" s="365"/>
      <c r="D128" s="365" t="s">
        <v>1117</v>
      </c>
      <c r="E128" s="282" t="s">
        <v>604</v>
      </c>
      <c r="F128" s="282">
        <v>295</v>
      </c>
      <c r="G128" s="282"/>
      <c r="H128" s="284">
        <v>385</v>
      </c>
      <c r="I128" s="284"/>
      <c r="J128" s="398" t="s">
        <v>903</v>
      </c>
      <c r="K128" s="366">
        <f t="shared" ref="K128" si="127">H128-F128</f>
        <v>90</v>
      </c>
      <c r="L128" s="367">
        <v>50</v>
      </c>
      <c r="M128" s="400">
        <v>50</v>
      </c>
      <c r="N128" s="368">
        <v>15</v>
      </c>
      <c r="O128" s="402" t="s">
        <v>613</v>
      </c>
      <c r="P128" s="292">
        <v>45197</v>
      </c>
      <c r="Q128" s="145"/>
      <c r="R128" s="55" t="s">
        <v>606</v>
      </c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/>
      <c r="AF128" s="145"/>
      <c r="AG128" s="145"/>
      <c r="AH128" s="145"/>
      <c r="AI128" s="145"/>
      <c r="AJ128" s="145"/>
      <c r="AK128" s="145"/>
      <c r="AL128" s="145"/>
    </row>
    <row r="129" spans="1:38" ht="15" customHeight="1">
      <c r="A129" s="395"/>
      <c r="B129" s="397"/>
      <c r="C129" s="365"/>
      <c r="D129" s="365" t="s">
        <v>1113</v>
      </c>
      <c r="E129" s="282" t="s">
        <v>1072</v>
      </c>
      <c r="F129" s="282">
        <v>205</v>
      </c>
      <c r="G129" s="282"/>
      <c r="H129" s="284">
        <v>285</v>
      </c>
      <c r="I129" s="284"/>
      <c r="J129" s="399"/>
      <c r="K129" s="366">
        <f>F129-H129</f>
        <v>-80</v>
      </c>
      <c r="L129" s="367">
        <v>50</v>
      </c>
      <c r="M129" s="401"/>
      <c r="N129" s="368">
        <v>15</v>
      </c>
      <c r="O129" s="403"/>
      <c r="P129" s="292">
        <v>45197</v>
      </c>
      <c r="Q129" s="145"/>
      <c r="R129" s="5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145"/>
      <c r="AL129" s="145"/>
    </row>
    <row r="130" spans="1:38" ht="15" customHeight="1">
      <c r="A130" s="230">
        <v>41</v>
      </c>
      <c r="B130" s="332">
        <v>45197</v>
      </c>
      <c r="C130" s="333"/>
      <c r="D130" s="333" t="s">
        <v>1121</v>
      </c>
      <c r="E130" s="230" t="s">
        <v>604</v>
      </c>
      <c r="F130" s="230">
        <v>45</v>
      </c>
      <c r="G130" s="230">
        <v>9</v>
      </c>
      <c r="H130" s="223">
        <v>70</v>
      </c>
      <c r="I130" s="223" t="s">
        <v>1122</v>
      </c>
      <c r="J130" s="223" t="s">
        <v>763</v>
      </c>
      <c r="K130" s="317">
        <f t="shared" ref="K130" si="128">H130-F130</f>
        <v>25</v>
      </c>
      <c r="L130" s="308">
        <v>50</v>
      </c>
      <c r="M130" s="309">
        <f t="shared" ref="M130" si="129">(K130*N130)-L130</f>
        <v>1200</v>
      </c>
      <c r="N130" s="304">
        <v>50</v>
      </c>
      <c r="O130" s="307" t="s">
        <v>595</v>
      </c>
      <c r="P130" s="310">
        <v>45197</v>
      </c>
      <c r="Q130" s="145"/>
      <c r="R130" s="55" t="s">
        <v>594</v>
      </c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</row>
    <row r="131" spans="1:38" ht="15" customHeight="1">
      <c r="A131" s="249">
        <v>42</v>
      </c>
      <c r="B131" s="334">
        <v>45197</v>
      </c>
      <c r="C131" s="335"/>
      <c r="D131" s="335" t="s">
        <v>1123</v>
      </c>
      <c r="E131" s="249" t="s">
        <v>604</v>
      </c>
      <c r="F131" s="249">
        <v>35</v>
      </c>
      <c r="G131" s="249">
        <v>0</v>
      </c>
      <c r="H131" s="251">
        <v>0</v>
      </c>
      <c r="I131" s="251" t="s">
        <v>1124</v>
      </c>
      <c r="J131" s="251" t="s">
        <v>1125</v>
      </c>
      <c r="K131" s="369">
        <f t="shared" ref="K131" si="130">H131-F131</f>
        <v>-35</v>
      </c>
      <c r="L131" s="370">
        <v>50</v>
      </c>
      <c r="M131" s="371">
        <f t="shared" ref="M131" si="131">(K131*N131)-L131</f>
        <v>-1800</v>
      </c>
      <c r="N131" s="328">
        <v>50</v>
      </c>
      <c r="O131" s="258" t="s">
        <v>605</v>
      </c>
      <c r="P131" s="259">
        <v>45197</v>
      </c>
      <c r="Q131" s="145"/>
      <c r="R131" s="55" t="s">
        <v>594</v>
      </c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</row>
    <row r="132" spans="1:38" ht="15" customHeight="1">
      <c r="A132" s="421">
        <v>43</v>
      </c>
      <c r="B132" s="423">
        <v>45198</v>
      </c>
      <c r="C132" s="303"/>
      <c r="D132" s="303" t="s">
        <v>1159</v>
      </c>
      <c r="E132" s="227" t="s">
        <v>1072</v>
      </c>
      <c r="F132" s="227" t="s">
        <v>1161</v>
      </c>
      <c r="G132" s="227"/>
      <c r="H132" s="229"/>
      <c r="I132" s="229"/>
      <c r="J132" s="425" t="s">
        <v>593</v>
      </c>
      <c r="K132" s="227"/>
      <c r="L132" s="242"/>
      <c r="M132" s="243"/>
      <c r="N132" s="227"/>
      <c r="O132" s="229"/>
      <c r="P132" s="228"/>
      <c r="Q132" s="145"/>
      <c r="R132" s="55" t="s">
        <v>594</v>
      </c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</row>
    <row r="133" spans="1:38" ht="15" customHeight="1">
      <c r="A133" s="422"/>
      <c r="B133" s="424"/>
      <c r="C133" s="303"/>
      <c r="D133" s="303" t="s">
        <v>1160</v>
      </c>
      <c r="E133" s="227" t="s">
        <v>1072</v>
      </c>
      <c r="F133" s="227" t="s">
        <v>1162</v>
      </c>
      <c r="G133" s="227"/>
      <c r="H133" s="229"/>
      <c r="I133" s="229"/>
      <c r="J133" s="426"/>
      <c r="K133" s="227"/>
      <c r="L133" s="242"/>
      <c r="M133" s="243"/>
      <c r="N133" s="227"/>
      <c r="O133" s="229"/>
      <c r="P133" s="228"/>
      <c r="Q133" s="145"/>
      <c r="R133" s="55"/>
      <c r="S133" s="145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</row>
    <row r="134" spans="1:38" ht="15" customHeight="1">
      <c r="A134" s="421">
        <v>44</v>
      </c>
      <c r="B134" s="423">
        <v>45198</v>
      </c>
      <c r="C134" s="303"/>
      <c r="D134" s="303" t="s">
        <v>1117</v>
      </c>
      <c r="E134" s="227" t="s">
        <v>604</v>
      </c>
      <c r="F134" s="227" t="s">
        <v>1164</v>
      </c>
      <c r="G134" s="227"/>
      <c r="H134" s="229"/>
      <c r="I134" s="229"/>
      <c r="J134" s="425" t="s">
        <v>593</v>
      </c>
      <c r="K134" s="227"/>
      <c r="L134" s="242"/>
      <c r="M134" s="243"/>
      <c r="N134" s="227"/>
      <c r="O134" s="229"/>
      <c r="P134" s="228"/>
      <c r="Q134" s="145"/>
      <c r="R134" s="55" t="s">
        <v>606</v>
      </c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145"/>
      <c r="AK134" s="145"/>
      <c r="AL134" s="145"/>
    </row>
    <row r="135" spans="1:38" ht="15" customHeight="1">
      <c r="A135" s="422"/>
      <c r="B135" s="424"/>
      <c r="C135" s="303"/>
      <c r="D135" s="303" t="s">
        <v>1163</v>
      </c>
      <c r="E135" s="227" t="s">
        <v>1072</v>
      </c>
      <c r="F135" s="227" t="s">
        <v>1165</v>
      </c>
      <c r="G135" s="227"/>
      <c r="H135" s="229"/>
      <c r="I135" s="229"/>
      <c r="J135" s="426"/>
      <c r="K135" s="227"/>
      <c r="L135" s="242"/>
      <c r="M135" s="243"/>
      <c r="N135" s="227"/>
      <c r="O135" s="229"/>
      <c r="P135" s="228"/>
      <c r="Q135" s="145"/>
      <c r="R135" s="5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</row>
    <row r="136" spans="1:38" ht="15" customHeight="1">
      <c r="A136" s="421">
        <v>45</v>
      </c>
      <c r="B136" s="423">
        <v>45198</v>
      </c>
      <c r="C136" s="303"/>
      <c r="D136" s="303" t="s">
        <v>1166</v>
      </c>
      <c r="E136" s="227" t="s">
        <v>1072</v>
      </c>
      <c r="F136" s="227" t="s">
        <v>1168</v>
      </c>
      <c r="G136" s="227"/>
      <c r="H136" s="229"/>
      <c r="I136" s="229"/>
      <c r="J136" s="425" t="s">
        <v>593</v>
      </c>
      <c r="K136" s="227"/>
      <c r="L136" s="242"/>
      <c r="M136" s="243"/>
      <c r="N136" s="227"/>
      <c r="O136" s="229"/>
      <c r="P136" s="228"/>
      <c r="Q136" s="145"/>
      <c r="R136" s="55" t="s">
        <v>594</v>
      </c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  <c r="AL136" s="145"/>
    </row>
    <row r="137" spans="1:38" ht="15" customHeight="1">
      <c r="A137" s="422"/>
      <c r="B137" s="424"/>
      <c r="C137" s="303"/>
      <c r="D137" s="303" t="s">
        <v>1167</v>
      </c>
      <c r="E137" s="227" t="s">
        <v>1072</v>
      </c>
      <c r="F137" s="227" t="s">
        <v>1169</v>
      </c>
      <c r="G137" s="227"/>
      <c r="H137" s="229"/>
      <c r="I137" s="229"/>
      <c r="J137" s="426"/>
      <c r="K137" s="227"/>
      <c r="L137" s="242"/>
      <c r="M137" s="243"/>
      <c r="N137" s="227"/>
      <c r="O137" s="229"/>
      <c r="P137" s="228"/>
      <c r="Q137" s="145"/>
      <c r="R137" s="55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145"/>
      <c r="AD137" s="145"/>
      <c r="AE137" s="145"/>
      <c r="AF137" s="145"/>
      <c r="AG137" s="145"/>
      <c r="AH137" s="145"/>
      <c r="AI137" s="145"/>
      <c r="AJ137" s="145"/>
      <c r="AK137" s="145"/>
      <c r="AL137" s="145"/>
    </row>
    <row r="138" spans="1:38" ht="38.25" customHeight="1">
      <c r="A138" s="94" t="s">
        <v>617</v>
      </c>
      <c r="B138" s="152"/>
      <c r="C138" s="152"/>
      <c r="D138" s="153"/>
      <c r="E138" s="133"/>
      <c r="F138" s="6"/>
      <c r="G138" s="6"/>
      <c r="H138" s="134"/>
      <c r="I138" s="154"/>
      <c r="J138" s="1"/>
      <c r="K138" s="6"/>
      <c r="L138" s="6"/>
      <c r="M138" s="6"/>
      <c r="N138" s="1"/>
      <c r="O138" s="1"/>
      <c r="Q138" s="1"/>
      <c r="R138" s="6"/>
      <c r="S138" s="1"/>
      <c r="T138" s="1"/>
      <c r="U138" s="1"/>
      <c r="V138" s="1"/>
      <c r="W138" s="1"/>
      <c r="X138" s="6"/>
      <c r="Y138" s="1"/>
      <c r="Z138" s="1"/>
      <c r="AA138" s="1"/>
      <c r="AB138" s="1"/>
      <c r="AC138" s="1"/>
      <c r="AD138" s="6"/>
      <c r="AE138" s="1"/>
      <c r="AF138" s="1"/>
      <c r="AG138" s="1"/>
      <c r="AH138" s="1"/>
      <c r="AI138" s="1"/>
      <c r="AJ138" s="6"/>
      <c r="AK138" s="1"/>
    </row>
    <row r="139" spans="1:38" ht="38.25">
      <c r="A139" s="95" t="s">
        <v>16</v>
      </c>
      <c r="B139" s="96" t="s">
        <v>567</v>
      </c>
      <c r="C139" s="96"/>
      <c r="D139" s="97" t="s">
        <v>579</v>
      </c>
      <c r="E139" s="96" t="s">
        <v>580</v>
      </c>
      <c r="F139" s="96" t="s">
        <v>581</v>
      </c>
      <c r="G139" s="96" t="s">
        <v>582</v>
      </c>
      <c r="H139" s="96" t="s">
        <v>583</v>
      </c>
      <c r="I139" s="96" t="s">
        <v>584</v>
      </c>
      <c r="J139" s="95" t="s">
        <v>585</v>
      </c>
      <c r="K139" s="137" t="s">
        <v>603</v>
      </c>
      <c r="L139" s="138" t="s">
        <v>587</v>
      </c>
      <c r="M139" s="98" t="s">
        <v>588</v>
      </c>
      <c r="N139" s="96" t="s">
        <v>589</v>
      </c>
      <c r="O139" s="97" t="s">
        <v>590</v>
      </c>
      <c r="P139" s="96" t="s">
        <v>591</v>
      </c>
      <c r="Q139" s="37"/>
      <c r="R139" s="6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</row>
    <row r="140" spans="1:38" ht="14.25" customHeight="1">
      <c r="A140" s="99">
        <v>1</v>
      </c>
      <c r="B140" s="100">
        <v>45169</v>
      </c>
      <c r="C140" s="147"/>
      <c r="D140" s="147" t="s">
        <v>886</v>
      </c>
      <c r="E140" s="99" t="s">
        <v>604</v>
      </c>
      <c r="F140" s="99" t="s">
        <v>894</v>
      </c>
      <c r="G140" s="99">
        <v>350</v>
      </c>
      <c r="H140" s="99"/>
      <c r="I140" s="99" t="s">
        <v>887</v>
      </c>
      <c r="J140" s="101" t="s">
        <v>593</v>
      </c>
      <c r="K140" s="101"/>
      <c r="L140" s="102"/>
      <c r="M140" s="337"/>
      <c r="N140" s="229"/>
      <c r="O140" s="240"/>
      <c r="P140" s="338"/>
      <c r="Q140" s="37"/>
      <c r="R140" s="37" t="s">
        <v>594</v>
      </c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</row>
    <row r="141" spans="1:38" ht="14.25" customHeight="1">
      <c r="A141" s="99">
        <v>2</v>
      </c>
      <c r="B141" s="100">
        <v>45173</v>
      </c>
      <c r="C141" s="147"/>
      <c r="D141" s="147" t="s">
        <v>168</v>
      </c>
      <c r="E141" s="99" t="s">
        <v>604</v>
      </c>
      <c r="F141" s="99" t="s">
        <v>905</v>
      </c>
      <c r="G141" s="99">
        <v>4790</v>
      </c>
      <c r="H141" s="99"/>
      <c r="I141" s="99" t="s">
        <v>906</v>
      </c>
      <c r="J141" s="101" t="s">
        <v>593</v>
      </c>
      <c r="K141" s="101"/>
      <c r="L141" s="102"/>
      <c r="M141" s="337"/>
      <c r="N141" s="229"/>
      <c r="O141" s="240"/>
      <c r="P141" s="338"/>
      <c r="Q141" s="37"/>
      <c r="R141" s="37" t="s">
        <v>594</v>
      </c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</row>
    <row r="142" spans="1:38" ht="14.25" customHeight="1">
      <c r="A142" s="99"/>
      <c r="B142" s="100"/>
      <c r="C142" s="147"/>
      <c r="D142" s="147"/>
      <c r="E142" s="99"/>
      <c r="F142" s="99"/>
      <c r="G142" s="99"/>
      <c r="H142" s="99"/>
      <c r="I142" s="99"/>
      <c r="J142" s="101"/>
      <c r="K142" s="101"/>
      <c r="L142" s="102"/>
      <c r="M142" s="337"/>
      <c r="N142" s="229"/>
      <c r="O142" s="240"/>
      <c r="P142" s="338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</row>
    <row r="143" spans="1:38" ht="12.75" customHeight="1">
      <c r="A143" s="99"/>
      <c r="B143" s="100"/>
      <c r="C143" s="147"/>
      <c r="D143" s="147"/>
      <c r="E143" s="99"/>
      <c r="F143" s="99"/>
      <c r="G143" s="99"/>
      <c r="H143" s="99"/>
      <c r="I143" s="99"/>
      <c r="J143" s="101"/>
      <c r="K143" s="101"/>
      <c r="L143" s="102"/>
      <c r="M143" s="155"/>
      <c r="N143" s="226"/>
      <c r="O143" s="226"/>
      <c r="P143" s="100"/>
      <c r="R143" s="6"/>
      <c r="S143" s="1"/>
      <c r="T143" s="1"/>
      <c r="U143" s="1"/>
      <c r="V143" s="1"/>
      <c r="W143" s="1"/>
      <c r="X143" s="1"/>
      <c r="Y143" s="1"/>
    </row>
    <row r="144" spans="1:38" ht="12.75" customHeight="1">
      <c r="A144" s="119" t="s">
        <v>596</v>
      </c>
      <c r="B144" s="119"/>
      <c r="C144" s="119"/>
      <c r="D144" s="119"/>
      <c r="E144" s="37"/>
      <c r="F144" s="126" t="s">
        <v>598</v>
      </c>
      <c r="G144" s="55"/>
      <c r="H144" s="55"/>
      <c r="I144" s="55"/>
      <c r="J144" s="6"/>
      <c r="K144" s="139"/>
      <c r="L144" s="140"/>
      <c r="M144" s="6"/>
      <c r="N144" s="109"/>
      <c r="O144" s="156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25" t="s">
        <v>597</v>
      </c>
      <c r="B145" s="119"/>
      <c r="C145" s="119"/>
      <c r="D145" s="119"/>
      <c r="E145" s="6"/>
      <c r="F145" s="126" t="s">
        <v>601</v>
      </c>
      <c r="G145" s="6"/>
      <c r="H145" s="6" t="s">
        <v>619</v>
      </c>
      <c r="I145" s="6"/>
      <c r="J145" s="1"/>
      <c r="K145" s="6"/>
      <c r="L145" s="6"/>
      <c r="M145" s="6"/>
      <c r="N145" s="1"/>
      <c r="O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25"/>
      <c r="B146" s="119"/>
      <c r="C146" s="119"/>
      <c r="D146" s="119"/>
      <c r="E146" s="6"/>
      <c r="F146" s="126"/>
      <c r="G146" s="6"/>
      <c r="H146" s="6"/>
      <c r="I146" s="6"/>
      <c r="J146" s="1"/>
      <c r="K146" s="6"/>
      <c r="L146" s="6"/>
      <c r="M146" s="6"/>
      <c r="N146" s="1"/>
      <c r="O146" s="1"/>
      <c r="Q146" s="1"/>
      <c r="R146" s="55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25"/>
      <c r="B147" s="119"/>
      <c r="C147" s="119"/>
      <c r="D147" s="119"/>
      <c r="E147" s="6"/>
      <c r="F147" s="126"/>
      <c r="G147" s="55"/>
      <c r="H147" s="37"/>
      <c r="I147" s="55"/>
      <c r="J147" s="6"/>
      <c r="K147" s="139"/>
      <c r="L147" s="140"/>
      <c r="M147" s="6"/>
      <c r="N147" s="109"/>
      <c r="O147" s="14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25"/>
      <c r="B148" s="119"/>
      <c r="C148" s="119"/>
      <c r="D148" s="119"/>
      <c r="E148" s="6"/>
      <c r="F148" s="126"/>
      <c r="G148" s="55"/>
      <c r="H148" s="37"/>
      <c r="I148" s="55"/>
      <c r="J148" s="6"/>
      <c r="K148" s="139"/>
      <c r="L148" s="140"/>
      <c r="M148" s="6"/>
      <c r="N148" s="109"/>
      <c r="O148" s="14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25"/>
      <c r="B149" s="119"/>
      <c r="C149" s="119"/>
      <c r="D149" s="119"/>
      <c r="E149" s="6"/>
      <c r="F149" s="126"/>
      <c r="G149" s="55"/>
      <c r="H149" s="37"/>
      <c r="I149" s="55"/>
      <c r="J149" s="6"/>
      <c r="K149" s="139"/>
      <c r="L149" s="140"/>
      <c r="M149" s="6"/>
      <c r="N149" s="109"/>
      <c r="O149" s="14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25"/>
      <c r="B150" s="119"/>
      <c r="C150" s="119"/>
      <c r="D150" s="119"/>
      <c r="E150" s="6"/>
      <c r="F150" s="126"/>
      <c r="G150" s="55"/>
      <c r="H150" s="37"/>
      <c r="I150" s="55"/>
      <c r="J150" s="6"/>
      <c r="K150" s="139"/>
      <c r="L150" s="140"/>
      <c r="M150" s="6"/>
      <c r="N150" s="109"/>
      <c r="O150" s="14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25"/>
      <c r="B151" s="119"/>
      <c r="C151" s="119"/>
      <c r="D151" s="119"/>
      <c r="E151" s="6"/>
      <c r="F151" s="126"/>
      <c r="G151" s="55"/>
      <c r="H151" s="37"/>
      <c r="I151" s="55"/>
      <c r="J151" s="6"/>
      <c r="K151" s="139"/>
      <c r="L151" s="140"/>
      <c r="M151" s="6"/>
      <c r="N151" s="109"/>
      <c r="O151" s="14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25"/>
      <c r="B152" s="119"/>
      <c r="C152" s="119"/>
      <c r="D152" s="119"/>
      <c r="E152" s="6"/>
      <c r="F152" s="126"/>
      <c r="G152" s="55"/>
      <c r="H152" s="37"/>
      <c r="I152" s="55"/>
      <c r="J152" s="6"/>
      <c r="K152" s="139"/>
      <c r="L152" s="140"/>
      <c r="M152" s="6"/>
      <c r="N152" s="109"/>
      <c r="O152" s="14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55"/>
      <c r="B153" s="108"/>
      <c r="C153" s="108"/>
      <c r="D153" s="37"/>
      <c r="E153" s="55"/>
      <c r="F153" s="55"/>
      <c r="G153" s="55"/>
      <c r="H153" s="37"/>
      <c r="I153" s="55"/>
      <c r="J153" s="6"/>
      <c r="K153" s="139"/>
      <c r="L153" s="140"/>
      <c r="M153" s="6"/>
      <c r="N153" s="109"/>
      <c r="O153" s="14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38.25" customHeight="1">
      <c r="A154" s="37"/>
      <c r="B154" s="157" t="s">
        <v>620</v>
      </c>
      <c r="C154" s="157"/>
      <c r="D154" s="157"/>
      <c r="E154" s="157"/>
      <c r="F154" s="6"/>
      <c r="G154" s="6"/>
      <c r="H154" s="135"/>
      <c r="I154" s="6"/>
      <c r="J154" s="135"/>
      <c r="K154" s="136"/>
      <c r="L154" s="6"/>
      <c r="M154" s="6"/>
      <c r="N154" s="1"/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95" t="s">
        <v>16</v>
      </c>
      <c r="B155" s="96" t="s">
        <v>567</v>
      </c>
      <c r="C155" s="96"/>
      <c r="D155" s="97" t="s">
        <v>579</v>
      </c>
      <c r="E155" s="96" t="s">
        <v>580</v>
      </c>
      <c r="F155" s="96" t="s">
        <v>581</v>
      </c>
      <c r="G155" s="96" t="s">
        <v>621</v>
      </c>
      <c r="H155" s="96" t="s">
        <v>622</v>
      </c>
      <c r="I155" s="96" t="s">
        <v>584</v>
      </c>
      <c r="J155" s="158" t="s">
        <v>585</v>
      </c>
      <c r="K155" s="96" t="s">
        <v>586</v>
      </c>
      <c r="L155" s="96" t="s">
        <v>623</v>
      </c>
      <c r="M155" s="96" t="s">
        <v>589</v>
      </c>
      <c r="N155" s="97" t="s">
        <v>590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9">
        <v>1</v>
      </c>
      <c r="B156" s="160">
        <v>41579</v>
      </c>
      <c r="C156" s="160"/>
      <c r="D156" s="161" t="s">
        <v>624</v>
      </c>
      <c r="E156" s="162" t="s">
        <v>592</v>
      </c>
      <c r="F156" s="163">
        <v>82</v>
      </c>
      <c r="G156" s="162" t="s">
        <v>625</v>
      </c>
      <c r="H156" s="162">
        <v>100</v>
      </c>
      <c r="I156" s="164">
        <v>100</v>
      </c>
      <c r="J156" s="165" t="s">
        <v>626</v>
      </c>
      <c r="K156" s="166">
        <f t="shared" ref="K156:K208" si="132">H156-F156</f>
        <v>18</v>
      </c>
      <c r="L156" s="167">
        <f t="shared" ref="L156:L208" si="133">K156/F156</f>
        <v>0.21951219512195122</v>
      </c>
      <c r="M156" s="162" t="s">
        <v>595</v>
      </c>
      <c r="N156" s="168">
        <v>42657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9">
        <v>2</v>
      </c>
      <c r="B157" s="160">
        <v>41794</v>
      </c>
      <c r="C157" s="160"/>
      <c r="D157" s="161" t="s">
        <v>627</v>
      </c>
      <c r="E157" s="162" t="s">
        <v>604</v>
      </c>
      <c r="F157" s="163">
        <v>257</v>
      </c>
      <c r="G157" s="162" t="s">
        <v>625</v>
      </c>
      <c r="H157" s="162">
        <v>300</v>
      </c>
      <c r="I157" s="164">
        <v>300</v>
      </c>
      <c r="J157" s="165" t="s">
        <v>626</v>
      </c>
      <c r="K157" s="166">
        <f t="shared" si="132"/>
        <v>43</v>
      </c>
      <c r="L157" s="167">
        <f t="shared" si="133"/>
        <v>0.16731517509727625</v>
      </c>
      <c r="M157" s="162" t="s">
        <v>595</v>
      </c>
      <c r="N157" s="168">
        <v>41822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9">
        <v>3</v>
      </c>
      <c r="B158" s="160">
        <v>41828</v>
      </c>
      <c r="C158" s="160"/>
      <c r="D158" s="161" t="s">
        <v>628</v>
      </c>
      <c r="E158" s="162" t="s">
        <v>604</v>
      </c>
      <c r="F158" s="163">
        <v>393</v>
      </c>
      <c r="G158" s="162" t="s">
        <v>625</v>
      </c>
      <c r="H158" s="162">
        <v>468</v>
      </c>
      <c r="I158" s="164">
        <v>468</v>
      </c>
      <c r="J158" s="165" t="s">
        <v>626</v>
      </c>
      <c r="K158" s="166">
        <f t="shared" si="132"/>
        <v>75</v>
      </c>
      <c r="L158" s="167">
        <f t="shared" si="133"/>
        <v>0.19083969465648856</v>
      </c>
      <c r="M158" s="162" t="s">
        <v>595</v>
      </c>
      <c r="N158" s="168">
        <v>41863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9">
        <v>4</v>
      </c>
      <c r="B159" s="160">
        <v>41857</v>
      </c>
      <c r="C159" s="160"/>
      <c r="D159" s="161" t="s">
        <v>629</v>
      </c>
      <c r="E159" s="162" t="s">
        <v>604</v>
      </c>
      <c r="F159" s="163">
        <v>205</v>
      </c>
      <c r="G159" s="162" t="s">
        <v>625</v>
      </c>
      <c r="H159" s="162">
        <v>275</v>
      </c>
      <c r="I159" s="164">
        <v>250</v>
      </c>
      <c r="J159" s="165" t="s">
        <v>626</v>
      </c>
      <c r="K159" s="166">
        <f t="shared" si="132"/>
        <v>70</v>
      </c>
      <c r="L159" s="167">
        <f t="shared" si="133"/>
        <v>0.34146341463414637</v>
      </c>
      <c r="M159" s="162" t="s">
        <v>595</v>
      </c>
      <c r="N159" s="168">
        <v>41962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9">
        <v>5</v>
      </c>
      <c r="B160" s="160">
        <v>41886</v>
      </c>
      <c r="C160" s="160"/>
      <c r="D160" s="161" t="s">
        <v>630</v>
      </c>
      <c r="E160" s="162" t="s">
        <v>604</v>
      </c>
      <c r="F160" s="163">
        <v>162</v>
      </c>
      <c r="G160" s="162" t="s">
        <v>625</v>
      </c>
      <c r="H160" s="162">
        <v>190</v>
      </c>
      <c r="I160" s="164">
        <v>190</v>
      </c>
      <c r="J160" s="165" t="s">
        <v>626</v>
      </c>
      <c r="K160" s="166">
        <f t="shared" si="132"/>
        <v>28</v>
      </c>
      <c r="L160" s="167">
        <f t="shared" si="133"/>
        <v>0.1728395061728395</v>
      </c>
      <c r="M160" s="162" t="s">
        <v>595</v>
      </c>
      <c r="N160" s="168">
        <v>42006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9">
        <v>6</v>
      </c>
      <c r="B161" s="160">
        <v>41886</v>
      </c>
      <c r="C161" s="160"/>
      <c r="D161" s="161" t="s">
        <v>631</v>
      </c>
      <c r="E161" s="162" t="s">
        <v>604</v>
      </c>
      <c r="F161" s="163">
        <v>75</v>
      </c>
      <c r="G161" s="162" t="s">
        <v>625</v>
      </c>
      <c r="H161" s="162">
        <v>91.5</v>
      </c>
      <c r="I161" s="164" t="s">
        <v>618</v>
      </c>
      <c r="J161" s="165" t="s">
        <v>632</v>
      </c>
      <c r="K161" s="166">
        <f t="shared" si="132"/>
        <v>16.5</v>
      </c>
      <c r="L161" s="167">
        <f t="shared" si="133"/>
        <v>0.22</v>
      </c>
      <c r="M161" s="162" t="s">
        <v>595</v>
      </c>
      <c r="N161" s="168">
        <v>41954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9">
        <v>7</v>
      </c>
      <c r="B162" s="160">
        <v>41913</v>
      </c>
      <c r="C162" s="160"/>
      <c r="D162" s="161" t="s">
        <v>633</v>
      </c>
      <c r="E162" s="162" t="s">
        <v>604</v>
      </c>
      <c r="F162" s="163">
        <v>850</v>
      </c>
      <c r="G162" s="162" t="s">
        <v>625</v>
      </c>
      <c r="H162" s="162">
        <v>982.5</v>
      </c>
      <c r="I162" s="164">
        <v>1050</v>
      </c>
      <c r="J162" s="165" t="s">
        <v>634</v>
      </c>
      <c r="K162" s="166">
        <f t="shared" si="132"/>
        <v>132.5</v>
      </c>
      <c r="L162" s="167">
        <f t="shared" si="133"/>
        <v>0.15588235294117647</v>
      </c>
      <c r="M162" s="162" t="s">
        <v>595</v>
      </c>
      <c r="N162" s="168">
        <v>42039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9">
        <v>8</v>
      </c>
      <c r="B163" s="160">
        <v>41913</v>
      </c>
      <c r="C163" s="160"/>
      <c r="D163" s="161" t="s">
        <v>635</v>
      </c>
      <c r="E163" s="162" t="s">
        <v>604</v>
      </c>
      <c r="F163" s="163">
        <v>475</v>
      </c>
      <c r="G163" s="162" t="s">
        <v>625</v>
      </c>
      <c r="H163" s="162">
        <v>515</v>
      </c>
      <c r="I163" s="164">
        <v>600</v>
      </c>
      <c r="J163" s="165" t="s">
        <v>636</v>
      </c>
      <c r="K163" s="166">
        <f t="shared" si="132"/>
        <v>40</v>
      </c>
      <c r="L163" s="167">
        <f t="shared" si="133"/>
        <v>8.4210526315789472E-2</v>
      </c>
      <c r="M163" s="162" t="s">
        <v>595</v>
      </c>
      <c r="N163" s="168">
        <v>41939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9">
        <v>9</v>
      </c>
      <c r="B164" s="160">
        <v>41913</v>
      </c>
      <c r="C164" s="160"/>
      <c r="D164" s="161" t="s">
        <v>637</v>
      </c>
      <c r="E164" s="162" t="s">
        <v>604</v>
      </c>
      <c r="F164" s="163">
        <v>86</v>
      </c>
      <c r="G164" s="162" t="s">
        <v>625</v>
      </c>
      <c r="H164" s="162">
        <v>99</v>
      </c>
      <c r="I164" s="164">
        <v>140</v>
      </c>
      <c r="J164" s="165" t="s">
        <v>638</v>
      </c>
      <c r="K164" s="166">
        <f t="shared" si="132"/>
        <v>13</v>
      </c>
      <c r="L164" s="167">
        <f t="shared" si="133"/>
        <v>0.15116279069767441</v>
      </c>
      <c r="M164" s="162" t="s">
        <v>595</v>
      </c>
      <c r="N164" s="168">
        <v>41939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9">
        <v>10</v>
      </c>
      <c r="B165" s="160">
        <v>41926</v>
      </c>
      <c r="C165" s="160"/>
      <c r="D165" s="161" t="s">
        <v>639</v>
      </c>
      <c r="E165" s="162" t="s">
        <v>604</v>
      </c>
      <c r="F165" s="163">
        <v>496.6</v>
      </c>
      <c r="G165" s="162" t="s">
        <v>625</v>
      </c>
      <c r="H165" s="162">
        <v>621</v>
      </c>
      <c r="I165" s="164">
        <v>580</v>
      </c>
      <c r="J165" s="165" t="s">
        <v>626</v>
      </c>
      <c r="K165" s="166">
        <f t="shared" si="132"/>
        <v>124.39999999999998</v>
      </c>
      <c r="L165" s="167">
        <f t="shared" si="133"/>
        <v>0.25050342327829234</v>
      </c>
      <c r="M165" s="162" t="s">
        <v>595</v>
      </c>
      <c r="N165" s="168">
        <v>42605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9">
        <v>11</v>
      </c>
      <c r="B166" s="160">
        <v>41926</v>
      </c>
      <c r="C166" s="160"/>
      <c r="D166" s="161" t="s">
        <v>640</v>
      </c>
      <c r="E166" s="162" t="s">
        <v>604</v>
      </c>
      <c r="F166" s="163">
        <v>2481.9</v>
      </c>
      <c r="G166" s="162" t="s">
        <v>625</v>
      </c>
      <c r="H166" s="162">
        <v>2840</v>
      </c>
      <c r="I166" s="164">
        <v>2870</v>
      </c>
      <c r="J166" s="165" t="s">
        <v>641</v>
      </c>
      <c r="K166" s="166">
        <f t="shared" si="132"/>
        <v>358.09999999999991</v>
      </c>
      <c r="L166" s="167">
        <f t="shared" si="133"/>
        <v>0.14428462065353154</v>
      </c>
      <c r="M166" s="162" t="s">
        <v>595</v>
      </c>
      <c r="N166" s="168">
        <v>42017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9">
        <v>12</v>
      </c>
      <c r="B167" s="160">
        <v>41928</v>
      </c>
      <c r="C167" s="160"/>
      <c r="D167" s="161" t="s">
        <v>642</v>
      </c>
      <c r="E167" s="162" t="s">
        <v>604</v>
      </c>
      <c r="F167" s="163">
        <v>84.5</v>
      </c>
      <c r="G167" s="162" t="s">
        <v>625</v>
      </c>
      <c r="H167" s="162">
        <v>93</v>
      </c>
      <c r="I167" s="164">
        <v>110</v>
      </c>
      <c r="J167" s="165" t="s">
        <v>643</v>
      </c>
      <c r="K167" s="166">
        <f t="shared" si="132"/>
        <v>8.5</v>
      </c>
      <c r="L167" s="167">
        <f t="shared" si="133"/>
        <v>0.10059171597633136</v>
      </c>
      <c r="M167" s="162" t="s">
        <v>595</v>
      </c>
      <c r="N167" s="168">
        <v>41939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9">
        <v>13</v>
      </c>
      <c r="B168" s="160">
        <v>41928</v>
      </c>
      <c r="C168" s="160"/>
      <c r="D168" s="161" t="s">
        <v>644</v>
      </c>
      <c r="E168" s="162" t="s">
        <v>604</v>
      </c>
      <c r="F168" s="163">
        <v>401</v>
      </c>
      <c r="G168" s="162" t="s">
        <v>625</v>
      </c>
      <c r="H168" s="162">
        <v>428</v>
      </c>
      <c r="I168" s="164">
        <v>450</v>
      </c>
      <c r="J168" s="165" t="s">
        <v>645</v>
      </c>
      <c r="K168" s="166">
        <f t="shared" si="132"/>
        <v>27</v>
      </c>
      <c r="L168" s="167">
        <f t="shared" si="133"/>
        <v>6.7331670822942641E-2</v>
      </c>
      <c r="M168" s="162" t="s">
        <v>595</v>
      </c>
      <c r="N168" s="168">
        <v>42020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9">
        <v>14</v>
      </c>
      <c r="B169" s="160">
        <v>41928</v>
      </c>
      <c r="C169" s="160"/>
      <c r="D169" s="161" t="s">
        <v>646</v>
      </c>
      <c r="E169" s="162" t="s">
        <v>604</v>
      </c>
      <c r="F169" s="163">
        <v>101</v>
      </c>
      <c r="G169" s="162" t="s">
        <v>625</v>
      </c>
      <c r="H169" s="162">
        <v>112</v>
      </c>
      <c r="I169" s="164">
        <v>120</v>
      </c>
      <c r="J169" s="165" t="s">
        <v>647</v>
      </c>
      <c r="K169" s="166">
        <f t="shared" si="132"/>
        <v>11</v>
      </c>
      <c r="L169" s="167">
        <f t="shared" si="133"/>
        <v>0.10891089108910891</v>
      </c>
      <c r="M169" s="162" t="s">
        <v>595</v>
      </c>
      <c r="N169" s="168">
        <v>41939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9">
        <v>15</v>
      </c>
      <c r="B170" s="160">
        <v>41954</v>
      </c>
      <c r="C170" s="160"/>
      <c r="D170" s="161" t="s">
        <v>648</v>
      </c>
      <c r="E170" s="162" t="s">
        <v>604</v>
      </c>
      <c r="F170" s="163">
        <v>59</v>
      </c>
      <c r="G170" s="162" t="s">
        <v>625</v>
      </c>
      <c r="H170" s="162">
        <v>76</v>
      </c>
      <c r="I170" s="164">
        <v>76</v>
      </c>
      <c r="J170" s="165" t="s">
        <v>626</v>
      </c>
      <c r="K170" s="166">
        <f t="shared" si="132"/>
        <v>17</v>
      </c>
      <c r="L170" s="167">
        <f t="shared" si="133"/>
        <v>0.28813559322033899</v>
      </c>
      <c r="M170" s="162" t="s">
        <v>595</v>
      </c>
      <c r="N170" s="168">
        <v>43032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9">
        <v>16</v>
      </c>
      <c r="B171" s="160">
        <v>41954</v>
      </c>
      <c r="C171" s="160"/>
      <c r="D171" s="161" t="s">
        <v>637</v>
      </c>
      <c r="E171" s="162" t="s">
        <v>604</v>
      </c>
      <c r="F171" s="163">
        <v>99</v>
      </c>
      <c r="G171" s="162" t="s">
        <v>625</v>
      </c>
      <c r="H171" s="162">
        <v>120</v>
      </c>
      <c r="I171" s="164">
        <v>120</v>
      </c>
      <c r="J171" s="165" t="s">
        <v>614</v>
      </c>
      <c r="K171" s="166">
        <f t="shared" si="132"/>
        <v>21</v>
      </c>
      <c r="L171" s="167">
        <f t="shared" si="133"/>
        <v>0.21212121212121213</v>
      </c>
      <c r="M171" s="162" t="s">
        <v>595</v>
      </c>
      <c r="N171" s="168">
        <v>41960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9">
        <v>17</v>
      </c>
      <c r="B172" s="160">
        <v>41956</v>
      </c>
      <c r="C172" s="160"/>
      <c r="D172" s="161" t="s">
        <v>649</v>
      </c>
      <c r="E172" s="162" t="s">
        <v>604</v>
      </c>
      <c r="F172" s="163">
        <v>22</v>
      </c>
      <c r="G172" s="162" t="s">
        <v>625</v>
      </c>
      <c r="H172" s="162">
        <v>33.549999999999997</v>
      </c>
      <c r="I172" s="164">
        <v>32</v>
      </c>
      <c r="J172" s="165" t="s">
        <v>650</v>
      </c>
      <c r="K172" s="166">
        <f t="shared" si="132"/>
        <v>11.549999999999997</v>
      </c>
      <c r="L172" s="167">
        <f t="shared" si="133"/>
        <v>0.52499999999999991</v>
      </c>
      <c r="M172" s="162" t="s">
        <v>595</v>
      </c>
      <c r="N172" s="168">
        <v>42188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9">
        <v>18</v>
      </c>
      <c r="B173" s="160">
        <v>41976</v>
      </c>
      <c r="C173" s="160"/>
      <c r="D173" s="161" t="s">
        <v>651</v>
      </c>
      <c r="E173" s="162" t="s">
        <v>604</v>
      </c>
      <c r="F173" s="163">
        <v>440</v>
      </c>
      <c r="G173" s="162" t="s">
        <v>625</v>
      </c>
      <c r="H173" s="162">
        <v>520</v>
      </c>
      <c r="I173" s="164">
        <v>520</v>
      </c>
      <c r="J173" s="165" t="s">
        <v>652</v>
      </c>
      <c r="K173" s="166">
        <f t="shared" si="132"/>
        <v>80</v>
      </c>
      <c r="L173" s="167">
        <f t="shared" si="133"/>
        <v>0.18181818181818182</v>
      </c>
      <c r="M173" s="162" t="s">
        <v>595</v>
      </c>
      <c r="N173" s="168">
        <v>42208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9">
        <v>19</v>
      </c>
      <c r="B174" s="160">
        <v>41976</v>
      </c>
      <c r="C174" s="160"/>
      <c r="D174" s="161" t="s">
        <v>653</v>
      </c>
      <c r="E174" s="162" t="s">
        <v>604</v>
      </c>
      <c r="F174" s="163">
        <v>360</v>
      </c>
      <c r="G174" s="162" t="s">
        <v>625</v>
      </c>
      <c r="H174" s="162">
        <v>427</v>
      </c>
      <c r="I174" s="164">
        <v>425</v>
      </c>
      <c r="J174" s="165" t="s">
        <v>654</v>
      </c>
      <c r="K174" s="166">
        <f t="shared" si="132"/>
        <v>67</v>
      </c>
      <c r="L174" s="167">
        <f t="shared" si="133"/>
        <v>0.18611111111111112</v>
      </c>
      <c r="M174" s="162" t="s">
        <v>595</v>
      </c>
      <c r="N174" s="168">
        <v>42058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9">
        <v>20</v>
      </c>
      <c r="B175" s="160">
        <v>42012</v>
      </c>
      <c r="C175" s="160"/>
      <c r="D175" s="161" t="s">
        <v>655</v>
      </c>
      <c r="E175" s="162" t="s">
        <v>604</v>
      </c>
      <c r="F175" s="163">
        <v>360</v>
      </c>
      <c r="G175" s="162" t="s">
        <v>625</v>
      </c>
      <c r="H175" s="162">
        <v>455</v>
      </c>
      <c r="I175" s="164">
        <v>420</v>
      </c>
      <c r="J175" s="165" t="s">
        <v>656</v>
      </c>
      <c r="K175" s="166">
        <f t="shared" si="132"/>
        <v>95</v>
      </c>
      <c r="L175" s="167">
        <f t="shared" si="133"/>
        <v>0.2638888888888889</v>
      </c>
      <c r="M175" s="162" t="s">
        <v>595</v>
      </c>
      <c r="N175" s="168">
        <v>42024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9">
        <v>21</v>
      </c>
      <c r="B176" s="160">
        <v>42012</v>
      </c>
      <c r="C176" s="160"/>
      <c r="D176" s="161" t="s">
        <v>657</v>
      </c>
      <c r="E176" s="162" t="s">
        <v>604</v>
      </c>
      <c r="F176" s="163">
        <v>130</v>
      </c>
      <c r="G176" s="162"/>
      <c r="H176" s="162">
        <v>175.5</v>
      </c>
      <c r="I176" s="164">
        <v>165</v>
      </c>
      <c r="J176" s="165" t="s">
        <v>658</v>
      </c>
      <c r="K176" s="166">
        <f t="shared" si="132"/>
        <v>45.5</v>
      </c>
      <c r="L176" s="167">
        <f t="shared" si="133"/>
        <v>0.35</v>
      </c>
      <c r="M176" s="162" t="s">
        <v>595</v>
      </c>
      <c r="N176" s="168">
        <v>43088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9">
        <v>22</v>
      </c>
      <c r="B177" s="160">
        <v>42040</v>
      </c>
      <c r="C177" s="160"/>
      <c r="D177" s="161" t="s">
        <v>404</v>
      </c>
      <c r="E177" s="162" t="s">
        <v>592</v>
      </c>
      <c r="F177" s="163">
        <v>98</v>
      </c>
      <c r="G177" s="162"/>
      <c r="H177" s="162">
        <v>120</v>
      </c>
      <c r="I177" s="164">
        <v>120</v>
      </c>
      <c r="J177" s="165" t="s">
        <v>626</v>
      </c>
      <c r="K177" s="166">
        <f t="shared" si="132"/>
        <v>22</v>
      </c>
      <c r="L177" s="167">
        <f t="shared" si="133"/>
        <v>0.22448979591836735</v>
      </c>
      <c r="M177" s="162" t="s">
        <v>595</v>
      </c>
      <c r="N177" s="168">
        <v>42753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9">
        <v>23</v>
      </c>
      <c r="B178" s="160">
        <v>42040</v>
      </c>
      <c r="C178" s="160"/>
      <c r="D178" s="161" t="s">
        <v>659</v>
      </c>
      <c r="E178" s="162" t="s">
        <v>592</v>
      </c>
      <c r="F178" s="163">
        <v>196</v>
      </c>
      <c r="G178" s="162"/>
      <c r="H178" s="162">
        <v>262</v>
      </c>
      <c r="I178" s="164">
        <v>255</v>
      </c>
      <c r="J178" s="165" t="s">
        <v>626</v>
      </c>
      <c r="K178" s="166">
        <f t="shared" si="132"/>
        <v>66</v>
      </c>
      <c r="L178" s="167">
        <f t="shared" si="133"/>
        <v>0.33673469387755101</v>
      </c>
      <c r="M178" s="162" t="s">
        <v>595</v>
      </c>
      <c r="N178" s="168">
        <v>42599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69">
        <v>24</v>
      </c>
      <c r="B179" s="170">
        <v>42067</v>
      </c>
      <c r="C179" s="170"/>
      <c r="D179" s="171" t="s">
        <v>403</v>
      </c>
      <c r="E179" s="172" t="s">
        <v>592</v>
      </c>
      <c r="F179" s="173">
        <v>235</v>
      </c>
      <c r="G179" s="173"/>
      <c r="H179" s="174">
        <v>77</v>
      </c>
      <c r="I179" s="174" t="s">
        <v>660</v>
      </c>
      <c r="J179" s="175" t="s">
        <v>661</v>
      </c>
      <c r="K179" s="176">
        <f t="shared" si="132"/>
        <v>-158</v>
      </c>
      <c r="L179" s="177">
        <f t="shared" si="133"/>
        <v>-0.67234042553191486</v>
      </c>
      <c r="M179" s="173" t="s">
        <v>605</v>
      </c>
      <c r="N179" s="170">
        <v>43522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9">
        <v>25</v>
      </c>
      <c r="B180" s="160">
        <v>42067</v>
      </c>
      <c r="C180" s="160"/>
      <c r="D180" s="161" t="s">
        <v>662</v>
      </c>
      <c r="E180" s="162" t="s">
        <v>592</v>
      </c>
      <c r="F180" s="163">
        <v>185</v>
      </c>
      <c r="G180" s="162"/>
      <c r="H180" s="162">
        <v>224</v>
      </c>
      <c r="I180" s="164" t="s">
        <v>663</v>
      </c>
      <c r="J180" s="165" t="s">
        <v>626</v>
      </c>
      <c r="K180" s="166">
        <f t="shared" si="132"/>
        <v>39</v>
      </c>
      <c r="L180" s="167">
        <f t="shared" si="133"/>
        <v>0.21081081081081082</v>
      </c>
      <c r="M180" s="162" t="s">
        <v>595</v>
      </c>
      <c r="N180" s="168">
        <v>42647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9">
        <v>26</v>
      </c>
      <c r="B181" s="170">
        <v>42090</v>
      </c>
      <c r="C181" s="170"/>
      <c r="D181" s="178" t="s">
        <v>664</v>
      </c>
      <c r="E181" s="173" t="s">
        <v>592</v>
      </c>
      <c r="F181" s="173">
        <v>49.5</v>
      </c>
      <c r="G181" s="174"/>
      <c r="H181" s="174">
        <v>15.85</v>
      </c>
      <c r="I181" s="174">
        <v>67</v>
      </c>
      <c r="J181" s="175" t="s">
        <v>665</v>
      </c>
      <c r="K181" s="174">
        <f t="shared" si="132"/>
        <v>-33.65</v>
      </c>
      <c r="L181" s="179">
        <f t="shared" si="133"/>
        <v>-0.67979797979797973</v>
      </c>
      <c r="M181" s="173" t="s">
        <v>605</v>
      </c>
      <c r="N181" s="180">
        <v>43627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9">
        <v>27</v>
      </c>
      <c r="B182" s="160">
        <v>42093</v>
      </c>
      <c r="C182" s="160"/>
      <c r="D182" s="161" t="s">
        <v>666</v>
      </c>
      <c r="E182" s="162" t="s">
        <v>592</v>
      </c>
      <c r="F182" s="163">
        <v>183.5</v>
      </c>
      <c r="G182" s="162"/>
      <c r="H182" s="162">
        <v>219</v>
      </c>
      <c r="I182" s="164">
        <v>218</v>
      </c>
      <c r="J182" s="165" t="s">
        <v>667</v>
      </c>
      <c r="K182" s="166">
        <f t="shared" si="132"/>
        <v>35.5</v>
      </c>
      <c r="L182" s="167">
        <f t="shared" si="133"/>
        <v>0.19346049046321526</v>
      </c>
      <c r="M182" s="162" t="s">
        <v>595</v>
      </c>
      <c r="N182" s="168">
        <v>42103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9">
        <v>28</v>
      </c>
      <c r="B183" s="160">
        <v>42114</v>
      </c>
      <c r="C183" s="160"/>
      <c r="D183" s="161" t="s">
        <v>668</v>
      </c>
      <c r="E183" s="162" t="s">
        <v>592</v>
      </c>
      <c r="F183" s="163">
        <f>(227+237)/2</f>
        <v>232</v>
      </c>
      <c r="G183" s="162"/>
      <c r="H183" s="162">
        <v>298</v>
      </c>
      <c r="I183" s="164">
        <v>298</v>
      </c>
      <c r="J183" s="165" t="s">
        <v>626</v>
      </c>
      <c r="K183" s="166">
        <f t="shared" si="132"/>
        <v>66</v>
      </c>
      <c r="L183" s="167">
        <f t="shared" si="133"/>
        <v>0.28448275862068967</v>
      </c>
      <c r="M183" s="162" t="s">
        <v>595</v>
      </c>
      <c r="N183" s="168">
        <v>42823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9">
        <v>29</v>
      </c>
      <c r="B184" s="160">
        <v>42128</v>
      </c>
      <c r="C184" s="160"/>
      <c r="D184" s="161" t="s">
        <v>669</v>
      </c>
      <c r="E184" s="162" t="s">
        <v>604</v>
      </c>
      <c r="F184" s="163">
        <v>385</v>
      </c>
      <c r="G184" s="162"/>
      <c r="H184" s="162">
        <f>212.5+331</f>
        <v>543.5</v>
      </c>
      <c r="I184" s="164">
        <v>510</v>
      </c>
      <c r="J184" s="165" t="s">
        <v>670</v>
      </c>
      <c r="K184" s="166">
        <f t="shared" si="132"/>
        <v>158.5</v>
      </c>
      <c r="L184" s="167">
        <f t="shared" si="133"/>
        <v>0.41168831168831171</v>
      </c>
      <c r="M184" s="162" t="s">
        <v>595</v>
      </c>
      <c r="N184" s="168">
        <v>42235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9">
        <v>30</v>
      </c>
      <c r="B185" s="160">
        <v>42128</v>
      </c>
      <c r="C185" s="160"/>
      <c r="D185" s="161" t="s">
        <v>671</v>
      </c>
      <c r="E185" s="162" t="s">
        <v>604</v>
      </c>
      <c r="F185" s="163">
        <v>115.5</v>
      </c>
      <c r="G185" s="162"/>
      <c r="H185" s="162">
        <v>146</v>
      </c>
      <c r="I185" s="164">
        <v>142</v>
      </c>
      <c r="J185" s="165" t="s">
        <v>672</v>
      </c>
      <c r="K185" s="166">
        <f t="shared" si="132"/>
        <v>30.5</v>
      </c>
      <c r="L185" s="167">
        <f t="shared" si="133"/>
        <v>0.26406926406926406</v>
      </c>
      <c r="M185" s="162" t="s">
        <v>595</v>
      </c>
      <c r="N185" s="168">
        <v>42202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9">
        <v>31</v>
      </c>
      <c r="B186" s="160">
        <v>42151</v>
      </c>
      <c r="C186" s="160"/>
      <c r="D186" s="161" t="s">
        <v>541</v>
      </c>
      <c r="E186" s="162" t="s">
        <v>604</v>
      </c>
      <c r="F186" s="163">
        <v>237.5</v>
      </c>
      <c r="G186" s="162"/>
      <c r="H186" s="162">
        <v>279.5</v>
      </c>
      <c r="I186" s="164">
        <v>278</v>
      </c>
      <c r="J186" s="165" t="s">
        <v>626</v>
      </c>
      <c r="K186" s="166">
        <f t="shared" si="132"/>
        <v>42</v>
      </c>
      <c r="L186" s="167">
        <f t="shared" si="133"/>
        <v>0.17684210526315788</v>
      </c>
      <c r="M186" s="162" t="s">
        <v>595</v>
      </c>
      <c r="N186" s="168">
        <v>42222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9">
        <v>32</v>
      </c>
      <c r="B187" s="160">
        <v>42174</v>
      </c>
      <c r="C187" s="160"/>
      <c r="D187" s="161" t="s">
        <v>644</v>
      </c>
      <c r="E187" s="162" t="s">
        <v>592</v>
      </c>
      <c r="F187" s="163">
        <v>340</v>
      </c>
      <c r="G187" s="162"/>
      <c r="H187" s="162">
        <v>448</v>
      </c>
      <c r="I187" s="164">
        <v>448</v>
      </c>
      <c r="J187" s="165" t="s">
        <v>626</v>
      </c>
      <c r="K187" s="166">
        <f t="shared" si="132"/>
        <v>108</v>
      </c>
      <c r="L187" s="167">
        <f t="shared" si="133"/>
        <v>0.31764705882352939</v>
      </c>
      <c r="M187" s="162" t="s">
        <v>595</v>
      </c>
      <c r="N187" s="168">
        <v>43018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9">
        <v>33</v>
      </c>
      <c r="B188" s="160">
        <v>42191</v>
      </c>
      <c r="C188" s="160"/>
      <c r="D188" s="161" t="s">
        <v>673</v>
      </c>
      <c r="E188" s="162" t="s">
        <v>592</v>
      </c>
      <c r="F188" s="163">
        <v>390</v>
      </c>
      <c r="G188" s="162"/>
      <c r="H188" s="162">
        <v>460</v>
      </c>
      <c r="I188" s="164">
        <v>460</v>
      </c>
      <c r="J188" s="165" t="s">
        <v>626</v>
      </c>
      <c r="K188" s="166">
        <f t="shared" si="132"/>
        <v>70</v>
      </c>
      <c r="L188" s="167">
        <f t="shared" si="133"/>
        <v>0.17948717948717949</v>
      </c>
      <c r="M188" s="162" t="s">
        <v>595</v>
      </c>
      <c r="N188" s="168">
        <v>42478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9">
        <v>34</v>
      </c>
      <c r="B189" s="170">
        <v>42195</v>
      </c>
      <c r="C189" s="170"/>
      <c r="D189" s="171" t="s">
        <v>674</v>
      </c>
      <c r="E189" s="172" t="s">
        <v>592</v>
      </c>
      <c r="F189" s="173">
        <v>122.5</v>
      </c>
      <c r="G189" s="173"/>
      <c r="H189" s="174">
        <v>61</v>
      </c>
      <c r="I189" s="174">
        <v>172</v>
      </c>
      <c r="J189" s="175" t="s">
        <v>675</v>
      </c>
      <c r="K189" s="176">
        <f t="shared" si="132"/>
        <v>-61.5</v>
      </c>
      <c r="L189" s="177">
        <f t="shared" si="133"/>
        <v>-0.50204081632653064</v>
      </c>
      <c r="M189" s="173" t="s">
        <v>605</v>
      </c>
      <c r="N189" s="170">
        <v>43333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9">
        <v>35</v>
      </c>
      <c r="B190" s="160">
        <v>42219</v>
      </c>
      <c r="C190" s="160"/>
      <c r="D190" s="161" t="s">
        <v>676</v>
      </c>
      <c r="E190" s="162" t="s">
        <v>592</v>
      </c>
      <c r="F190" s="163">
        <v>297.5</v>
      </c>
      <c r="G190" s="162"/>
      <c r="H190" s="162">
        <v>350</v>
      </c>
      <c r="I190" s="164">
        <v>360</v>
      </c>
      <c r="J190" s="165" t="s">
        <v>677</v>
      </c>
      <c r="K190" s="166">
        <f t="shared" si="132"/>
        <v>52.5</v>
      </c>
      <c r="L190" s="167">
        <f t="shared" si="133"/>
        <v>0.17647058823529413</v>
      </c>
      <c r="M190" s="162" t="s">
        <v>595</v>
      </c>
      <c r="N190" s="168">
        <v>42232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9">
        <v>36</v>
      </c>
      <c r="B191" s="160">
        <v>42219</v>
      </c>
      <c r="C191" s="160"/>
      <c r="D191" s="161" t="s">
        <v>678</v>
      </c>
      <c r="E191" s="162" t="s">
        <v>592</v>
      </c>
      <c r="F191" s="163">
        <v>115.5</v>
      </c>
      <c r="G191" s="162"/>
      <c r="H191" s="162">
        <v>149</v>
      </c>
      <c r="I191" s="164">
        <v>140</v>
      </c>
      <c r="J191" s="165" t="s">
        <v>679</v>
      </c>
      <c r="K191" s="166">
        <f t="shared" si="132"/>
        <v>33.5</v>
      </c>
      <c r="L191" s="167">
        <f t="shared" si="133"/>
        <v>0.29004329004329005</v>
      </c>
      <c r="M191" s="162" t="s">
        <v>595</v>
      </c>
      <c r="N191" s="168">
        <v>42740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9">
        <v>37</v>
      </c>
      <c r="B192" s="160">
        <v>42251</v>
      </c>
      <c r="C192" s="160"/>
      <c r="D192" s="161" t="s">
        <v>541</v>
      </c>
      <c r="E192" s="162" t="s">
        <v>592</v>
      </c>
      <c r="F192" s="163">
        <v>226</v>
      </c>
      <c r="G192" s="162"/>
      <c r="H192" s="162">
        <v>292</v>
      </c>
      <c r="I192" s="164">
        <v>292</v>
      </c>
      <c r="J192" s="165" t="s">
        <v>680</v>
      </c>
      <c r="K192" s="166">
        <f t="shared" si="132"/>
        <v>66</v>
      </c>
      <c r="L192" s="167">
        <f t="shared" si="133"/>
        <v>0.29203539823008851</v>
      </c>
      <c r="M192" s="162" t="s">
        <v>595</v>
      </c>
      <c r="N192" s="168">
        <v>42286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9">
        <v>38</v>
      </c>
      <c r="B193" s="160">
        <v>42254</v>
      </c>
      <c r="C193" s="160"/>
      <c r="D193" s="161" t="s">
        <v>668</v>
      </c>
      <c r="E193" s="162" t="s">
        <v>592</v>
      </c>
      <c r="F193" s="163">
        <v>232.5</v>
      </c>
      <c r="G193" s="162"/>
      <c r="H193" s="162">
        <v>312.5</v>
      </c>
      <c r="I193" s="164">
        <v>310</v>
      </c>
      <c r="J193" s="165" t="s">
        <v>626</v>
      </c>
      <c r="K193" s="166">
        <f t="shared" si="132"/>
        <v>80</v>
      </c>
      <c r="L193" s="167">
        <f t="shared" si="133"/>
        <v>0.34408602150537637</v>
      </c>
      <c r="M193" s="162" t="s">
        <v>595</v>
      </c>
      <c r="N193" s="168">
        <v>42823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9">
        <v>39</v>
      </c>
      <c r="B194" s="160">
        <v>42268</v>
      </c>
      <c r="C194" s="160"/>
      <c r="D194" s="161" t="s">
        <v>681</v>
      </c>
      <c r="E194" s="162" t="s">
        <v>592</v>
      </c>
      <c r="F194" s="163">
        <v>196.5</v>
      </c>
      <c r="G194" s="162"/>
      <c r="H194" s="162">
        <v>238</v>
      </c>
      <c r="I194" s="164">
        <v>238</v>
      </c>
      <c r="J194" s="165" t="s">
        <v>680</v>
      </c>
      <c r="K194" s="166">
        <f t="shared" si="132"/>
        <v>41.5</v>
      </c>
      <c r="L194" s="167">
        <f t="shared" si="133"/>
        <v>0.21119592875318066</v>
      </c>
      <c r="M194" s="162" t="s">
        <v>595</v>
      </c>
      <c r="N194" s="168">
        <v>42291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9">
        <v>40</v>
      </c>
      <c r="B195" s="160">
        <v>42271</v>
      </c>
      <c r="C195" s="160"/>
      <c r="D195" s="161" t="s">
        <v>624</v>
      </c>
      <c r="E195" s="162" t="s">
        <v>592</v>
      </c>
      <c r="F195" s="163">
        <v>65</v>
      </c>
      <c r="G195" s="162"/>
      <c r="H195" s="162">
        <v>82</v>
      </c>
      <c r="I195" s="164">
        <v>82</v>
      </c>
      <c r="J195" s="165" t="s">
        <v>680</v>
      </c>
      <c r="K195" s="166">
        <f t="shared" si="132"/>
        <v>17</v>
      </c>
      <c r="L195" s="167">
        <f t="shared" si="133"/>
        <v>0.26153846153846155</v>
      </c>
      <c r="M195" s="162" t="s">
        <v>595</v>
      </c>
      <c r="N195" s="168">
        <v>42578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9">
        <v>41</v>
      </c>
      <c r="B196" s="160">
        <v>42291</v>
      </c>
      <c r="C196" s="160"/>
      <c r="D196" s="161" t="s">
        <v>682</v>
      </c>
      <c r="E196" s="162" t="s">
        <v>592</v>
      </c>
      <c r="F196" s="163">
        <v>144</v>
      </c>
      <c r="G196" s="162"/>
      <c r="H196" s="162">
        <v>182.5</v>
      </c>
      <c r="I196" s="164">
        <v>181</v>
      </c>
      <c r="J196" s="165" t="s">
        <v>680</v>
      </c>
      <c r="K196" s="166">
        <f t="shared" si="132"/>
        <v>38.5</v>
      </c>
      <c r="L196" s="167">
        <f t="shared" si="133"/>
        <v>0.2673611111111111</v>
      </c>
      <c r="M196" s="162" t="s">
        <v>595</v>
      </c>
      <c r="N196" s="168">
        <v>42817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9">
        <v>42</v>
      </c>
      <c r="B197" s="160">
        <v>42291</v>
      </c>
      <c r="C197" s="160"/>
      <c r="D197" s="161" t="s">
        <v>683</v>
      </c>
      <c r="E197" s="162" t="s">
        <v>592</v>
      </c>
      <c r="F197" s="163">
        <v>264</v>
      </c>
      <c r="G197" s="162"/>
      <c r="H197" s="162">
        <v>311</v>
      </c>
      <c r="I197" s="164">
        <v>311</v>
      </c>
      <c r="J197" s="165" t="s">
        <v>680</v>
      </c>
      <c r="K197" s="166">
        <f t="shared" si="132"/>
        <v>47</v>
      </c>
      <c r="L197" s="167">
        <f t="shared" si="133"/>
        <v>0.17803030303030304</v>
      </c>
      <c r="M197" s="162" t="s">
        <v>595</v>
      </c>
      <c r="N197" s="168">
        <v>42604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9">
        <v>43</v>
      </c>
      <c r="B198" s="160">
        <v>42318</v>
      </c>
      <c r="C198" s="160"/>
      <c r="D198" s="161" t="s">
        <v>684</v>
      </c>
      <c r="E198" s="162" t="s">
        <v>604</v>
      </c>
      <c r="F198" s="163">
        <v>549.5</v>
      </c>
      <c r="G198" s="162"/>
      <c r="H198" s="162">
        <v>630</v>
      </c>
      <c r="I198" s="164">
        <v>630</v>
      </c>
      <c r="J198" s="165" t="s">
        <v>680</v>
      </c>
      <c r="K198" s="166">
        <f t="shared" si="132"/>
        <v>80.5</v>
      </c>
      <c r="L198" s="167">
        <f t="shared" si="133"/>
        <v>0.1464968152866242</v>
      </c>
      <c r="M198" s="162" t="s">
        <v>595</v>
      </c>
      <c r="N198" s="168">
        <v>42419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9">
        <v>44</v>
      </c>
      <c r="B199" s="160">
        <v>42342</v>
      </c>
      <c r="C199" s="160"/>
      <c r="D199" s="161" t="s">
        <v>685</v>
      </c>
      <c r="E199" s="162" t="s">
        <v>592</v>
      </c>
      <c r="F199" s="163">
        <v>1027.5</v>
      </c>
      <c r="G199" s="162"/>
      <c r="H199" s="162">
        <v>1315</v>
      </c>
      <c r="I199" s="164">
        <v>1250</v>
      </c>
      <c r="J199" s="165" t="s">
        <v>680</v>
      </c>
      <c r="K199" s="166">
        <f t="shared" si="132"/>
        <v>287.5</v>
      </c>
      <c r="L199" s="167">
        <f t="shared" si="133"/>
        <v>0.27980535279805352</v>
      </c>
      <c r="M199" s="162" t="s">
        <v>595</v>
      </c>
      <c r="N199" s="168">
        <v>43244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9">
        <v>45</v>
      </c>
      <c r="B200" s="160">
        <v>42367</v>
      </c>
      <c r="C200" s="160"/>
      <c r="D200" s="161" t="s">
        <v>686</v>
      </c>
      <c r="E200" s="162" t="s">
        <v>592</v>
      </c>
      <c r="F200" s="163">
        <v>465</v>
      </c>
      <c r="G200" s="162"/>
      <c r="H200" s="162">
        <v>540</v>
      </c>
      <c r="I200" s="164">
        <v>540</v>
      </c>
      <c r="J200" s="165" t="s">
        <v>680</v>
      </c>
      <c r="K200" s="166">
        <f t="shared" si="132"/>
        <v>75</v>
      </c>
      <c r="L200" s="167">
        <f t="shared" si="133"/>
        <v>0.16129032258064516</v>
      </c>
      <c r="M200" s="162" t="s">
        <v>595</v>
      </c>
      <c r="N200" s="168">
        <v>42530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9">
        <v>46</v>
      </c>
      <c r="B201" s="160">
        <v>42380</v>
      </c>
      <c r="C201" s="160"/>
      <c r="D201" s="161" t="s">
        <v>404</v>
      </c>
      <c r="E201" s="162" t="s">
        <v>604</v>
      </c>
      <c r="F201" s="163">
        <v>81</v>
      </c>
      <c r="G201" s="162"/>
      <c r="H201" s="162">
        <v>110</v>
      </c>
      <c r="I201" s="164">
        <v>110</v>
      </c>
      <c r="J201" s="165" t="s">
        <v>680</v>
      </c>
      <c r="K201" s="166">
        <f t="shared" si="132"/>
        <v>29</v>
      </c>
      <c r="L201" s="167">
        <f t="shared" si="133"/>
        <v>0.35802469135802467</v>
      </c>
      <c r="M201" s="162" t="s">
        <v>595</v>
      </c>
      <c r="N201" s="168">
        <v>42745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9">
        <v>47</v>
      </c>
      <c r="B202" s="160">
        <v>42382</v>
      </c>
      <c r="C202" s="160"/>
      <c r="D202" s="161" t="s">
        <v>687</v>
      </c>
      <c r="E202" s="162" t="s">
        <v>604</v>
      </c>
      <c r="F202" s="163">
        <v>417.5</v>
      </c>
      <c r="G202" s="162"/>
      <c r="H202" s="162">
        <v>547</v>
      </c>
      <c r="I202" s="164">
        <v>535</v>
      </c>
      <c r="J202" s="165" t="s">
        <v>680</v>
      </c>
      <c r="K202" s="166">
        <f t="shared" si="132"/>
        <v>129.5</v>
      </c>
      <c r="L202" s="167">
        <f t="shared" si="133"/>
        <v>0.31017964071856285</v>
      </c>
      <c r="M202" s="162" t="s">
        <v>595</v>
      </c>
      <c r="N202" s="168">
        <v>42578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9">
        <v>48</v>
      </c>
      <c r="B203" s="160">
        <v>42408</v>
      </c>
      <c r="C203" s="160"/>
      <c r="D203" s="161" t="s">
        <v>688</v>
      </c>
      <c r="E203" s="162" t="s">
        <v>592</v>
      </c>
      <c r="F203" s="163">
        <v>650</v>
      </c>
      <c r="G203" s="162"/>
      <c r="H203" s="162">
        <v>800</v>
      </c>
      <c r="I203" s="164">
        <v>800</v>
      </c>
      <c r="J203" s="165" t="s">
        <v>680</v>
      </c>
      <c r="K203" s="166">
        <f t="shared" si="132"/>
        <v>150</v>
      </c>
      <c r="L203" s="167">
        <f t="shared" si="133"/>
        <v>0.23076923076923078</v>
      </c>
      <c r="M203" s="162" t="s">
        <v>595</v>
      </c>
      <c r="N203" s="168">
        <v>43154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9">
        <v>49</v>
      </c>
      <c r="B204" s="160">
        <v>42433</v>
      </c>
      <c r="C204" s="160"/>
      <c r="D204" s="161" t="s">
        <v>237</v>
      </c>
      <c r="E204" s="162" t="s">
        <v>592</v>
      </c>
      <c r="F204" s="163">
        <v>437.5</v>
      </c>
      <c r="G204" s="162"/>
      <c r="H204" s="162">
        <v>504.5</v>
      </c>
      <c r="I204" s="164">
        <v>522</v>
      </c>
      <c r="J204" s="165" t="s">
        <v>689</v>
      </c>
      <c r="K204" s="166">
        <f t="shared" si="132"/>
        <v>67</v>
      </c>
      <c r="L204" s="167">
        <f t="shared" si="133"/>
        <v>0.15314285714285714</v>
      </c>
      <c r="M204" s="162" t="s">
        <v>595</v>
      </c>
      <c r="N204" s="168">
        <v>42480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9">
        <v>50</v>
      </c>
      <c r="B205" s="160">
        <v>42438</v>
      </c>
      <c r="C205" s="160"/>
      <c r="D205" s="161" t="s">
        <v>690</v>
      </c>
      <c r="E205" s="162" t="s">
        <v>592</v>
      </c>
      <c r="F205" s="163">
        <v>189.5</v>
      </c>
      <c r="G205" s="162"/>
      <c r="H205" s="162">
        <v>218</v>
      </c>
      <c r="I205" s="164">
        <v>218</v>
      </c>
      <c r="J205" s="165" t="s">
        <v>680</v>
      </c>
      <c r="K205" s="166">
        <f t="shared" si="132"/>
        <v>28.5</v>
      </c>
      <c r="L205" s="167">
        <f t="shared" si="133"/>
        <v>0.15039577836411611</v>
      </c>
      <c r="M205" s="162" t="s">
        <v>595</v>
      </c>
      <c r="N205" s="168">
        <v>43034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9">
        <v>51</v>
      </c>
      <c r="B206" s="170">
        <v>42471</v>
      </c>
      <c r="C206" s="170"/>
      <c r="D206" s="178" t="s">
        <v>691</v>
      </c>
      <c r="E206" s="173" t="s">
        <v>592</v>
      </c>
      <c r="F206" s="173">
        <v>36.5</v>
      </c>
      <c r="G206" s="174"/>
      <c r="H206" s="174">
        <v>15.85</v>
      </c>
      <c r="I206" s="174">
        <v>60</v>
      </c>
      <c r="J206" s="175" t="s">
        <v>692</v>
      </c>
      <c r="K206" s="176">
        <f t="shared" si="132"/>
        <v>-20.65</v>
      </c>
      <c r="L206" s="177">
        <f t="shared" si="133"/>
        <v>-0.5657534246575342</v>
      </c>
      <c r="M206" s="173" t="s">
        <v>605</v>
      </c>
      <c r="N206" s="181">
        <v>43627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9">
        <v>52</v>
      </c>
      <c r="B207" s="160">
        <v>42472</v>
      </c>
      <c r="C207" s="160"/>
      <c r="D207" s="161" t="s">
        <v>693</v>
      </c>
      <c r="E207" s="162" t="s">
        <v>592</v>
      </c>
      <c r="F207" s="163">
        <v>93</v>
      </c>
      <c r="G207" s="162"/>
      <c r="H207" s="162">
        <v>149</v>
      </c>
      <c r="I207" s="164">
        <v>140</v>
      </c>
      <c r="J207" s="165" t="s">
        <v>694</v>
      </c>
      <c r="K207" s="166">
        <f t="shared" si="132"/>
        <v>56</v>
      </c>
      <c r="L207" s="167">
        <f t="shared" si="133"/>
        <v>0.60215053763440862</v>
      </c>
      <c r="M207" s="162" t="s">
        <v>595</v>
      </c>
      <c r="N207" s="168">
        <v>42740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9">
        <v>53</v>
      </c>
      <c r="B208" s="160">
        <v>42472</v>
      </c>
      <c r="C208" s="160"/>
      <c r="D208" s="161" t="s">
        <v>695</v>
      </c>
      <c r="E208" s="162" t="s">
        <v>592</v>
      </c>
      <c r="F208" s="163">
        <v>130</v>
      </c>
      <c r="G208" s="162"/>
      <c r="H208" s="162">
        <v>150</v>
      </c>
      <c r="I208" s="164" t="s">
        <v>696</v>
      </c>
      <c r="J208" s="165" t="s">
        <v>680</v>
      </c>
      <c r="K208" s="166">
        <f t="shared" si="132"/>
        <v>20</v>
      </c>
      <c r="L208" s="167">
        <f t="shared" si="133"/>
        <v>0.15384615384615385</v>
      </c>
      <c r="M208" s="162" t="s">
        <v>595</v>
      </c>
      <c r="N208" s="168">
        <v>42564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9">
        <v>54</v>
      </c>
      <c r="B209" s="160">
        <v>42473</v>
      </c>
      <c r="C209" s="160"/>
      <c r="D209" s="161" t="s">
        <v>697</v>
      </c>
      <c r="E209" s="162" t="s">
        <v>592</v>
      </c>
      <c r="F209" s="163">
        <v>196</v>
      </c>
      <c r="G209" s="162"/>
      <c r="H209" s="162">
        <v>299</v>
      </c>
      <c r="I209" s="164">
        <v>299</v>
      </c>
      <c r="J209" s="165" t="s">
        <v>680</v>
      </c>
      <c r="K209" s="166">
        <v>103</v>
      </c>
      <c r="L209" s="167">
        <v>0.52551020408163296</v>
      </c>
      <c r="M209" s="162" t="s">
        <v>595</v>
      </c>
      <c r="N209" s="168">
        <v>42620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9">
        <v>55</v>
      </c>
      <c r="B210" s="160">
        <v>42473</v>
      </c>
      <c r="C210" s="160"/>
      <c r="D210" s="161" t="s">
        <v>698</v>
      </c>
      <c r="E210" s="162" t="s">
        <v>592</v>
      </c>
      <c r="F210" s="163">
        <v>88</v>
      </c>
      <c r="G210" s="162"/>
      <c r="H210" s="162">
        <v>103</v>
      </c>
      <c r="I210" s="164">
        <v>103</v>
      </c>
      <c r="J210" s="165" t="s">
        <v>680</v>
      </c>
      <c r="K210" s="166">
        <v>15</v>
      </c>
      <c r="L210" s="167">
        <v>0.170454545454545</v>
      </c>
      <c r="M210" s="162" t="s">
        <v>595</v>
      </c>
      <c r="N210" s="168">
        <v>42530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9">
        <v>56</v>
      </c>
      <c r="B211" s="160">
        <v>42492</v>
      </c>
      <c r="C211" s="160"/>
      <c r="D211" s="161" t="s">
        <v>699</v>
      </c>
      <c r="E211" s="162" t="s">
        <v>592</v>
      </c>
      <c r="F211" s="163">
        <v>127.5</v>
      </c>
      <c r="G211" s="162"/>
      <c r="H211" s="162">
        <v>148</v>
      </c>
      <c r="I211" s="164" t="s">
        <v>700</v>
      </c>
      <c r="J211" s="165" t="s">
        <v>680</v>
      </c>
      <c r="K211" s="166">
        <f t="shared" ref="K211:K215" si="134">H211-F211</f>
        <v>20.5</v>
      </c>
      <c r="L211" s="167">
        <f t="shared" ref="L211:L215" si="135">K211/F211</f>
        <v>0.16078431372549021</v>
      </c>
      <c r="M211" s="162" t="s">
        <v>595</v>
      </c>
      <c r="N211" s="168">
        <v>42564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9">
        <v>57</v>
      </c>
      <c r="B212" s="160">
        <v>42493</v>
      </c>
      <c r="C212" s="160"/>
      <c r="D212" s="161" t="s">
        <v>701</v>
      </c>
      <c r="E212" s="162" t="s">
        <v>592</v>
      </c>
      <c r="F212" s="163">
        <v>675</v>
      </c>
      <c r="G212" s="162"/>
      <c r="H212" s="162">
        <v>815</v>
      </c>
      <c r="I212" s="164" t="s">
        <v>702</v>
      </c>
      <c r="J212" s="165" t="s">
        <v>680</v>
      </c>
      <c r="K212" s="166">
        <f t="shared" si="134"/>
        <v>140</v>
      </c>
      <c r="L212" s="167">
        <f t="shared" si="135"/>
        <v>0.2074074074074074</v>
      </c>
      <c r="M212" s="162" t="s">
        <v>595</v>
      </c>
      <c r="N212" s="168">
        <v>43154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9">
        <v>58</v>
      </c>
      <c r="B213" s="170">
        <v>42522</v>
      </c>
      <c r="C213" s="170"/>
      <c r="D213" s="171" t="s">
        <v>703</v>
      </c>
      <c r="E213" s="172" t="s">
        <v>592</v>
      </c>
      <c r="F213" s="173">
        <v>500</v>
      </c>
      <c r="G213" s="173"/>
      <c r="H213" s="174">
        <v>232.5</v>
      </c>
      <c r="I213" s="174" t="s">
        <v>704</v>
      </c>
      <c r="J213" s="175" t="s">
        <v>705</v>
      </c>
      <c r="K213" s="176">
        <f t="shared" si="134"/>
        <v>-267.5</v>
      </c>
      <c r="L213" s="177">
        <f t="shared" si="135"/>
        <v>-0.53500000000000003</v>
      </c>
      <c r="M213" s="173" t="s">
        <v>605</v>
      </c>
      <c r="N213" s="170">
        <v>43735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9">
        <v>59</v>
      </c>
      <c r="B214" s="160">
        <v>42527</v>
      </c>
      <c r="C214" s="160"/>
      <c r="D214" s="161" t="s">
        <v>543</v>
      </c>
      <c r="E214" s="162" t="s">
        <v>592</v>
      </c>
      <c r="F214" s="163">
        <v>110</v>
      </c>
      <c r="G214" s="162"/>
      <c r="H214" s="162">
        <v>126.5</v>
      </c>
      <c r="I214" s="164">
        <v>125</v>
      </c>
      <c r="J214" s="165" t="s">
        <v>632</v>
      </c>
      <c r="K214" s="166">
        <f t="shared" si="134"/>
        <v>16.5</v>
      </c>
      <c r="L214" s="167">
        <f t="shared" si="135"/>
        <v>0.15</v>
      </c>
      <c r="M214" s="162" t="s">
        <v>595</v>
      </c>
      <c r="N214" s="168">
        <v>42552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9">
        <v>60</v>
      </c>
      <c r="B215" s="160">
        <v>42538</v>
      </c>
      <c r="C215" s="160"/>
      <c r="D215" s="161" t="s">
        <v>706</v>
      </c>
      <c r="E215" s="162" t="s">
        <v>592</v>
      </c>
      <c r="F215" s="163">
        <v>44</v>
      </c>
      <c r="G215" s="162"/>
      <c r="H215" s="162">
        <v>69.5</v>
      </c>
      <c r="I215" s="164">
        <v>69.5</v>
      </c>
      <c r="J215" s="165" t="s">
        <v>707</v>
      </c>
      <c r="K215" s="166">
        <f t="shared" si="134"/>
        <v>25.5</v>
      </c>
      <c r="L215" s="167">
        <f t="shared" si="135"/>
        <v>0.57954545454545459</v>
      </c>
      <c r="M215" s="162" t="s">
        <v>595</v>
      </c>
      <c r="N215" s="168">
        <v>42977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9">
        <v>61</v>
      </c>
      <c r="B216" s="160">
        <v>42549</v>
      </c>
      <c r="C216" s="160"/>
      <c r="D216" s="161" t="s">
        <v>708</v>
      </c>
      <c r="E216" s="162" t="s">
        <v>592</v>
      </c>
      <c r="F216" s="163">
        <v>262.5</v>
      </c>
      <c r="G216" s="162"/>
      <c r="H216" s="162">
        <v>340</v>
      </c>
      <c r="I216" s="164">
        <v>333</v>
      </c>
      <c r="J216" s="165" t="s">
        <v>709</v>
      </c>
      <c r="K216" s="166">
        <v>77.5</v>
      </c>
      <c r="L216" s="167">
        <v>0.29523809523809502</v>
      </c>
      <c r="M216" s="162" t="s">
        <v>595</v>
      </c>
      <c r="N216" s="168">
        <v>43017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9">
        <v>62</v>
      </c>
      <c r="B217" s="160">
        <v>42549</v>
      </c>
      <c r="C217" s="160"/>
      <c r="D217" s="161" t="s">
        <v>710</v>
      </c>
      <c r="E217" s="162" t="s">
        <v>592</v>
      </c>
      <c r="F217" s="163">
        <v>840</v>
      </c>
      <c r="G217" s="162"/>
      <c r="H217" s="162">
        <v>1230</v>
      </c>
      <c r="I217" s="164">
        <v>1230</v>
      </c>
      <c r="J217" s="165" t="s">
        <v>680</v>
      </c>
      <c r="K217" s="166">
        <v>390</v>
      </c>
      <c r="L217" s="167">
        <v>0.46428571428571402</v>
      </c>
      <c r="M217" s="162" t="s">
        <v>595</v>
      </c>
      <c r="N217" s="168">
        <v>42649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2">
        <v>63</v>
      </c>
      <c r="B218" s="183">
        <v>42556</v>
      </c>
      <c r="C218" s="183"/>
      <c r="D218" s="184" t="s">
        <v>711</v>
      </c>
      <c r="E218" s="185" t="s">
        <v>592</v>
      </c>
      <c r="F218" s="185">
        <v>395</v>
      </c>
      <c r="G218" s="186"/>
      <c r="H218" s="186">
        <f>(468.5+342.5)/2</f>
        <v>405.5</v>
      </c>
      <c r="I218" s="186">
        <v>510</v>
      </c>
      <c r="J218" s="187" t="s">
        <v>712</v>
      </c>
      <c r="K218" s="188">
        <f t="shared" ref="K218:K224" si="136">H218-F218</f>
        <v>10.5</v>
      </c>
      <c r="L218" s="189">
        <f t="shared" ref="L218:L224" si="137">K218/F218</f>
        <v>2.6582278481012658E-2</v>
      </c>
      <c r="M218" s="185" t="s">
        <v>613</v>
      </c>
      <c r="N218" s="183">
        <v>43606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9">
        <v>64</v>
      </c>
      <c r="B219" s="170">
        <v>42584</v>
      </c>
      <c r="C219" s="170"/>
      <c r="D219" s="171" t="s">
        <v>713</v>
      </c>
      <c r="E219" s="172" t="s">
        <v>604</v>
      </c>
      <c r="F219" s="173">
        <f>169.5-12.8</f>
        <v>156.69999999999999</v>
      </c>
      <c r="G219" s="173"/>
      <c r="H219" s="174">
        <v>77</v>
      </c>
      <c r="I219" s="174" t="s">
        <v>714</v>
      </c>
      <c r="J219" s="175" t="s">
        <v>715</v>
      </c>
      <c r="K219" s="176">
        <f t="shared" si="136"/>
        <v>-79.699999999999989</v>
      </c>
      <c r="L219" s="177">
        <f t="shared" si="137"/>
        <v>-0.50861518825781749</v>
      </c>
      <c r="M219" s="173" t="s">
        <v>605</v>
      </c>
      <c r="N219" s="170">
        <v>43522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69">
        <v>65</v>
      </c>
      <c r="B220" s="170">
        <v>42586</v>
      </c>
      <c r="C220" s="170"/>
      <c r="D220" s="171" t="s">
        <v>716</v>
      </c>
      <c r="E220" s="172" t="s">
        <v>592</v>
      </c>
      <c r="F220" s="173">
        <v>400</v>
      </c>
      <c r="G220" s="173"/>
      <c r="H220" s="174">
        <v>305</v>
      </c>
      <c r="I220" s="174">
        <v>475</v>
      </c>
      <c r="J220" s="175" t="s">
        <v>717</v>
      </c>
      <c r="K220" s="176">
        <f t="shared" si="136"/>
        <v>-95</v>
      </c>
      <c r="L220" s="177">
        <f t="shared" si="137"/>
        <v>-0.23749999999999999</v>
      </c>
      <c r="M220" s="173" t="s">
        <v>605</v>
      </c>
      <c r="N220" s="170">
        <v>43606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9">
        <v>66</v>
      </c>
      <c r="B221" s="160">
        <v>42593</v>
      </c>
      <c r="C221" s="160"/>
      <c r="D221" s="161" t="s">
        <v>718</v>
      </c>
      <c r="E221" s="162" t="s">
        <v>592</v>
      </c>
      <c r="F221" s="163">
        <v>86.5</v>
      </c>
      <c r="G221" s="162"/>
      <c r="H221" s="162">
        <v>130</v>
      </c>
      <c r="I221" s="164">
        <v>130</v>
      </c>
      <c r="J221" s="165" t="s">
        <v>719</v>
      </c>
      <c r="K221" s="166">
        <f t="shared" si="136"/>
        <v>43.5</v>
      </c>
      <c r="L221" s="167">
        <f t="shared" si="137"/>
        <v>0.50289017341040465</v>
      </c>
      <c r="M221" s="162" t="s">
        <v>595</v>
      </c>
      <c r="N221" s="168">
        <v>43091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9">
        <v>67</v>
      </c>
      <c r="B222" s="170">
        <v>42600</v>
      </c>
      <c r="C222" s="170"/>
      <c r="D222" s="171" t="s">
        <v>122</v>
      </c>
      <c r="E222" s="172" t="s">
        <v>592</v>
      </c>
      <c r="F222" s="173">
        <v>133.5</v>
      </c>
      <c r="G222" s="173"/>
      <c r="H222" s="174">
        <v>126.5</v>
      </c>
      <c r="I222" s="174">
        <v>178</v>
      </c>
      <c r="J222" s="175" t="s">
        <v>720</v>
      </c>
      <c r="K222" s="176">
        <f t="shared" si="136"/>
        <v>-7</v>
      </c>
      <c r="L222" s="177">
        <f t="shared" si="137"/>
        <v>-5.2434456928838954E-2</v>
      </c>
      <c r="M222" s="173" t="s">
        <v>605</v>
      </c>
      <c r="N222" s="170">
        <v>42615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9">
        <v>68</v>
      </c>
      <c r="B223" s="160">
        <v>42613</v>
      </c>
      <c r="C223" s="160"/>
      <c r="D223" s="161" t="s">
        <v>721</v>
      </c>
      <c r="E223" s="162" t="s">
        <v>592</v>
      </c>
      <c r="F223" s="163">
        <v>560</v>
      </c>
      <c r="G223" s="162"/>
      <c r="H223" s="162">
        <v>725</v>
      </c>
      <c r="I223" s="164">
        <v>725</v>
      </c>
      <c r="J223" s="165" t="s">
        <v>626</v>
      </c>
      <c r="K223" s="166">
        <f t="shared" si="136"/>
        <v>165</v>
      </c>
      <c r="L223" s="167">
        <f t="shared" si="137"/>
        <v>0.29464285714285715</v>
      </c>
      <c r="M223" s="162" t="s">
        <v>595</v>
      </c>
      <c r="N223" s="168">
        <v>42456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9">
        <v>69</v>
      </c>
      <c r="B224" s="160">
        <v>42614</v>
      </c>
      <c r="C224" s="160"/>
      <c r="D224" s="161" t="s">
        <v>722</v>
      </c>
      <c r="E224" s="162" t="s">
        <v>592</v>
      </c>
      <c r="F224" s="163">
        <v>160.5</v>
      </c>
      <c r="G224" s="162"/>
      <c r="H224" s="162">
        <v>210</v>
      </c>
      <c r="I224" s="164">
        <v>210</v>
      </c>
      <c r="J224" s="165" t="s">
        <v>626</v>
      </c>
      <c r="K224" s="166">
        <f t="shared" si="136"/>
        <v>49.5</v>
      </c>
      <c r="L224" s="167">
        <f t="shared" si="137"/>
        <v>0.30841121495327101</v>
      </c>
      <c r="M224" s="162" t="s">
        <v>595</v>
      </c>
      <c r="N224" s="168">
        <v>42871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9">
        <v>70</v>
      </c>
      <c r="B225" s="160">
        <v>42646</v>
      </c>
      <c r="C225" s="160"/>
      <c r="D225" s="161" t="s">
        <v>416</v>
      </c>
      <c r="E225" s="162" t="s">
        <v>592</v>
      </c>
      <c r="F225" s="163">
        <v>430</v>
      </c>
      <c r="G225" s="162"/>
      <c r="H225" s="162">
        <v>596</v>
      </c>
      <c r="I225" s="164">
        <v>575</v>
      </c>
      <c r="J225" s="165" t="s">
        <v>723</v>
      </c>
      <c r="K225" s="166">
        <v>166</v>
      </c>
      <c r="L225" s="167">
        <v>0.38604651162790699</v>
      </c>
      <c r="M225" s="162" t="s">
        <v>595</v>
      </c>
      <c r="N225" s="168">
        <v>42769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9">
        <v>71</v>
      </c>
      <c r="B226" s="160">
        <v>42657</v>
      </c>
      <c r="C226" s="160"/>
      <c r="D226" s="161" t="s">
        <v>724</v>
      </c>
      <c r="E226" s="162" t="s">
        <v>592</v>
      </c>
      <c r="F226" s="163">
        <v>280</v>
      </c>
      <c r="G226" s="162"/>
      <c r="H226" s="162">
        <v>345</v>
      </c>
      <c r="I226" s="164">
        <v>345</v>
      </c>
      <c r="J226" s="165" t="s">
        <v>626</v>
      </c>
      <c r="K226" s="166">
        <f t="shared" ref="K226:K231" si="138">H226-F226</f>
        <v>65</v>
      </c>
      <c r="L226" s="167">
        <f t="shared" ref="L226:L227" si="139">K226/F226</f>
        <v>0.23214285714285715</v>
      </c>
      <c r="M226" s="162" t="s">
        <v>595</v>
      </c>
      <c r="N226" s="168">
        <v>42814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9">
        <v>72</v>
      </c>
      <c r="B227" s="160">
        <v>42657</v>
      </c>
      <c r="C227" s="160"/>
      <c r="D227" s="161" t="s">
        <v>725</v>
      </c>
      <c r="E227" s="162" t="s">
        <v>592</v>
      </c>
      <c r="F227" s="163">
        <v>245</v>
      </c>
      <c r="G227" s="162"/>
      <c r="H227" s="162">
        <v>325.5</v>
      </c>
      <c r="I227" s="164">
        <v>330</v>
      </c>
      <c r="J227" s="165" t="s">
        <v>726</v>
      </c>
      <c r="K227" s="166">
        <f t="shared" si="138"/>
        <v>80.5</v>
      </c>
      <c r="L227" s="167">
        <f t="shared" si="139"/>
        <v>0.32857142857142857</v>
      </c>
      <c r="M227" s="162" t="s">
        <v>595</v>
      </c>
      <c r="N227" s="168">
        <v>42769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9">
        <v>73</v>
      </c>
      <c r="B228" s="160">
        <v>42660</v>
      </c>
      <c r="C228" s="160"/>
      <c r="D228" s="161" t="s">
        <v>727</v>
      </c>
      <c r="E228" s="162" t="s">
        <v>592</v>
      </c>
      <c r="F228" s="163">
        <v>125</v>
      </c>
      <c r="G228" s="162"/>
      <c r="H228" s="162">
        <v>160</v>
      </c>
      <c r="I228" s="164">
        <v>160</v>
      </c>
      <c r="J228" s="165" t="s">
        <v>680</v>
      </c>
      <c r="K228" s="166">
        <f t="shared" si="138"/>
        <v>35</v>
      </c>
      <c r="L228" s="167">
        <v>0.28000000000000003</v>
      </c>
      <c r="M228" s="162" t="s">
        <v>595</v>
      </c>
      <c r="N228" s="168">
        <v>42803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9">
        <v>74</v>
      </c>
      <c r="B229" s="160">
        <v>42660</v>
      </c>
      <c r="C229" s="160"/>
      <c r="D229" s="161" t="s">
        <v>728</v>
      </c>
      <c r="E229" s="162" t="s">
        <v>592</v>
      </c>
      <c r="F229" s="163">
        <v>114</v>
      </c>
      <c r="G229" s="162"/>
      <c r="H229" s="162">
        <v>145</v>
      </c>
      <c r="I229" s="164">
        <v>145</v>
      </c>
      <c r="J229" s="165" t="s">
        <v>680</v>
      </c>
      <c r="K229" s="166">
        <f t="shared" si="138"/>
        <v>31</v>
      </c>
      <c r="L229" s="167">
        <f t="shared" ref="L229:L231" si="140">K229/F229</f>
        <v>0.27192982456140352</v>
      </c>
      <c r="M229" s="162" t="s">
        <v>595</v>
      </c>
      <c r="N229" s="168">
        <v>42859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9">
        <v>75</v>
      </c>
      <c r="B230" s="160">
        <v>42660</v>
      </c>
      <c r="C230" s="160"/>
      <c r="D230" s="161" t="s">
        <v>729</v>
      </c>
      <c r="E230" s="162" t="s">
        <v>592</v>
      </c>
      <c r="F230" s="163">
        <v>212</v>
      </c>
      <c r="G230" s="162"/>
      <c r="H230" s="162">
        <v>280</v>
      </c>
      <c r="I230" s="164">
        <v>276</v>
      </c>
      <c r="J230" s="165" t="s">
        <v>730</v>
      </c>
      <c r="K230" s="166">
        <f t="shared" si="138"/>
        <v>68</v>
      </c>
      <c r="L230" s="167">
        <f t="shared" si="140"/>
        <v>0.32075471698113206</v>
      </c>
      <c r="M230" s="162" t="s">
        <v>595</v>
      </c>
      <c r="N230" s="168">
        <v>42858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9">
        <v>76</v>
      </c>
      <c r="B231" s="160">
        <v>42678</v>
      </c>
      <c r="C231" s="160"/>
      <c r="D231" s="161" t="s">
        <v>465</v>
      </c>
      <c r="E231" s="162" t="s">
        <v>592</v>
      </c>
      <c r="F231" s="163">
        <v>155</v>
      </c>
      <c r="G231" s="162"/>
      <c r="H231" s="162">
        <v>210</v>
      </c>
      <c r="I231" s="164">
        <v>210</v>
      </c>
      <c r="J231" s="165" t="s">
        <v>731</v>
      </c>
      <c r="K231" s="166">
        <f t="shared" si="138"/>
        <v>55</v>
      </c>
      <c r="L231" s="167">
        <f t="shared" si="140"/>
        <v>0.35483870967741937</v>
      </c>
      <c r="M231" s="162" t="s">
        <v>595</v>
      </c>
      <c r="N231" s="168">
        <v>42944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69">
        <v>77</v>
      </c>
      <c r="B232" s="170">
        <v>42710</v>
      </c>
      <c r="C232" s="170"/>
      <c r="D232" s="171" t="s">
        <v>732</v>
      </c>
      <c r="E232" s="172" t="s">
        <v>592</v>
      </c>
      <c r="F232" s="173">
        <v>150.5</v>
      </c>
      <c r="G232" s="173"/>
      <c r="H232" s="174">
        <v>72.5</v>
      </c>
      <c r="I232" s="174">
        <v>174</v>
      </c>
      <c r="J232" s="175" t="s">
        <v>733</v>
      </c>
      <c r="K232" s="176">
        <v>-78</v>
      </c>
      <c r="L232" s="177">
        <v>-0.51827242524916906</v>
      </c>
      <c r="M232" s="173" t="s">
        <v>605</v>
      </c>
      <c r="N232" s="170">
        <v>43333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9">
        <v>78</v>
      </c>
      <c r="B233" s="160">
        <v>42712</v>
      </c>
      <c r="C233" s="160"/>
      <c r="D233" s="161" t="s">
        <v>734</v>
      </c>
      <c r="E233" s="162" t="s">
        <v>592</v>
      </c>
      <c r="F233" s="163">
        <v>380</v>
      </c>
      <c r="G233" s="162"/>
      <c r="H233" s="162">
        <v>478</v>
      </c>
      <c r="I233" s="164">
        <v>468</v>
      </c>
      <c r="J233" s="165" t="s">
        <v>680</v>
      </c>
      <c r="K233" s="166">
        <f t="shared" ref="K233:K235" si="141">H233-F233</f>
        <v>98</v>
      </c>
      <c r="L233" s="167">
        <f t="shared" ref="L233:L235" si="142">K233/F233</f>
        <v>0.25789473684210529</v>
      </c>
      <c r="M233" s="162" t="s">
        <v>595</v>
      </c>
      <c r="N233" s="168">
        <v>43025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9">
        <v>79</v>
      </c>
      <c r="B234" s="160">
        <v>42734</v>
      </c>
      <c r="C234" s="160"/>
      <c r="D234" s="161" t="s">
        <v>121</v>
      </c>
      <c r="E234" s="162" t="s">
        <v>592</v>
      </c>
      <c r="F234" s="163">
        <v>305</v>
      </c>
      <c r="G234" s="162"/>
      <c r="H234" s="162">
        <v>375</v>
      </c>
      <c r="I234" s="164">
        <v>375</v>
      </c>
      <c r="J234" s="165" t="s">
        <v>680</v>
      </c>
      <c r="K234" s="166">
        <f t="shared" si="141"/>
        <v>70</v>
      </c>
      <c r="L234" s="167">
        <f t="shared" si="142"/>
        <v>0.22950819672131148</v>
      </c>
      <c r="M234" s="162" t="s">
        <v>595</v>
      </c>
      <c r="N234" s="168">
        <v>42768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9">
        <v>80</v>
      </c>
      <c r="B235" s="160">
        <v>42739</v>
      </c>
      <c r="C235" s="160"/>
      <c r="D235" s="161" t="s">
        <v>104</v>
      </c>
      <c r="E235" s="162" t="s">
        <v>592</v>
      </c>
      <c r="F235" s="163">
        <v>99.5</v>
      </c>
      <c r="G235" s="162"/>
      <c r="H235" s="162">
        <v>158</v>
      </c>
      <c r="I235" s="164">
        <v>158</v>
      </c>
      <c r="J235" s="165" t="s">
        <v>680</v>
      </c>
      <c r="K235" s="166">
        <f t="shared" si="141"/>
        <v>58.5</v>
      </c>
      <c r="L235" s="167">
        <f t="shared" si="142"/>
        <v>0.5879396984924623</v>
      </c>
      <c r="M235" s="162" t="s">
        <v>595</v>
      </c>
      <c r="N235" s="168">
        <v>42898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9">
        <v>81</v>
      </c>
      <c r="B236" s="160">
        <v>42739</v>
      </c>
      <c r="C236" s="160"/>
      <c r="D236" s="161" t="s">
        <v>104</v>
      </c>
      <c r="E236" s="162" t="s">
        <v>592</v>
      </c>
      <c r="F236" s="163">
        <v>99.5</v>
      </c>
      <c r="G236" s="162"/>
      <c r="H236" s="162">
        <v>158</v>
      </c>
      <c r="I236" s="164">
        <v>158</v>
      </c>
      <c r="J236" s="165" t="s">
        <v>680</v>
      </c>
      <c r="K236" s="166">
        <v>58.5</v>
      </c>
      <c r="L236" s="167">
        <v>0.58793969849246197</v>
      </c>
      <c r="M236" s="162" t="s">
        <v>595</v>
      </c>
      <c r="N236" s="168">
        <v>42898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9">
        <v>82</v>
      </c>
      <c r="B237" s="160">
        <v>42786</v>
      </c>
      <c r="C237" s="160"/>
      <c r="D237" s="161" t="s">
        <v>210</v>
      </c>
      <c r="E237" s="162" t="s">
        <v>592</v>
      </c>
      <c r="F237" s="163">
        <v>140.5</v>
      </c>
      <c r="G237" s="162"/>
      <c r="H237" s="162">
        <v>220</v>
      </c>
      <c r="I237" s="164">
        <v>220</v>
      </c>
      <c r="J237" s="165" t="s">
        <v>680</v>
      </c>
      <c r="K237" s="166">
        <f>H237-F237</f>
        <v>79.5</v>
      </c>
      <c r="L237" s="167">
        <f>K237/F237</f>
        <v>0.5658362989323843</v>
      </c>
      <c r="M237" s="162" t="s">
        <v>595</v>
      </c>
      <c r="N237" s="168">
        <v>42864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9">
        <v>83</v>
      </c>
      <c r="B238" s="160">
        <v>42786</v>
      </c>
      <c r="C238" s="160"/>
      <c r="D238" s="161" t="s">
        <v>735</v>
      </c>
      <c r="E238" s="162" t="s">
        <v>592</v>
      </c>
      <c r="F238" s="163">
        <v>202.5</v>
      </c>
      <c r="G238" s="162"/>
      <c r="H238" s="162">
        <v>234</v>
      </c>
      <c r="I238" s="164">
        <v>234</v>
      </c>
      <c r="J238" s="165" t="s">
        <v>680</v>
      </c>
      <c r="K238" s="166">
        <v>31.5</v>
      </c>
      <c r="L238" s="167">
        <v>0.155555555555556</v>
      </c>
      <c r="M238" s="162" t="s">
        <v>595</v>
      </c>
      <c r="N238" s="168">
        <v>42836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9">
        <v>84</v>
      </c>
      <c r="B239" s="160">
        <v>42818</v>
      </c>
      <c r="C239" s="160"/>
      <c r="D239" s="161" t="s">
        <v>736</v>
      </c>
      <c r="E239" s="162" t="s">
        <v>592</v>
      </c>
      <c r="F239" s="163">
        <v>300.5</v>
      </c>
      <c r="G239" s="162"/>
      <c r="H239" s="162">
        <v>417.5</v>
      </c>
      <c r="I239" s="164">
        <v>420</v>
      </c>
      <c r="J239" s="165" t="s">
        <v>737</v>
      </c>
      <c r="K239" s="166">
        <f>H239-F239</f>
        <v>117</v>
      </c>
      <c r="L239" s="167">
        <f>K239/F239</f>
        <v>0.38935108153078202</v>
      </c>
      <c r="M239" s="162" t="s">
        <v>595</v>
      </c>
      <c r="N239" s="168">
        <v>43070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9">
        <v>85</v>
      </c>
      <c r="B240" s="160">
        <v>42818</v>
      </c>
      <c r="C240" s="160"/>
      <c r="D240" s="161" t="s">
        <v>710</v>
      </c>
      <c r="E240" s="162" t="s">
        <v>592</v>
      </c>
      <c r="F240" s="163">
        <v>850</v>
      </c>
      <c r="G240" s="162"/>
      <c r="H240" s="162">
        <v>1042.5</v>
      </c>
      <c r="I240" s="164">
        <v>1023</v>
      </c>
      <c r="J240" s="165" t="s">
        <v>738</v>
      </c>
      <c r="K240" s="166">
        <v>192.5</v>
      </c>
      <c r="L240" s="167">
        <v>0.22647058823529401</v>
      </c>
      <c r="M240" s="162" t="s">
        <v>595</v>
      </c>
      <c r="N240" s="168">
        <v>42830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9">
        <v>86</v>
      </c>
      <c r="B241" s="160">
        <v>42830</v>
      </c>
      <c r="C241" s="160"/>
      <c r="D241" s="161" t="s">
        <v>496</v>
      </c>
      <c r="E241" s="162" t="s">
        <v>592</v>
      </c>
      <c r="F241" s="163">
        <v>785</v>
      </c>
      <c r="G241" s="162"/>
      <c r="H241" s="162">
        <v>930</v>
      </c>
      <c r="I241" s="164">
        <v>920</v>
      </c>
      <c r="J241" s="165" t="s">
        <v>739</v>
      </c>
      <c r="K241" s="166">
        <f>H241-F241</f>
        <v>145</v>
      </c>
      <c r="L241" s="167">
        <f>K241/F241</f>
        <v>0.18471337579617833</v>
      </c>
      <c r="M241" s="162" t="s">
        <v>595</v>
      </c>
      <c r="N241" s="168">
        <v>42976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69">
        <v>87</v>
      </c>
      <c r="B242" s="170">
        <v>42831</v>
      </c>
      <c r="C242" s="170"/>
      <c r="D242" s="171" t="s">
        <v>740</v>
      </c>
      <c r="E242" s="172" t="s">
        <v>592</v>
      </c>
      <c r="F242" s="173">
        <v>40</v>
      </c>
      <c r="G242" s="173"/>
      <c r="H242" s="174">
        <v>13.1</v>
      </c>
      <c r="I242" s="174">
        <v>60</v>
      </c>
      <c r="J242" s="175" t="s">
        <v>741</v>
      </c>
      <c r="K242" s="176">
        <v>-26.9</v>
      </c>
      <c r="L242" s="177">
        <v>-0.67249999999999999</v>
      </c>
      <c r="M242" s="173" t="s">
        <v>605</v>
      </c>
      <c r="N242" s="170">
        <v>43138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9">
        <v>88</v>
      </c>
      <c r="B243" s="160">
        <v>42837</v>
      </c>
      <c r="C243" s="160"/>
      <c r="D243" s="161" t="s">
        <v>102</v>
      </c>
      <c r="E243" s="162" t="s">
        <v>592</v>
      </c>
      <c r="F243" s="163">
        <v>289.5</v>
      </c>
      <c r="G243" s="162"/>
      <c r="H243" s="162">
        <v>354</v>
      </c>
      <c r="I243" s="164">
        <v>360</v>
      </c>
      <c r="J243" s="165" t="s">
        <v>742</v>
      </c>
      <c r="K243" s="166">
        <f t="shared" ref="K243:K251" si="143">H243-F243</f>
        <v>64.5</v>
      </c>
      <c r="L243" s="167">
        <f t="shared" ref="L243:L251" si="144">K243/F243</f>
        <v>0.22279792746113988</v>
      </c>
      <c r="M243" s="162" t="s">
        <v>595</v>
      </c>
      <c r="N243" s="168">
        <v>43040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9">
        <v>89</v>
      </c>
      <c r="B244" s="160">
        <v>42845</v>
      </c>
      <c r="C244" s="160"/>
      <c r="D244" s="161" t="s">
        <v>436</v>
      </c>
      <c r="E244" s="162" t="s">
        <v>592</v>
      </c>
      <c r="F244" s="163">
        <v>700</v>
      </c>
      <c r="G244" s="162"/>
      <c r="H244" s="162">
        <v>840</v>
      </c>
      <c r="I244" s="164">
        <v>840</v>
      </c>
      <c r="J244" s="165" t="s">
        <v>743</v>
      </c>
      <c r="K244" s="166">
        <f t="shared" si="143"/>
        <v>140</v>
      </c>
      <c r="L244" s="167">
        <f t="shared" si="144"/>
        <v>0.2</v>
      </c>
      <c r="M244" s="162" t="s">
        <v>595</v>
      </c>
      <c r="N244" s="168">
        <v>42893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9">
        <v>90</v>
      </c>
      <c r="B245" s="160">
        <v>42887</v>
      </c>
      <c r="C245" s="160"/>
      <c r="D245" s="161" t="s">
        <v>744</v>
      </c>
      <c r="E245" s="162" t="s">
        <v>592</v>
      </c>
      <c r="F245" s="163">
        <v>130</v>
      </c>
      <c r="G245" s="162"/>
      <c r="H245" s="162">
        <v>144.25</v>
      </c>
      <c r="I245" s="164">
        <v>170</v>
      </c>
      <c r="J245" s="165" t="s">
        <v>745</v>
      </c>
      <c r="K245" s="166">
        <f t="shared" si="143"/>
        <v>14.25</v>
      </c>
      <c r="L245" s="167">
        <f t="shared" si="144"/>
        <v>0.10961538461538461</v>
      </c>
      <c r="M245" s="162" t="s">
        <v>595</v>
      </c>
      <c r="N245" s="168">
        <v>43675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9">
        <v>91</v>
      </c>
      <c r="B246" s="160">
        <v>42901</v>
      </c>
      <c r="C246" s="160"/>
      <c r="D246" s="161" t="s">
        <v>746</v>
      </c>
      <c r="E246" s="162" t="s">
        <v>592</v>
      </c>
      <c r="F246" s="163">
        <v>214.5</v>
      </c>
      <c r="G246" s="162"/>
      <c r="H246" s="162">
        <v>262</v>
      </c>
      <c r="I246" s="164">
        <v>262</v>
      </c>
      <c r="J246" s="165" t="s">
        <v>615</v>
      </c>
      <c r="K246" s="166">
        <f t="shared" si="143"/>
        <v>47.5</v>
      </c>
      <c r="L246" s="167">
        <f t="shared" si="144"/>
        <v>0.22144522144522144</v>
      </c>
      <c r="M246" s="162" t="s">
        <v>595</v>
      </c>
      <c r="N246" s="168">
        <v>42977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0">
        <v>92</v>
      </c>
      <c r="B247" s="191">
        <v>42933</v>
      </c>
      <c r="C247" s="191"/>
      <c r="D247" s="192" t="s">
        <v>747</v>
      </c>
      <c r="E247" s="193" t="s">
        <v>592</v>
      </c>
      <c r="F247" s="194">
        <v>370</v>
      </c>
      <c r="G247" s="193"/>
      <c r="H247" s="193">
        <v>447.5</v>
      </c>
      <c r="I247" s="195">
        <v>450</v>
      </c>
      <c r="J247" s="196" t="s">
        <v>680</v>
      </c>
      <c r="K247" s="166">
        <f t="shared" si="143"/>
        <v>77.5</v>
      </c>
      <c r="L247" s="197">
        <f t="shared" si="144"/>
        <v>0.20945945945945946</v>
      </c>
      <c r="M247" s="193" t="s">
        <v>595</v>
      </c>
      <c r="N247" s="198">
        <v>43035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0">
        <v>93</v>
      </c>
      <c r="B248" s="191">
        <v>42943</v>
      </c>
      <c r="C248" s="191"/>
      <c r="D248" s="192" t="s">
        <v>208</v>
      </c>
      <c r="E248" s="193" t="s">
        <v>592</v>
      </c>
      <c r="F248" s="194">
        <v>657.5</v>
      </c>
      <c r="G248" s="193"/>
      <c r="H248" s="193">
        <v>825</v>
      </c>
      <c r="I248" s="195">
        <v>820</v>
      </c>
      <c r="J248" s="196" t="s">
        <v>680</v>
      </c>
      <c r="K248" s="166">
        <f t="shared" si="143"/>
        <v>167.5</v>
      </c>
      <c r="L248" s="197">
        <f t="shared" si="144"/>
        <v>0.25475285171102663</v>
      </c>
      <c r="M248" s="193" t="s">
        <v>595</v>
      </c>
      <c r="N248" s="198">
        <v>43090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9">
        <v>94</v>
      </c>
      <c r="B249" s="160">
        <v>42964</v>
      </c>
      <c r="C249" s="160"/>
      <c r="D249" s="161" t="s">
        <v>384</v>
      </c>
      <c r="E249" s="162" t="s">
        <v>592</v>
      </c>
      <c r="F249" s="163">
        <v>605</v>
      </c>
      <c r="G249" s="162"/>
      <c r="H249" s="162">
        <v>750</v>
      </c>
      <c r="I249" s="164">
        <v>750</v>
      </c>
      <c r="J249" s="165" t="s">
        <v>739</v>
      </c>
      <c r="K249" s="166">
        <f t="shared" si="143"/>
        <v>145</v>
      </c>
      <c r="L249" s="167">
        <f t="shared" si="144"/>
        <v>0.23966942148760331</v>
      </c>
      <c r="M249" s="162" t="s">
        <v>595</v>
      </c>
      <c r="N249" s="168">
        <v>43027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69">
        <v>95</v>
      </c>
      <c r="B250" s="170">
        <v>42979</v>
      </c>
      <c r="C250" s="170"/>
      <c r="D250" s="178" t="s">
        <v>748</v>
      </c>
      <c r="E250" s="173" t="s">
        <v>592</v>
      </c>
      <c r="F250" s="173">
        <v>255</v>
      </c>
      <c r="G250" s="174"/>
      <c r="H250" s="174">
        <v>217.25</v>
      </c>
      <c r="I250" s="174">
        <v>320</v>
      </c>
      <c r="J250" s="175" t="s">
        <v>749</v>
      </c>
      <c r="K250" s="176">
        <f t="shared" si="143"/>
        <v>-37.75</v>
      </c>
      <c r="L250" s="179">
        <f t="shared" si="144"/>
        <v>-0.14803921568627451</v>
      </c>
      <c r="M250" s="173" t="s">
        <v>605</v>
      </c>
      <c r="N250" s="170">
        <v>43661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9">
        <v>96</v>
      </c>
      <c r="B251" s="160">
        <v>42997</v>
      </c>
      <c r="C251" s="160"/>
      <c r="D251" s="161" t="s">
        <v>750</v>
      </c>
      <c r="E251" s="162" t="s">
        <v>592</v>
      </c>
      <c r="F251" s="163">
        <v>215</v>
      </c>
      <c r="G251" s="162"/>
      <c r="H251" s="162">
        <v>258</v>
      </c>
      <c r="I251" s="164">
        <v>258</v>
      </c>
      <c r="J251" s="165" t="s">
        <v>680</v>
      </c>
      <c r="K251" s="166">
        <f t="shared" si="143"/>
        <v>43</v>
      </c>
      <c r="L251" s="167">
        <f t="shared" si="144"/>
        <v>0.2</v>
      </c>
      <c r="M251" s="162" t="s">
        <v>595</v>
      </c>
      <c r="N251" s="168">
        <v>43040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59">
        <v>97</v>
      </c>
      <c r="B252" s="160">
        <v>42997</v>
      </c>
      <c r="C252" s="160"/>
      <c r="D252" s="161" t="s">
        <v>750</v>
      </c>
      <c r="E252" s="162" t="s">
        <v>592</v>
      </c>
      <c r="F252" s="163">
        <v>215</v>
      </c>
      <c r="G252" s="162"/>
      <c r="H252" s="162">
        <v>258</v>
      </c>
      <c r="I252" s="164">
        <v>258</v>
      </c>
      <c r="J252" s="196" t="s">
        <v>680</v>
      </c>
      <c r="K252" s="166">
        <v>43</v>
      </c>
      <c r="L252" s="167">
        <v>0.2</v>
      </c>
      <c r="M252" s="162" t="s">
        <v>595</v>
      </c>
      <c r="N252" s="168">
        <v>43040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0">
        <v>98</v>
      </c>
      <c r="B253" s="191">
        <v>42998</v>
      </c>
      <c r="C253" s="191"/>
      <c r="D253" s="192" t="s">
        <v>751</v>
      </c>
      <c r="E253" s="193" t="s">
        <v>592</v>
      </c>
      <c r="F253" s="163">
        <v>75</v>
      </c>
      <c r="G253" s="193"/>
      <c r="H253" s="193">
        <v>90</v>
      </c>
      <c r="I253" s="195">
        <v>90</v>
      </c>
      <c r="J253" s="165" t="s">
        <v>752</v>
      </c>
      <c r="K253" s="166">
        <f t="shared" ref="K253:K258" si="145">H253-F253</f>
        <v>15</v>
      </c>
      <c r="L253" s="167">
        <f t="shared" ref="L253:L258" si="146">K253/F253</f>
        <v>0.2</v>
      </c>
      <c r="M253" s="162" t="s">
        <v>595</v>
      </c>
      <c r="N253" s="168">
        <v>43019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0">
        <v>99</v>
      </c>
      <c r="B254" s="191">
        <v>43011</v>
      </c>
      <c r="C254" s="191"/>
      <c r="D254" s="192" t="s">
        <v>753</v>
      </c>
      <c r="E254" s="193" t="s">
        <v>592</v>
      </c>
      <c r="F254" s="194">
        <v>315</v>
      </c>
      <c r="G254" s="193"/>
      <c r="H254" s="193">
        <v>392</v>
      </c>
      <c r="I254" s="195">
        <v>384</v>
      </c>
      <c r="J254" s="196" t="s">
        <v>754</v>
      </c>
      <c r="K254" s="166">
        <f t="shared" si="145"/>
        <v>77</v>
      </c>
      <c r="L254" s="197">
        <f t="shared" si="146"/>
        <v>0.24444444444444444</v>
      </c>
      <c r="M254" s="193" t="s">
        <v>595</v>
      </c>
      <c r="N254" s="198">
        <v>43017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0">
        <v>100</v>
      </c>
      <c r="B255" s="191">
        <v>43013</v>
      </c>
      <c r="C255" s="191"/>
      <c r="D255" s="192" t="s">
        <v>469</v>
      </c>
      <c r="E255" s="193" t="s">
        <v>592</v>
      </c>
      <c r="F255" s="194">
        <v>145</v>
      </c>
      <c r="G255" s="193"/>
      <c r="H255" s="193">
        <v>179</v>
      </c>
      <c r="I255" s="195">
        <v>180</v>
      </c>
      <c r="J255" s="196" t="s">
        <v>755</v>
      </c>
      <c r="K255" s="166">
        <f t="shared" si="145"/>
        <v>34</v>
      </c>
      <c r="L255" s="197">
        <f t="shared" si="146"/>
        <v>0.23448275862068965</v>
      </c>
      <c r="M255" s="193" t="s">
        <v>595</v>
      </c>
      <c r="N255" s="198">
        <v>43025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0">
        <v>101</v>
      </c>
      <c r="B256" s="191">
        <v>43014</v>
      </c>
      <c r="C256" s="191"/>
      <c r="D256" s="192" t="s">
        <v>359</v>
      </c>
      <c r="E256" s="193" t="s">
        <v>592</v>
      </c>
      <c r="F256" s="194">
        <v>256</v>
      </c>
      <c r="G256" s="193"/>
      <c r="H256" s="193">
        <v>323</v>
      </c>
      <c r="I256" s="195">
        <v>320</v>
      </c>
      <c r="J256" s="196" t="s">
        <v>680</v>
      </c>
      <c r="K256" s="166">
        <f t="shared" si="145"/>
        <v>67</v>
      </c>
      <c r="L256" s="197">
        <f t="shared" si="146"/>
        <v>0.26171875</v>
      </c>
      <c r="M256" s="193" t="s">
        <v>595</v>
      </c>
      <c r="N256" s="198">
        <v>43067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0">
        <v>102</v>
      </c>
      <c r="B257" s="191">
        <v>43017</v>
      </c>
      <c r="C257" s="191"/>
      <c r="D257" s="192" t="s">
        <v>373</v>
      </c>
      <c r="E257" s="193" t="s">
        <v>592</v>
      </c>
      <c r="F257" s="194">
        <v>137.5</v>
      </c>
      <c r="G257" s="193"/>
      <c r="H257" s="193">
        <v>184</v>
      </c>
      <c r="I257" s="195">
        <v>183</v>
      </c>
      <c r="J257" s="196" t="s">
        <v>756</v>
      </c>
      <c r="K257" s="166">
        <f t="shared" si="145"/>
        <v>46.5</v>
      </c>
      <c r="L257" s="197">
        <f t="shared" si="146"/>
        <v>0.33818181818181819</v>
      </c>
      <c r="M257" s="193" t="s">
        <v>595</v>
      </c>
      <c r="N257" s="198">
        <v>43108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0">
        <v>103</v>
      </c>
      <c r="B258" s="191">
        <v>43018</v>
      </c>
      <c r="C258" s="191"/>
      <c r="D258" s="192" t="s">
        <v>757</v>
      </c>
      <c r="E258" s="193" t="s">
        <v>592</v>
      </c>
      <c r="F258" s="194">
        <v>125.5</v>
      </c>
      <c r="G258" s="193"/>
      <c r="H258" s="193">
        <v>158</v>
      </c>
      <c r="I258" s="195">
        <v>155</v>
      </c>
      <c r="J258" s="196" t="s">
        <v>758</v>
      </c>
      <c r="K258" s="166">
        <f t="shared" si="145"/>
        <v>32.5</v>
      </c>
      <c r="L258" s="197">
        <f t="shared" si="146"/>
        <v>0.25896414342629481</v>
      </c>
      <c r="M258" s="193" t="s">
        <v>595</v>
      </c>
      <c r="N258" s="198">
        <v>43067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0">
        <v>104</v>
      </c>
      <c r="B259" s="191">
        <v>43018</v>
      </c>
      <c r="C259" s="191"/>
      <c r="D259" s="192" t="s">
        <v>759</v>
      </c>
      <c r="E259" s="193" t="s">
        <v>592</v>
      </c>
      <c r="F259" s="194">
        <v>895</v>
      </c>
      <c r="G259" s="193"/>
      <c r="H259" s="193">
        <v>1122.5</v>
      </c>
      <c r="I259" s="195">
        <v>1078</v>
      </c>
      <c r="J259" s="196" t="s">
        <v>760</v>
      </c>
      <c r="K259" s="166">
        <v>227.5</v>
      </c>
      <c r="L259" s="197">
        <v>0.25418994413407803</v>
      </c>
      <c r="M259" s="193" t="s">
        <v>595</v>
      </c>
      <c r="N259" s="198">
        <v>43117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0">
        <v>105</v>
      </c>
      <c r="B260" s="191">
        <v>43020</v>
      </c>
      <c r="C260" s="191"/>
      <c r="D260" s="192" t="s">
        <v>368</v>
      </c>
      <c r="E260" s="193" t="s">
        <v>592</v>
      </c>
      <c r="F260" s="194">
        <v>525</v>
      </c>
      <c r="G260" s="193"/>
      <c r="H260" s="193">
        <v>629</v>
      </c>
      <c r="I260" s="195">
        <v>629</v>
      </c>
      <c r="J260" s="196" t="s">
        <v>680</v>
      </c>
      <c r="K260" s="166">
        <v>104</v>
      </c>
      <c r="L260" s="197">
        <v>0.19809523809523799</v>
      </c>
      <c r="M260" s="193" t="s">
        <v>595</v>
      </c>
      <c r="N260" s="198">
        <v>43119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0">
        <v>106</v>
      </c>
      <c r="B261" s="191">
        <v>43046</v>
      </c>
      <c r="C261" s="191"/>
      <c r="D261" s="192" t="s">
        <v>409</v>
      </c>
      <c r="E261" s="193" t="s">
        <v>592</v>
      </c>
      <c r="F261" s="194">
        <v>740</v>
      </c>
      <c r="G261" s="193"/>
      <c r="H261" s="193">
        <v>892.5</v>
      </c>
      <c r="I261" s="195">
        <v>900</v>
      </c>
      <c r="J261" s="196" t="s">
        <v>761</v>
      </c>
      <c r="K261" s="166">
        <f t="shared" ref="K261:K263" si="147">H261-F261</f>
        <v>152.5</v>
      </c>
      <c r="L261" s="197">
        <f t="shared" ref="L261:L263" si="148">K261/F261</f>
        <v>0.20608108108108109</v>
      </c>
      <c r="M261" s="193" t="s">
        <v>595</v>
      </c>
      <c r="N261" s="198">
        <v>43052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59">
        <v>107</v>
      </c>
      <c r="B262" s="160">
        <v>43073</v>
      </c>
      <c r="C262" s="160"/>
      <c r="D262" s="161" t="s">
        <v>762</v>
      </c>
      <c r="E262" s="162" t="s">
        <v>592</v>
      </c>
      <c r="F262" s="163">
        <v>118.5</v>
      </c>
      <c r="G262" s="162"/>
      <c r="H262" s="162">
        <v>143.5</v>
      </c>
      <c r="I262" s="164">
        <v>145</v>
      </c>
      <c r="J262" s="165" t="s">
        <v>763</v>
      </c>
      <c r="K262" s="166">
        <f t="shared" si="147"/>
        <v>25</v>
      </c>
      <c r="L262" s="167">
        <f t="shared" si="148"/>
        <v>0.2109704641350211</v>
      </c>
      <c r="M262" s="162" t="s">
        <v>595</v>
      </c>
      <c r="N262" s="168">
        <v>43097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69">
        <v>108</v>
      </c>
      <c r="B263" s="170">
        <v>43090</v>
      </c>
      <c r="C263" s="170"/>
      <c r="D263" s="171" t="s">
        <v>441</v>
      </c>
      <c r="E263" s="172" t="s">
        <v>592</v>
      </c>
      <c r="F263" s="173">
        <v>715</v>
      </c>
      <c r="G263" s="173"/>
      <c r="H263" s="174">
        <v>500</v>
      </c>
      <c r="I263" s="174">
        <v>872</v>
      </c>
      <c r="J263" s="175" t="s">
        <v>764</v>
      </c>
      <c r="K263" s="176">
        <f t="shared" si="147"/>
        <v>-215</v>
      </c>
      <c r="L263" s="177">
        <f t="shared" si="148"/>
        <v>-0.30069930069930068</v>
      </c>
      <c r="M263" s="173" t="s">
        <v>605</v>
      </c>
      <c r="N263" s="170">
        <v>43670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59">
        <v>109</v>
      </c>
      <c r="B264" s="160">
        <v>43098</v>
      </c>
      <c r="C264" s="160"/>
      <c r="D264" s="161" t="s">
        <v>753</v>
      </c>
      <c r="E264" s="162" t="s">
        <v>592</v>
      </c>
      <c r="F264" s="163">
        <v>435</v>
      </c>
      <c r="G264" s="162"/>
      <c r="H264" s="162">
        <v>542.5</v>
      </c>
      <c r="I264" s="164">
        <v>539</v>
      </c>
      <c r="J264" s="165" t="s">
        <v>680</v>
      </c>
      <c r="K264" s="166">
        <v>107.5</v>
      </c>
      <c r="L264" s="167">
        <v>0.247126436781609</v>
      </c>
      <c r="M264" s="162" t="s">
        <v>595</v>
      </c>
      <c r="N264" s="168">
        <v>43206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59">
        <v>110</v>
      </c>
      <c r="B265" s="160">
        <v>43098</v>
      </c>
      <c r="C265" s="160"/>
      <c r="D265" s="161" t="s">
        <v>561</v>
      </c>
      <c r="E265" s="162" t="s">
        <v>592</v>
      </c>
      <c r="F265" s="163">
        <v>885</v>
      </c>
      <c r="G265" s="162"/>
      <c r="H265" s="162">
        <v>1090</v>
      </c>
      <c r="I265" s="164">
        <v>1084</v>
      </c>
      <c r="J265" s="165" t="s">
        <v>680</v>
      </c>
      <c r="K265" s="166">
        <v>205</v>
      </c>
      <c r="L265" s="167">
        <v>0.23163841807909599</v>
      </c>
      <c r="M265" s="162" t="s">
        <v>595</v>
      </c>
      <c r="N265" s="168">
        <v>43213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9">
        <v>111</v>
      </c>
      <c r="B266" s="200">
        <v>43192</v>
      </c>
      <c r="C266" s="200"/>
      <c r="D266" s="178" t="s">
        <v>765</v>
      </c>
      <c r="E266" s="173" t="s">
        <v>592</v>
      </c>
      <c r="F266" s="201">
        <v>478.5</v>
      </c>
      <c r="G266" s="173"/>
      <c r="H266" s="173">
        <v>442</v>
      </c>
      <c r="I266" s="174">
        <v>613</v>
      </c>
      <c r="J266" s="175" t="s">
        <v>766</v>
      </c>
      <c r="K266" s="176">
        <f t="shared" ref="K266:K269" si="149">H266-F266</f>
        <v>-36.5</v>
      </c>
      <c r="L266" s="177">
        <f t="shared" ref="L266:L269" si="150">K266/F266</f>
        <v>-7.6280041797283177E-2</v>
      </c>
      <c r="M266" s="173" t="s">
        <v>605</v>
      </c>
      <c r="N266" s="170">
        <v>43762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69">
        <v>112</v>
      </c>
      <c r="B267" s="170">
        <v>43194</v>
      </c>
      <c r="C267" s="170"/>
      <c r="D267" s="171" t="s">
        <v>767</v>
      </c>
      <c r="E267" s="172" t="s">
        <v>592</v>
      </c>
      <c r="F267" s="173">
        <f>141.5-7.3</f>
        <v>134.19999999999999</v>
      </c>
      <c r="G267" s="173"/>
      <c r="H267" s="174">
        <v>77</v>
      </c>
      <c r="I267" s="174">
        <v>180</v>
      </c>
      <c r="J267" s="175" t="s">
        <v>768</v>
      </c>
      <c r="K267" s="176">
        <f t="shared" si="149"/>
        <v>-57.199999999999989</v>
      </c>
      <c r="L267" s="177">
        <f t="shared" si="150"/>
        <v>-0.42622950819672129</v>
      </c>
      <c r="M267" s="173" t="s">
        <v>605</v>
      </c>
      <c r="N267" s="170">
        <v>43522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69">
        <v>113</v>
      </c>
      <c r="B268" s="170">
        <v>43209</v>
      </c>
      <c r="C268" s="170"/>
      <c r="D268" s="171" t="s">
        <v>769</v>
      </c>
      <c r="E268" s="172" t="s">
        <v>592</v>
      </c>
      <c r="F268" s="173">
        <v>430</v>
      </c>
      <c r="G268" s="173"/>
      <c r="H268" s="174">
        <v>220</v>
      </c>
      <c r="I268" s="174">
        <v>537</v>
      </c>
      <c r="J268" s="175" t="s">
        <v>770</v>
      </c>
      <c r="K268" s="176">
        <f t="shared" si="149"/>
        <v>-210</v>
      </c>
      <c r="L268" s="177">
        <f t="shared" si="150"/>
        <v>-0.48837209302325579</v>
      </c>
      <c r="M268" s="173" t="s">
        <v>605</v>
      </c>
      <c r="N268" s="170">
        <v>43252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0">
        <v>114</v>
      </c>
      <c r="B269" s="191">
        <v>43220</v>
      </c>
      <c r="C269" s="191"/>
      <c r="D269" s="192" t="s">
        <v>771</v>
      </c>
      <c r="E269" s="193" t="s">
        <v>592</v>
      </c>
      <c r="F269" s="193">
        <v>153.5</v>
      </c>
      <c r="G269" s="193"/>
      <c r="H269" s="193">
        <v>196</v>
      </c>
      <c r="I269" s="195">
        <v>196</v>
      </c>
      <c r="J269" s="165" t="s">
        <v>772</v>
      </c>
      <c r="K269" s="166">
        <f t="shared" si="149"/>
        <v>42.5</v>
      </c>
      <c r="L269" s="167">
        <f t="shared" si="150"/>
        <v>0.27687296416938112</v>
      </c>
      <c r="M269" s="162" t="s">
        <v>595</v>
      </c>
      <c r="N269" s="168">
        <v>43605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69">
        <v>115</v>
      </c>
      <c r="B270" s="170">
        <v>43306</v>
      </c>
      <c r="C270" s="170"/>
      <c r="D270" s="171" t="s">
        <v>740</v>
      </c>
      <c r="E270" s="172" t="s">
        <v>592</v>
      </c>
      <c r="F270" s="173">
        <v>27.5</v>
      </c>
      <c r="G270" s="173"/>
      <c r="H270" s="174">
        <v>13.1</v>
      </c>
      <c r="I270" s="174">
        <v>60</v>
      </c>
      <c r="J270" s="175" t="s">
        <v>773</v>
      </c>
      <c r="K270" s="176">
        <v>-14.4</v>
      </c>
      <c r="L270" s="177">
        <v>-0.52363636363636401</v>
      </c>
      <c r="M270" s="173" t="s">
        <v>605</v>
      </c>
      <c r="N270" s="170">
        <v>43138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9">
        <v>116</v>
      </c>
      <c r="B271" s="200">
        <v>43318</v>
      </c>
      <c r="C271" s="200"/>
      <c r="D271" s="178" t="s">
        <v>774</v>
      </c>
      <c r="E271" s="173" t="s">
        <v>592</v>
      </c>
      <c r="F271" s="173">
        <v>148.5</v>
      </c>
      <c r="G271" s="173"/>
      <c r="H271" s="173">
        <v>102</v>
      </c>
      <c r="I271" s="174">
        <v>182</v>
      </c>
      <c r="J271" s="175" t="s">
        <v>775</v>
      </c>
      <c r="K271" s="176">
        <f>H271-F271</f>
        <v>-46.5</v>
      </c>
      <c r="L271" s="177">
        <f>K271/F271</f>
        <v>-0.31313131313131315</v>
      </c>
      <c r="M271" s="173" t="s">
        <v>605</v>
      </c>
      <c r="N271" s="170">
        <v>43661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59">
        <v>117</v>
      </c>
      <c r="B272" s="160">
        <v>43335</v>
      </c>
      <c r="C272" s="160"/>
      <c r="D272" s="161" t="s">
        <v>776</v>
      </c>
      <c r="E272" s="162" t="s">
        <v>592</v>
      </c>
      <c r="F272" s="193">
        <v>285</v>
      </c>
      <c r="G272" s="162"/>
      <c r="H272" s="162">
        <v>355</v>
      </c>
      <c r="I272" s="164">
        <v>364</v>
      </c>
      <c r="J272" s="165" t="s">
        <v>777</v>
      </c>
      <c r="K272" s="166">
        <v>70</v>
      </c>
      <c r="L272" s="167">
        <v>0.24561403508771901</v>
      </c>
      <c r="M272" s="162" t="s">
        <v>595</v>
      </c>
      <c r="N272" s="168">
        <v>43455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59">
        <v>118</v>
      </c>
      <c r="B273" s="160">
        <v>43341</v>
      </c>
      <c r="C273" s="160"/>
      <c r="D273" s="161" t="s">
        <v>399</v>
      </c>
      <c r="E273" s="162" t="s">
        <v>592</v>
      </c>
      <c r="F273" s="193">
        <v>525</v>
      </c>
      <c r="G273" s="162"/>
      <c r="H273" s="162">
        <v>585</v>
      </c>
      <c r="I273" s="164">
        <v>635</v>
      </c>
      <c r="J273" s="165" t="s">
        <v>778</v>
      </c>
      <c r="K273" s="166">
        <f t="shared" ref="K273:K324" si="151">H273-F273</f>
        <v>60</v>
      </c>
      <c r="L273" s="167">
        <f t="shared" ref="L273:L324" si="152">K273/F273</f>
        <v>0.11428571428571428</v>
      </c>
      <c r="M273" s="162" t="s">
        <v>595</v>
      </c>
      <c r="N273" s="168">
        <v>43662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59">
        <v>119</v>
      </c>
      <c r="B274" s="160">
        <v>43395</v>
      </c>
      <c r="C274" s="160"/>
      <c r="D274" s="161" t="s">
        <v>384</v>
      </c>
      <c r="E274" s="162" t="s">
        <v>592</v>
      </c>
      <c r="F274" s="193">
        <v>475</v>
      </c>
      <c r="G274" s="162"/>
      <c r="H274" s="162">
        <v>574</v>
      </c>
      <c r="I274" s="164">
        <v>570</v>
      </c>
      <c r="J274" s="165" t="s">
        <v>680</v>
      </c>
      <c r="K274" s="166">
        <f t="shared" si="151"/>
        <v>99</v>
      </c>
      <c r="L274" s="167">
        <f t="shared" si="152"/>
        <v>0.20842105263157895</v>
      </c>
      <c r="M274" s="162" t="s">
        <v>595</v>
      </c>
      <c r="N274" s="168">
        <v>43403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0">
        <v>120</v>
      </c>
      <c r="B275" s="191">
        <v>43397</v>
      </c>
      <c r="C275" s="191"/>
      <c r="D275" s="192" t="s">
        <v>779</v>
      </c>
      <c r="E275" s="193" t="s">
        <v>592</v>
      </c>
      <c r="F275" s="193">
        <v>707.5</v>
      </c>
      <c r="G275" s="193"/>
      <c r="H275" s="193">
        <v>872</v>
      </c>
      <c r="I275" s="195">
        <v>872</v>
      </c>
      <c r="J275" s="196" t="s">
        <v>680</v>
      </c>
      <c r="K275" s="166">
        <f t="shared" si="151"/>
        <v>164.5</v>
      </c>
      <c r="L275" s="197">
        <f t="shared" si="152"/>
        <v>0.23250883392226149</v>
      </c>
      <c r="M275" s="193" t="s">
        <v>595</v>
      </c>
      <c r="N275" s="198">
        <v>43482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90">
        <v>121</v>
      </c>
      <c r="B276" s="191">
        <v>43398</v>
      </c>
      <c r="C276" s="191"/>
      <c r="D276" s="192" t="s">
        <v>780</v>
      </c>
      <c r="E276" s="193" t="s">
        <v>592</v>
      </c>
      <c r="F276" s="193">
        <v>162</v>
      </c>
      <c r="G276" s="193"/>
      <c r="H276" s="193">
        <v>204</v>
      </c>
      <c r="I276" s="195">
        <v>209</v>
      </c>
      <c r="J276" s="196" t="s">
        <v>781</v>
      </c>
      <c r="K276" s="166">
        <f t="shared" si="151"/>
        <v>42</v>
      </c>
      <c r="L276" s="197">
        <f t="shared" si="152"/>
        <v>0.25925925925925924</v>
      </c>
      <c r="M276" s="193" t="s">
        <v>595</v>
      </c>
      <c r="N276" s="198">
        <v>43539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0">
        <v>122</v>
      </c>
      <c r="B277" s="191">
        <v>43399</v>
      </c>
      <c r="C277" s="191"/>
      <c r="D277" s="192" t="s">
        <v>489</v>
      </c>
      <c r="E277" s="193" t="s">
        <v>592</v>
      </c>
      <c r="F277" s="193">
        <v>240</v>
      </c>
      <c r="G277" s="193"/>
      <c r="H277" s="193">
        <v>297</v>
      </c>
      <c r="I277" s="195">
        <v>297</v>
      </c>
      <c r="J277" s="196" t="s">
        <v>680</v>
      </c>
      <c r="K277" s="202">
        <f t="shared" si="151"/>
        <v>57</v>
      </c>
      <c r="L277" s="197">
        <f t="shared" si="152"/>
        <v>0.23749999999999999</v>
      </c>
      <c r="M277" s="193" t="s">
        <v>595</v>
      </c>
      <c r="N277" s="198">
        <v>43417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59">
        <v>123</v>
      </c>
      <c r="B278" s="160">
        <v>43439</v>
      </c>
      <c r="C278" s="160"/>
      <c r="D278" s="161" t="s">
        <v>782</v>
      </c>
      <c r="E278" s="162" t="s">
        <v>592</v>
      </c>
      <c r="F278" s="162">
        <v>202.5</v>
      </c>
      <c r="G278" s="162"/>
      <c r="H278" s="162">
        <v>255</v>
      </c>
      <c r="I278" s="164">
        <v>252</v>
      </c>
      <c r="J278" s="165" t="s">
        <v>680</v>
      </c>
      <c r="K278" s="166">
        <f t="shared" si="151"/>
        <v>52.5</v>
      </c>
      <c r="L278" s="167">
        <f t="shared" si="152"/>
        <v>0.25925925925925924</v>
      </c>
      <c r="M278" s="162" t="s">
        <v>595</v>
      </c>
      <c r="N278" s="168">
        <v>43542</v>
      </c>
      <c r="O278" s="1"/>
      <c r="P278" s="1"/>
      <c r="Q278" s="1"/>
      <c r="R278" s="6" t="s">
        <v>783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0">
        <v>124</v>
      </c>
      <c r="B279" s="191">
        <v>43465</v>
      </c>
      <c r="C279" s="160"/>
      <c r="D279" s="192" t="s">
        <v>159</v>
      </c>
      <c r="E279" s="193" t="s">
        <v>592</v>
      </c>
      <c r="F279" s="193">
        <v>710</v>
      </c>
      <c r="G279" s="193"/>
      <c r="H279" s="193">
        <v>866</v>
      </c>
      <c r="I279" s="195">
        <v>866</v>
      </c>
      <c r="J279" s="196" t="s">
        <v>680</v>
      </c>
      <c r="K279" s="166">
        <f t="shared" si="151"/>
        <v>156</v>
      </c>
      <c r="L279" s="167">
        <f t="shared" si="152"/>
        <v>0.21971830985915494</v>
      </c>
      <c r="M279" s="162" t="s">
        <v>595</v>
      </c>
      <c r="N279" s="168">
        <v>43553</v>
      </c>
      <c r="O279" s="1"/>
      <c r="P279" s="1"/>
      <c r="Q279" s="1"/>
      <c r="R279" s="6" t="s">
        <v>783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0">
        <v>125</v>
      </c>
      <c r="B280" s="191">
        <v>43522</v>
      </c>
      <c r="C280" s="191"/>
      <c r="D280" s="192" t="s">
        <v>174</v>
      </c>
      <c r="E280" s="193" t="s">
        <v>592</v>
      </c>
      <c r="F280" s="193">
        <v>337.25</v>
      </c>
      <c r="G280" s="193"/>
      <c r="H280" s="193">
        <v>398.5</v>
      </c>
      <c r="I280" s="195">
        <v>411</v>
      </c>
      <c r="J280" s="165" t="s">
        <v>784</v>
      </c>
      <c r="K280" s="166">
        <f t="shared" si="151"/>
        <v>61.25</v>
      </c>
      <c r="L280" s="167">
        <f t="shared" si="152"/>
        <v>0.1816160118606375</v>
      </c>
      <c r="M280" s="162" t="s">
        <v>595</v>
      </c>
      <c r="N280" s="168">
        <v>43760</v>
      </c>
      <c r="O280" s="1"/>
      <c r="P280" s="1"/>
      <c r="Q280" s="1"/>
      <c r="R280" s="6" t="s">
        <v>783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03">
        <v>126</v>
      </c>
      <c r="B281" s="204">
        <v>43559</v>
      </c>
      <c r="C281" s="204"/>
      <c r="D281" s="205" t="s">
        <v>785</v>
      </c>
      <c r="E281" s="206" t="s">
        <v>592</v>
      </c>
      <c r="F281" s="206">
        <v>130</v>
      </c>
      <c r="G281" s="206"/>
      <c r="H281" s="206">
        <v>65</v>
      </c>
      <c r="I281" s="207">
        <v>158</v>
      </c>
      <c r="J281" s="175" t="s">
        <v>786</v>
      </c>
      <c r="K281" s="176">
        <f t="shared" si="151"/>
        <v>-65</v>
      </c>
      <c r="L281" s="177">
        <f t="shared" si="152"/>
        <v>-0.5</v>
      </c>
      <c r="M281" s="173" t="s">
        <v>605</v>
      </c>
      <c r="N281" s="170">
        <v>43726</v>
      </c>
      <c r="O281" s="1"/>
      <c r="P281" s="1"/>
      <c r="Q281" s="1"/>
      <c r="R281" s="6" t="s">
        <v>787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90">
        <v>127</v>
      </c>
      <c r="B282" s="191">
        <v>43017</v>
      </c>
      <c r="C282" s="191"/>
      <c r="D282" s="192" t="s">
        <v>210</v>
      </c>
      <c r="E282" s="193" t="s">
        <v>592</v>
      </c>
      <c r="F282" s="193">
        <v>141.5</v>
      </c>
      <c r="G282" s="193"/>
      <c r="H282" s="193">
        <v>183.5</v>
      </c>
      <c r="I282" s="195">
        <v>210</v>
      </c>
      <c r="J282" s="165" t="s">
        <v>781</v>
      </c>
      <c r="K282" s="166">
        <f t="shared" si="151"/>
        <v>42</v>
      </c>
      <c r="L282" s="167">
        <f t="shared" si="152"/>
        <v>0.29681978798586572</v>
      </c>
      <c r="M282" s="162" t="s">
        <v>595</v>
      </c>
      <c r="N282" s="168">
        <v>43042</v>
      </c>
      <c r="O282" s="1"/>
      <c r="P282" s="1"/>
      <c r="Q282" s="1"/>
      <c r="R282" s="6" t="s">
        <v>787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03">
        <v>128</v>
      </c>
      <c r="B283" s="204">
        <v>43074</v>
      </c>
      <c r="C283" s="204"/>
      <c r="D283" s="205" t="s">
        <v>788</v>
      </c>
      <c r="E283" s="206" t="s">
        <v>592</v>
      </c>
      <c r="F283" s="201">
        <v>172</v>
      </c>
      <c r="G283" s="206"/>
      <c r="H283" s="206">
        <v>155.25</v>
      </c>
      <c r="I283" s="207">
        <v>230</v>
      </c>
      <c r="J283" s="175" t="s">
        <v>789</v>
      </c>
      <c r="K283" s="176">
        <f t="shared" si="151"/>
        <v>-16.75</v>
      </c>
      <c r="L283" s="177">
        <f t="shared" si="152"/>
        <v>-9.7383720930232565E-2</v>
      </c>
      <c r="M283" s="173" t="s">
        <v>605</v>
      </c>
      <c r="N283" s="170">
        <v>43787</v>
      </c>
      <c r="O283" s="1"/>
      <c r="P283" s="1"/>
      <c r="Q283" s="1"/>
      <c r="R283" s="6" t="s">
        <v>787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0">
        <v>129</v>
      </c>
      <c r="B284" s="191">
        <v>43398</v>
      </c>
      <c r="C284" s="191"/>
      <c r="D284" s="192" t="s">
        <v>120</v>
      </c>
      <c r="E284" s="193" t="s">
        <v>592</v>
      </c>
      <c r="F284" s="193">
        <v>698.5</v>
      </c>
      <c r="G284" s="193"/>
      <c r="H284" s="193">
        <v>890</v>
      </c>
      <c r="I284" s="195">
        <v>890</v>
      </c>
      <c r="J284" s="165" t="s">
        <v>790</v>
      </c>
      <c r="K284" s="166">
        <f t="shared" si="151"/>
        <v>191.5</v>
      </c>
      <c r="L284" s="167">
        <f t="shared" si="152"/>
        <v>0.27415891195418757</v>
      </c>
      <c r="M284" s="162" t="s">
        <v>595</v>
      </c>
      <c r="N284" s="168">
        <v>44328</v>
      </c>
      <c r="O284" s="1"/>
      <c r="P284" s="1"/>
      <c r="Q284" s="1"/>
      <c r="R284" s="6" t="s">
        <v>783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0">
        <v>130</v>
      </c>
      <c r="B285" s="191">
        <v>42877</v>
      </c>
      <c r="C285" s="191"/>
      <c r="D285" s="192" t="s">
        <v>791</v>
      </c>
      <c r="E285" s="193" t="s">
        <v>592</v>
      </c>
      <c r="F285" s="193">
        <v>127.6</v>
      </c>
      <c r="G285" s="193"/>
      <c r="H285" s="193">
        <v>138</v>
      </c>
      <c r="I285" s="195">
        <v>190</v>
      </c>
      <c r="J285" s="165" t="s">
        <v>792</v>
      </c>
      <c r="K285" s="166">
        <f t="shared" si="151"/>
        <v>10.400000000000006</v>
      </c>
      <c r="L285" s="167">
        <f t="shared" si="152"/>
        <v>8.1504702194357417E-2</v>
      </c>
      <c r="M285" s="162" t="s">
        <v>595</v>
      </c>
      <c r="N285" s="168">
        <v>43774</v>
      </c>
      <c r="O285" s="1"/>
      <c r="P285" s="1"/>
      <c r="Q285" s="1"/>
      <c r="R285" s="6" t="s">
        <v>787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90">
        <v>131</v>
      </c>
      <c r="B286" s="191">
        <v>43158</v>
      </c>
      <c r="C286" s="191"/>
      <c r="D286" s="192" t="s">
        <v>793</v>
      </c>
      <c r="E286" s="193" t="s">
        <v>592</v>
      </c>
      <c r="F286" s="193">
        <v>317</v>
      </c>
      <c r="G286" s="193"/>
      <c r="H286" s="193">
        <v>382.5</v>
      </c>
      <c r="I286" s="195">
        <v>398</v>
      </c>
      <c r="J286" s="165" t="s">
        <v>794</v>
      </c>
      <c r="K286" s="166">
        <f t="shared" si="151"/>
        <v>65.5</v>
      </c>
      <c r="L286" s="167">
        <f t="shared" si="152"/>
        <v>0.20662460567823343</v>
      </c>
      <c r="M286" s="162" t="s">
        <v>595</v>
      </c>
      <c r="N286" s="168">
        <v>44238</v>
      </c>
      <c r="O286" s="1"/>
      <c r="P286" s="1"/>
      <c r="Q286" s="1"/>
      <c r="R286" s="6" t="s">
        <v>787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03">
        <v>132</v>
      </c>
      <c r="B287" s="204">
        <v>43164</v>
      </c>
      <c r="C287" s="204"/>
      <c r="D287" s="205" t="s">
        <v>166</v>
      </c>
      <c r="E287" s="206" t="s">
        <v>592</v>
      </c>
      <c r="F287" s="201">
        <f>510-14.4</f>
        <v>495.6</v>
      </c>
      <c r="G287" s="206"/>
      <c r="H287" s="206">
        <v>350</v>
      </c>
      <c r="I287" s="207">
        <v>672</v>
      </c>
      <c r="J287" s="175" t="s">
        <v>795</v>
      </c>
      <c r="K287" s="176">
        <f t="shared" si="151"/>
        <v>-145.60000000000002</v>
      </c>
      <c r="L287" s="177">
        <f t="shared" si="152"/>
        <v>-0.29378531073446329</v>
      </c>
      <c r="M287" s="173" t="s">
        <v>605</v>
      </c>
      <c r="N287" s="170">
        <v>43887</v>
      </c>
      <c r="O287" s="1"/>
      <c r="P287" s="1"/>
      <c r="Q287" s="1"/>
      <c r="R287" s="6" t="s">
        <v>783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03">
        <v>133</v>
      </c>
      <c r="B288" s="204">
        <v>43237</v>
      </c>
      <c r="C288" s="204"/>
      <c r="D288" s="205" t="s">
        <v>796</v>
      </c>
      <c r="E288" s="206" t="s">
        <v>592</v>
      </c>
      <c r="F288" s="201">
        <v>230.3</v>
      </c>
      <c r="G288" s="206"/>
      <c r="H288" s="206">
        <v>102.5</v>
      </c>
      <c r="I288" s="207">
        <v>348</v>
      </c>
      <c r="J288" s="175" t="s">
        <v>797</v>
      </c>
      <c r="K288" s="176">
        <f t="shared" si="151"/>
        <v>-127.80000000000001</v>
      </c>
      <c r="L288" s="177">
        <f t="shared" si="152"/>
        <v>-0.55492835432045162</v>
      </c>
      <c r="M288" s="173" t="s">
        <v>605</v>
      </c>
      <c r="N288" s="170">
        <v>43896</v>
      </c>
      <c r="O288" s="1"/>
      <c r="P288" s="1"/>
      <c r="Q288" s="1"/>
      <c r="R288" s="6" t="s">
        <v>783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90">
        <v>134</v>
      </c>
      <c r="B289" s="191">
        <v>43258</v>
      </c>
      <c r="C289" s="191"/>
      <c r="D289" s="192" t="s">
        <v>445</v>
      </c>
      <c r="E289" s="193" t="s">
        <v>592</v>
      </c>
      <c r="F289" s="193">
        <f>342.5-5.1</f>
        <v>337.4</v>
      </c>
      <c r="G289" s="193"/>
      <c r="H289" s="193">
        <v>412.5</v>
      </c>
      <c r="I289" s="195">
        <v>439</v>
      </c>
      <c r="J289" s="165" t="s">
        <v>798</v>
      </c>
      <c r="K289" s="166">
        <f t="shared" si="151"/>
        <v>75.100000000000023</v>
      </c>
      <c r="L289" s="167">
        <f t="shared" si="152"/>
        <v>0.22258446947243635</v>
      </c>
      <c r="M289" s="162" t="s">
        <v>595</v>
      </c>
      <c r="N289" s="168">
        <v>44230</v>
      </c>
      <c r="O289" s="1"/>
      <c r="P289" s="1"/>
      <c r="Q289" s="1"/>
      <c r="R289" s="6" t="s">
        <v>787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4">
        <v>135</v>
      </c>
      <c r="B290" s="183">
        <v>43285</v>
      </c>
      <c r="C290" s="183"/>
      <c r="D290" s="184" t="s">
        <v>58</v>
      </c>
      <c r="E290" s="185" t="s">
        <v>592</v>
      </c>
      <c r="F290" s="185">
        <f>127.5-5.53</f>
        <v>121.97</v>
      </c>
      <c r="G290" s="186"/>
      <c r="H290" s="186">
        <v>122.5</v>
      </c>
      <c r="I290" s="186">
        <v>170</v>
      </c>
      <c r="J290" s="187" t="s">
        <v>799</v>
      </c>
      <c r="K290" s="188">
        <f t="shared" si="151"/>
        <v>0.53000000000000114</v>
      </c>
      <c r="L290" s="189">
        <f t="shared" si="152"/>
        <v>4.3453308190538747E-3</v>
      </c>
      <c r="M290" s="185" t="s">
        <v>613</v>
      </c>
      <c r="N290" s="183">
        <v>44431</v>
      </c>
      <c r="O290" s="1"/>
      <c r="P290" s="1"/>
      <c r="Q290" s="1"/>
      <c r="R290" s="6" t="s">
        <v>783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03">
        <v>136</v>
      </c>
      <c r="B291" s="204">
        <v>43294</v>
      </c>
      <c r="C291" s="204"/>
      <c r="D291" s="205" t="s">
        <v>800</v>
      </c>
      <c r="E291" s="206" t="s">
        <v>592</v>
      </c>
      <c r="F291" s="201">
        <v>46.5</v>
      </c>
      <c r="G291" s="206"/>
      <c r="H291" s="206">
        <v>17</v>
      </c>
      <c r="I291" s="207">
        <v>59</v>
      </c>
      <c r="J291" s="175" t="s">
        <v>801</v>
      </c>
      <c r="K291" s="176">
        <f t="shared" si="151"/>
        <v>-29.5</v>
      </c>
      <c r="L291" s="177">
        <f t="shared" si="152"/>
        <v>-0.63440860215053763</v>
      </c>
      <c r="M291" s="173" t="s">
        <v>605</v>
      </c>
      <c r="N291" s="170">
        <v>43887</v>
      </c>
      <c r="O291" s="1"/>
      <c r="P291" s="1"/>
      <c r="Q291" s="1"/>
      <c r="R291" s="6" t="s">
        <v>783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90">
        <v>137</v>
      </c>
      <c r="B292" s="191">
        <v>43396</v>
      </c>
      <c r="C292" s="191"/>
      <c r="D292" s="192" t="s">
        <v>428</v>
      </c>
      <c r="E292" s="193" t="s">
        <v>592</v>
      </c>
      <c r="F292" s="193">
        <v>156.5</v>
      </c>
      <c r="G292" s="193"/>
      <c r="H292" s="193">
        <v>207.5</v>
      </c>
      <c r="I292" s="195">
        <v>191</v>
      </c>
      <c r="J292" s="165" t="s">
        <v>680</v>
      </c>
      <c r="K292" s="166">
        <f t="shared" si="151"/>
        <v>51</v>
      </c>
      <c r="L292" s="167">
        <f t="shared" si="152"/>
        <v>0.32587859424920129</v>
      </c>
      <c r="M292" s="162" t="s">
        <v>595</v>
      </c>
      <c r="N292" s="168">
        <v>44369</v>
      </c>
      <c r="O292" s="1"/>
      <c r="P292" s="1"/>
      <c r="Q292" s="1"/>
      <c r="R292" s="6" t="s">
        <v>783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90">
        <v>138</v>
      </c>
      <c r="B293" s="191">
        <v>43439</v>
      </c>
      <c r="C293" s="191"/>
      <c r="D293" s="192" t="s">
        <v>347</v>
      </c>
      <c r="E293" s="193" t="s">
        <v>592</v>
      </c>
      <c r="F293" s="193">
        <v>259.5</v>
      </c>
      <c r="G293" s="193"/>
      <c r="H293" s="193">
        <v>320</v>
      </c>
      <c r="I293" s="195">
        <v>320</v>
      </c>
      <c r="J293" s="165" t="s">
        <v>680</v>
      </c>
      <c r="K293" s="166">
        <f t="shared" si="151"/>
        <v>60.5</v>
      </c>
      <c r="L293" s="167">
        <f t="shared" si="152"/>
        <v>0.23314065510597304</v>
      </c>
      <c r="M293" s="162" t="s">
        <v>595</v>
      </c>
      <c r="N293" s="168">
        <v>44323</v>
      </c>
      <c r="O293" s="1"/>
      <c r="P293" s="1"/>
      <c r="Q293" s="1"/>
      <c r="R293" s="6" t="s">
        <v>783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03">
        <v>139</v>
      </c>
      <c r="B294" s="204">
        <v>43439</v>
      </c>
      <c r="C294" s="204"/>
      <c r="D294" s="205" t="s">
        <v>802</v>
      </c>
      <c r="E294" s="206" t="s">
        <v>592</v>
      </c>
      <c r="F294" s="206">
        <v>715</v>
      </c>
      <c r="G294" s="206"/>
      <c r="H294" s="206">
        <v>445</v>
      </c>
      <c r="I294" s="207">
        <v>840</v>
      </c>
      <c r="J294" s="175" t="s">
        <v>803</v>
      </c>
      <c r="K294" s="176">
        <f t="shared" si="151"/>
        <v>-270</v>
      </c>
      <c r="L294" s="177">
        <f t="shared" si="152"/>
        <v>-0.3776223776223776</v>
      </c>
      <c r="M294" s="173" t="s">
        <v>605</v>
      </c>
      <c r="N294" s="170">
        <v>43800</v>
      </c>
      <c r="O294" s="1"/>
      <c r="P294" s="1"/>
      <c r="Q294" s="1"/>
      <c r="R294" s="6" t="s">
        <v>783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90">
        <v>140</v>
      </c>
      <c r="B295" s="191">
        <v>43469</v>
      </c>
      <c r="C295" s="191"/>
      <c r="D295" s="192" t="s">
        <v>180</v>
      </c>
      <c r="E295" s="193" t="s">
        <v>592</v>
      </c>
      <c r="F295" s="193">
        <v>875</v>
      </c>
      <c r="G295" s="193"/>
      <c r="H295" s="193">
        <v>1165</v>
      </c>
      <c r="I295" s="195">
        <v>1185</v>
      </c>
      <c r="J295" s="165" t="s">
        <v>804</v>
      </c>
      <c r="K295" s="166">
        <f t="shared" si="151"/>
        <v>290</v>
      </c>
      <c r="L295" s="167">
        <f t="shared" si="152"/>
        <v>0.33142857142857141</v>
      </c>
      <c r="M295" s="162" t="s">
        <v>595</v>
      </c>
      <c r="N295" s="168">
        <v>43847</v>
      </c>
      <c r="O295" s="1"/>
      <c r="P295" s="1"/>
      <c r="Q295" s="1"/>
      <c r="R295" s="6" t="s">
        <v>783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90">
        <v>141</v>
      </c>
      <c r="B296" s="191">
        <v>43559</v>
      </c>
      <c r="C296" s="191"/>
      <c r="D296" s="192" t="s">
        <v>365</v>
      </c>
      <c r="E296" s="193" t="s">
        <v>592</v>
      </c>
      <c r="F296" s="193">
        <f>387-14.63</f>
        <v>372.37</v>
      </c>
      <c r="G296" s="193"/>
      <c r="H296" s="193">
        <v>490</v>
      </c>
      <c r="I296" s="195">
        <v>490</v>
      </c>
      <c r="J296" s="165" t="s">
        <v>680</v>
      </c>
      <c r="K296" s="166">
        <f t="shared" si="151"/>
        <v>117.63</v>
      </c>
      <c r="L296" s="167">
        <f t="shared" si="152"/>
        <v>0.31589548030185027</v>
      </c>
      <c r="M296" s="162" t="s">
        <v>595</v>
      </c>
      <c r="N296" s="168">
        <v>43850</v>
      </c>
      <c r="O296" s="1"/>
      <c r="P296" s="1"/>
      <c r="Q296" s="1"/>
      <c r="R296" s="6" t="s">
        <v>783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03">
        <v>142</v>
      </c>
      <c r="B297" s="204">
        <v>43578</v>
      </c>
      <c r="C297" s="204"/>
      <c r="D297" s="205" t="s">
        <v>805</v>
      </c>
      <c r="E297" s="206" t="s">
        <v>604</v>
      </c>
      <c r="F297" s="206">
        <v>220</v>
      </c>
      <c r="G297" s="206"/>
      <c r="H297" s="206">
        <v>127.5</v>
      </c>
      <c r="I297" s="207">
        <v>284</v>
      </c>
      <c r="J297" s="175" t="s">
        <v>806</v>
      </c>
      <c r="K297" s="176">
        <f t="shared" si="151"/>
        <v>-92.5</v>
      </c>
      <c r="L297" s="177">
        <f t="shared" si="152"/>
        <v>-0.42045454545454547</v>
      </c>
      <c r="M297" s="173" t="s">
        <v>605</v>
      </c>
      <c r="N297" s="170">
        <v>43896</v>
      </c>
      <c r="O297" s="1"/>
      <c r="P297" s="1"/>
      <c r="Q297" s="1"/>
      <c r="R297" s="6" t="s">
        <v>783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90">
        <v>143</v>
      </c>
      <c r="B298" s="191">
        <v>43622</v>
      </c>
      <c r="C298" s="191"/>
      <c r="D298" s="192" t="s">
        <v>490</v>
      </c>
      <c r="E298" s="193" t="s">
        <v>604</v>
      </c>
      <c r="F298" s="193">
        <v>332.8</v>
      </c>
      <c r="G298" s="193"/>
      <c r="H298" s="193">
        <v>405</v>
      </c>
      <c r="I298" s="195">
        <v>419</v>
      </c>
      <c r="J298" s="165" t="s">
        <v>807</v>
      </c>
      <c r="K298" s="166">
        <f t="shared" si="151"/>
        <v>72.199999999999989</v>
      </c>
      <c r="L298" s="167">
        <f t="shared" si="152"/>
        <v>0.21694711538461534</v>
      </c>
      <c r="M298" s="162" t="s">
        <v>595</v>
      </c>
      <c r="N298" s="168">
        <v>43860</v>
      </c>
      <c r="O298" s="1"/>
      <c r="P298" s="1"/>
      <c r="Q298" s="1"/>
      <c r="R298" s="6" t="s">
        <v>787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4">
        <v>144</v>
      </c>
      <c r="B299" s="183">
        <v>43641</v>
      </c>
      <c r="C299" s="183"/>
      <c r="D299" s="184" t="s">
        <v>172</v>
      </c>
      <c r="E299" s="185" t="s">
        <v>592</v>
      </c>
      <c r="F299" s="185">
        <v>386</v>
      </c>
      <c r="G299" s="186"/>
      <c r="H299" s="186">
        <v>395</v>
      </c>
      <c r="I299" s="186">
        <v>452</v>
      </c>
      <c r="J299" s="187" t="s">
        <v>808</v>
      </c>
      <c r="K299" s="188">
        <f t="shared" si="151"/>
        <v>9</v>
      </c>
      <c r="L299" s="189">
        <f t="shared" si="152"/>
        <v>2.3316062176165803E-2</v>
      </c>
      <c r="M299" s="185" t="s">
        <v>613</v>
      </c>
      <c r="N299" s="183">
        <v>43868</v>
      </c>
      <c r="O299" s="1"/>
      <c r="P299" s="1"/>
      <c r="Q299" s="1"/>
      <c r="R299" s="6" t="s">
        <v>787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4">
        <v>145</v>
      </c>
      <c r="B300" s="183">
        <v>43707</v>
      </c>
      <c r="C300" s="183"/>
      <c r="D300" s="184" t="s">
        <v>146</v>
      </c>
      <c r="E300" s="185" t="s">
        <v>592</v>
      </c>
      <c r="F300" s="185">
        <v>137.5</v>
      </c>
      <c r="G300" s="186"/>
      <c r="H300" s="186">
        <v>138.5</v>
      </c>
      <c r="I300" s="186">
        <v>190</v>
      </c>
      <c r="J300" s="187" t="s">
        <v>809</v>
      </c>
      <c r="K300" s="188">
        <f t="shared" si="151"/>
        <v>1</v>
      </c>
      <c r="L300" s="189">
        <f t="shared" si="152"/>
        <v>7.2727272727272727E-3</v>
      </c>
      <c r="M300" s="185" t="s">
        <v>613</v>
      </c>
      <c r="N300" s="183">
        <v>44432</v>
      </c>
      <c r="O300" s="1"/>
      <c r="P300" s="1"/>
      <c r="Q300" s="1"/>
      <c r="R300" s="6" t="s">
        <v>783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90">
        <v>146</v>
      </c>
      <c r="B301" s="191">
        <v>43731</v>
      </c>
      <c r="C301" s="191"/>
      <c r="D301" s="192" t="s">
        <v>438</v>
      </c>
      <c r="E301" s="193" t="s">
        <v>592</v>
      </c>
      <c r="F301" s="193">
        <v>235</v>
      </c>
      <c r="G301" s="193"/>
      <c r="H301" s="193">
        <v>295</v>
      </c>
      <c r="I301" s="195">
        <v>296</v>
      </c>
      <c r="J301" s="165" t="s">
        <v>810</v>
      </c>
      <c r="K301" s="166">
        <f t="shared" si="151"/>
        <v>60</v>
      </c>
      <c r="L301" s="167">
        <f t="shared" si="152"/>
        <v>0.25531914893617019</v>
      </c>
      <c r="M301" s="162" t="s">
        <v>595</v>
      </c>
      <c r="N301" s="168">
        <v>43844</v>
      </c>
      <c r="O301" s="1"/>
      <c r="P301" s="1"/>
      <c r="Q301" s="1"/>
      <c r="R301" s="6" t="s">
        <v>787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90">
        <v>147</v>
      </c>
      <c r="B302" s="191">
        <v>43752</v>
      </c>
      <c r="C302" s="191"/>
      <c r="D302" s="192" t="s">
        <v>811</v>
      </c>
      <c r="E302" s="193" t="s">
        <v>592</v>
      </c>
      <c r="F302" s="193">
        <v>277.5</v>
      </c>
      <c r="G302" s="193"/>
      <c r="H302" s="193">
        <v>333</v>
      </c>
      <c r="I302" s="195">
        <v>333</v>
      </c>
      <c r="J302" s="165" t="s">
        <v>812</v>
      </c>
      <c r="K302" s="166">
        <f t="shared" si="151"/>
        <v>55.5</v>
      </c>
      <c r="L302" s="167">
        <f t="shared" si="152"/>
        <v>0.2</v>
      </c>
      <c r="M302" s="162" t="s">
        <v>595</v>
      </c>
      <c r="N302" s="168">
        <v>43846</v>
      </c>
      <c r="O302" s="1"/>
      <c r="P302" s="1"/>
      <c r="Q302" s="1"/>
      <c r="R302" s="6" t="s">
        <v>783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90">
        <v>148</v>
      </c>
      <c r="B303" s="191">
        <v>43752</v>
      </c>
      <c r="C303" s="191"/>
      <c r="D303" s="192" t="s">
        <v>813</v>
      </c>
      <c r="E303" s="193" t="s">
        <v>592</v>
      </c>
      <c r="F303" s="193">
        <v>930</v>
      </c>
      <c r="G303" s="193"/>
      <c r="H303" s="193">
        <v>1165</v>
      </c>
      <c r="I303" s="195">
        <v>1200</v>
      </c>
      <c r="J303" s="165" t="s">
        <v>814</v>
      </c>
      <c r="K303" s="166">
        <f t="shared" si="151"/>
        <v>235</v>
      </c>
      <c r="L303" s="167">
        <f t="shared" si="152"/>
        <v>0.25268817204301075</v>
      </c>
      <c r="M303" s="162" t="s">
        <v>595</v>
      </c>
      <c r="N303" s="168">
        <v>43847</v>
      </c>
      <c r="O303" s="1"/>
      <c r="P303" s="1"/>
      <c r="Q303" s="1"/>
      <c r="R303" s="6" t="s">
        <v>787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90">
        <v>149</v>
      </c>
      <c r="B304" s="191">
        <v>43753</v>
      </c>
      <c r="C304" s="191"/>
      <c r="D304" s="192" t="s">
        <v>815</v>
      </c>
      <c r="E304" s="193" t="s">
        <v>592</v>
      </c>
      <c r="F304" s="163">
        <v>111</v>
      </c>
      <c r="G304" s="193"/>
      <c r="H304" s="193">
        <v>141</v>
      </c>
      <c r="I304" s="195">
        <v>141</v>
      </c>
      <c r="J304" s="165" t="s">
        <v>816</v>
      </c>
      <c r="K304" s="166">
        <f t="shared" si="151"/>
        <v>30</v>
      </c>
      <c r="L304" s="167">
        <f t="shared" si="152"/>
        <v>0.27027027027027029</v>
      </c>
      <c r="M304" s="162" t="s">
        <v>595</v>
      </c>
      <c r="N304" s="168">
        <v>44328</v>
      </c>
      <c r="O304" s="1"/>
      <c r="P304" s="1"/>
      <c r="Q304" s="1"/>
      <c r="R304" s="6" t="s">
        <v>787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90">
        <v>150</v>
      </c>
      <c r="B305" s="191">
        <v>43753</v>
      </c>
      <c r="C305" s="191"/>
      <c r="D305" s="192" t="s">
        <v>817</v>
      </c>
      <c r="E305" s="193" t="s">
        <v>592</v>
      </c>
      <c r="F305" s="163">
        <v>296</v>
      </c>
      <c r="G305" s="193"/>
      <c r="H305" s="193">
        <v>370</v>
      </c>
      <c r="I305" s="195">
        <v>370</v>
      </c>
      <c r="J305" s="165" t="s">
        <v>680</v>
      </c>
      <c r="K305" s="166">
        <f t="shared" si="151"/>
        <v>74</v>
      </c>
      <c r="L305" s="167">
        <f t="shared" si="152"/>
        <v>0.25</v>
      </c>
      <c r="M305" s="162" t="s">
        <v>595</v>
      </c>
      <c r="N305" s="168">
        <v>43853</v>
      </c>
      <c r="O305" s="1"/>
      <c r="P305" s="1"/>
      <c r="Q305" s="1"/>
      <c r="R305" s="6" t="s">
        <v>787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90">
        <v>151</v>
      </c>
      <c r="B306" s="191">
        <v>43754</v>
      </c>
      <c r="C306" s="191"/>
      <c r="D306" s="192" t="s">
        <v>818</v>
      </c>
      <c r="E306" s="193" t="s">
        <v>592</v>
      </c>
      <c r="F306" s="163">
        <v>300</v>
      </c>
      <c r="G306" s="193"/>
      <c r="H306" s="193">
        <v>382.5</v>
      </c>
      <c r="I306" s="195">
        <v>344</v>
      </c>
      <c r="J306" s="165" t="s">
        <v>819</v>
      </c>
      <c r="K306" s="166">
        <f t="shared" si="151"/>
        <v>82.5</v>
      </c>
      <c r="L306" s="167">
        <f t="shared" si="152"/>
        <v>0.27500000000000002</v>
      </c>
      <c r="M306" s="162" t="s">
        <v>595</v>
      </c>
      <c r="N306" s="168">
        <v>44238</v>
      </c>
      <c r="O306" s="1"/>
      <c r="P306" s="1"/>
      <c r="Q306" s="1"/>
      <c r="R306" s="6" t="s">
        <v>787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90">
        <v>152</v>
      </c>
      <c r="B307" s="191">
        <v>43832</v>
      </c>
      <c r="C307" s="191"/>
      <c r="D307" s="192" t="s">
        <v>820</v>
      </c>
      <c r="E307" s="193" t="s">
        <v>592</v>
      </c>
      <c r="F307" s="163">
        <v>495</v>
      </c>
      <c r="G307" s="193"/>
      <c r="H307" s="193">
        <v>595</v>
      </c>
      <c r="I307" s="195">
        <v>590</v>
      </c>
      <c r="J307" s="165" t="s">
        <v>616</v>
      </c>
      <c r="K307" s="166">
        <f t="shared" si="151"/>
        <v>100</v>
      </c>
      <c r="L307" s="167">
        <f t="shared" si="152"/>
        <v>0.20202020202020202</v>
      </c>
      <c r="M307" s="162" t="s">
        <v>595</v>
      </c>
      <c r="N307" s="168">
        <v>44589</v>
      </c>
      <c r="O307" s="1"/>
      <c r="P307" s="1"/>
      <c r="Q307" s="1"/>
      <c r="R307" s="6" t="s">
        <v>787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90">
        <v>153</v>
      </c>
      <c r="B308" s="191">
        <v>43966</v>
      </c>
      <c r="C308" s="191"/>
      <c r="D308" s="192" t="s">
        <v>76</v>
      </c>
      <c r="E308" s="193" t="s">
        <v>592</v>
      </c>
      <c r="F308" s="163">
        <v>67.5</v>
      </c>
      <c r="G308" s="193"/>
      <c r="H308" s="193">
        <v>86</v>
      </c>
      <c r="I308" s="195">
        <v>86</v>
      </c>
      <c r="J308" s="165" t="s">
        <v>821</v>
      </c>
      <c r="K308" s="166">
        <f t="shared" si="151"/>
        <v>18.5</v>
      </c>
      <c r="L308" s="167">
        <f t="shared" si="152"/>
        <v>0.27407407407407408</v>
      </c>
      <c r="M308" s="162" t="s">
        <v>595</v>
      </c>
      <c r="N308" s="168">
        <v>44008</v>
      </c>
      <c r="O308" s="1"/>
      <c r="P308" s="1"/>
      <c r="Q308" s="1"/>
      <c r="R308" s="6" t="s">
        <v>787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90">
        <v>154</v>
      </c>
      <c r="B309" s="191">
        <v>44035</v>
      </c>
      <c r="C309" s="191"/>
      <c r="D309" s="192" t="s">
        <v>489</v>
      </c>
      <c r="E309" s="193" t="s">
        <v>592</v>
      </c>
      <c r="F309" s="163">
        <v>231</v>
      </c>
      <c r="G309" s="193"/>
      <c r="H309" s="193">
        <v>281</v>
      </c>
      <c r="I309" s="195">
        <v>281</v>
      </c>
      <c r="J309" s="165" t="s">
        <v>680</v>
      </c>
      <c r="K309" s="166">
        <f t="shared" si="151"/>
        <v>50</v>
      </c>
      <c r="L309" s="167">
        <f t="shared" si="152"/>
        <v>0.21645021645021645</v>
      </c>
      <c r="M309" s="162" t="s">
        <v>595</v>
      </c>
      <c r="N309" s="168">
        <v>44358</v>
      </c>
      <c r="O309" s="1"/>
      <c r="P309" s="1"/>
      <c r="Q309" s="1"/>
      <c r="R309" s="6" t="s">
        <v>787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90">
        <v>155</v>
      </c>
      <c r="B310" s="191">
        <v>44092</v>
      </c>
      <c r="C310" s="191"/>
      <c r="D310" s="192" t="s">
        <v>144</v>
      </c>
      <c r="E310" s="193" t="s">
        <v>592</v>
      </c>
      <c r="F310" s="193">
        <v>206</v>
      </c>
      <c r="G310" s="193"/>
      <c r="H310" s="193">
        <v>248</v>
      </c>
      <c r="I310" s="195">
        <v>248</v>
      </c>
      <c r="J310" s="165" t="s">
        <v>680</v>
      </c>
      <c r="K310" s="166">
        <f t="shared" si="151"/>
        <v>42</v>
      </c>
      <c r="L310" s="167">
        <f t="shared" si="152"/>
        <v>0.20388349514563106</v>
      </c>
      <c r="M310" s="162" t="s">
        <v>595</v>
      </c>
      <c r="N310" s="168">
        <v>44214</v>
      </c>
      <c r="O310" s="1"/>
      <c r="P310" s="1"/>
      <c r="Q310" s="1"/>
      <c r="R310" s="6" t="s">
        <v>787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90">
        <v>156</v>
      </c>
      <c r="B311" s="191">
        <v>44140</v>
      </c>
      <c r="C311" s="191"/>
      <c r="D311" s="192" t="s">
        <v>144</v>
      </c>
      <c r="E311" s="193" t="s">
        <v>592</v>
      </c>
      <c r="F311" s="193">
        <v>182.5</v>
      </c>
      <c r="G311" s="193"/>
      <c r="H311" s="193">
        <v>248</v>
      </c>
      <c r="I311" s="195">
        <v>248</v>
      </c>
      <c r="J311" s="165" t="s">
        <v>680</v>
      </c>
      <c r="K311" s="166">
        <f t="shared" si="151"/>
        <v>65.5</v>
      </c>
      <c r="L311" s="167">
        <f t="shared" si="152"/>
        <v>0.35890410958904112</v>
      </c>
      <c r="M311" s="162" t="s">
        <v>595</v>
      </c>
      <c r="N311" s="168">
        <v>44214</v>
      </c>
      <c r="O311" s="1"/>
      <c r="P311" s="1"/>
      <c r="Q311" s="1"/>
      <c r="R311" s="6" t="s">
        <v>787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90">
        <v>157</v>
      </c>
      <c r="B312" s="191">
        <v>44140</v>
      </c>
      <c r="C312" s="191"/>
      <c r="D312" s="192" t="s">
        <v>347</v>
      </c>
      <c r="E312" s="193" t="s">
        <v>592</v>
      </c>
      <c r="F312" s="193">
        <v>247.5</v>
      </c>
      <c r="G312" s="193"/>
      <c r="H312" s="193">
        <v>320</v>
      </c>
      <c r="I312" s="195">
        <v>320</v>
      </c>
      <c r="J312" s="165" t="s">
        <v>680</v>
      </c>
      <c r="K312" s="166">
        <f t="shared" si="151"/>
        <v>72.5</v>
      </c>
      <c r="L312" s="167">
        <f t="shared" si="152"/>
        <v>0.29292929292929293</v>
      </c>
      <c r="M312" s="162" t="s">
        <v>595</v>
      </c>
      <c r="N312" s="168">
        <v>44323</v>
      </c>
      <c r="O312" s="1"/>
      <c r="P312" s="1"/>
      <c r="Q312" s="1"/>
      <c r="R312" s="6" t="s">
        <v>787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90">
        <v>158</v>
      </c>
      <c r="B313" s="191">
        <v>44140</v>
      </c>
      <c r="C313" s="191"/>
      <c r="D313" s="192" t="s">
        <v>203</v>
      </c>
      <c r="E313" s="193" t="s">
        <v>592</v>
      </c>
      <c r="F313" s="163">
        <v>925</v>
      </c>
      <c r="G313" s="193"/>
      <c r="H313" s="193">
        <v>1095</v>
      </c>
      <c r="I313" s="195">
        <v>1093</v>
      </c>
      <c r="J313" s="165" t="s">
        <v>822</v>
      </c>
      <c r="K313" s="166">
        <f t="shared" si="151"/>
        <v>170</v>
      </c>
      <c r="L313" s="167">
        <f t="shared" si="152"/>
        <v>0.18378378378378379</v>
      </c>
      <c r="M313" s="162" t="s">
        <v>595</v>
      </c>
      <c r="N313" s="168">
        <v>44201</v>
      </c>
      <c r="O313" s="1"/>
      <c r="P313" s="1"/>
      <c r="Q313" s="1"/>
      <c r="R313" s="6" t="s">
        <v>787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90">
        <v>159</v>
      </c>
      <c r="B314" s="191">
        <v>44140</v>
      </c>
      <c r="C314" s="191"/>
      <c r="D314" s="192" t="s">
        <v>365</v>
      </c>
      <c r="E314" s="193" t="s">
        <v>592</v>
      </c>
      <c r="F314" s="163">
        <v>332.5</v>
      </c>
      <c r="G314" s="193"/>
      <c r="H314" s="193">
        <v>393</v>
      </c>
      <c r="I314" s="195">
        <v>406</v>
      </c>
      <c r="J314" s="165" t="s">
        <v>823</v>
      </c>
      <c r="K314" s="166">
        <f t="shared" si="151"/>
        <v>60.5</v>
      </c>
      <c r="L314" s="167">
        <f t="shared" si="152"/>
        <v>0.18195488721804512</v>
      </c>
      <c r="M314" s="162" t="s">
        <v>595</v>
      </c>
      <c r="N314" s="168">
        <v>44256</v>
      </c>
      <c r="O314" s="1"/>
      <c r="P314" s="1"/>
      <c r="Q314" s="1"/>
      <c r="R314" s="6" t="s">
        <v>787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90">
        <v>160</v>
      </c>
      <c r="B315" s="191">
        <v>44141</v>
      </c>
      <c r="C315" s="191"/>
      <c r="D315" s="192" t="s">
        <v>489</v>
      </c>
      <c r="E315" s="193" t="s">
        <v>592</v>
      </c>
      <c r="F315" s="163">
        <v>231</v>
      </c>
      <c r="G315" s="193"/>
      <c r="H315" s="193">
        <v>281</v>
      </c>
      <c r="I315" s="195">
        <v>281</v>
      </c>
      <c r="J315" s="165" t="s">
        <v>680</v>
      </c>
      <c r="K315" s="166">
        <f t="shared" si="151"/>
        <v>50</v>
      </c>
      <c r="L315" s="167">
        <f t="shared" si="152"/>
        <v>0.21645021645021645</v>
      </c>
      <c r="M315" s="162" t="s">
        <v>595</v>
      </c>
      <c r="N315" s="168">
        <v>44358</v>
      </c>
      <c r="O315" s="1"/>
      <c r="P315" s="1"/>
      <c r="Q315" s="1"/>
      <c r="R315" s="6" t="s">
        <v>787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90">
        <v>161</v>
      </c>
      <c r="B316" s="191">
        <v>44187</v>
      </c>
      <c r="C316" s="191"/>
      <c r="D316" s="192" t="s">
        <v>824</v>
      </c>
      <c r="E316" s="193" t="s">
        <v>592</v>
      </c>
      <c r="F316" s="163">
        <v>190</v>
      </c>
      <c r="G316" s="193"/>
      <c r="H316" s="193">
        <v>239</v>
      </c>
      <c r="I316" s="195">
        <v>239</v>
      </c>
      <c r="J316" s="165" t="s">
        <v>825</v>
      </c>
      <c r="K316" s="166">
        <f t="shared" si="151"/>
        <v>49</v>
      </c>
      <c r="L316" s="167">
        <f t="shared" si="152"/>
        <v>0.25789473684210529</v>
      </c>
      <c r="M316" s="162" t="s">
        <v>595</v>
      </c>
      <c r="N316" s="168">
        <v>44844</v>
      </c>
      <c r="O316" s="1"/>
      <c r="P316" s="1"/>
      <c r="Q316" s="1"/>
      <c r="R316" s="6" t="s">
        <v>787</v>
      </c>
    </row>
    <row r="317" spans="1:26" ht="12.75" customHeight="1">
      <c r="A317" s="190">
        <v>162</v>
      </c>
      <c r="B317" s="191">
        <v>44258</v>
      </c>
      <c r="C317" s="191"/>
      <c r="D317" s="192" t="s">
        <v>820</v>
      </c>
      <c r="E317" s="193" t="s">
        <v>592</v>
      </c>
      <c r="F317" s="163">
        <v>495</v>
      </c>
      <c r="G317" s="193"/>
      <c r="H317" s="193">
        <v>595</v>
      </c>
      <c r="I317" s="195">
        <v>590</v>
      </c>
      <c r="J317" s="165" t="s">
        <v>616</v>
      </c>
      <c r="K317" s="166">
        <f t="shared" si="151"/>
        <v>100</v>
      </c>
      <c r="L317" s="167">
        <f t="shared" si="152"/>
        <v>0.20202020202020202</v>
      </c>
      <c r="M317" s="162" t="s">
        <v>595</v>
      </c>
      <c r="N317" s="168">
        <v>44589</v>
      </c>
      <c r="O317" s="1"/>
      <c r="P317" s="1"/>
      <c r="R317" s="6" t="s">
        <v>787</v>
      </c>
    </row>
    <row r="318" spans="1:26" ht="12.75" customHeight="1">
      <c r="A318" s="190">
        <v>163</v>
      </c>
      <c r="B318" s="191">
        <v>44274</v>
      </c>
      <c r="C318" s="191"/>
      <c r="D318" s="192" t="s">
        <v>365</v>
      </c>
      <c r="E318" s="193" t="s">
        <v>592</v>
      </c>
      <c r="F318" s="163">
        <v>355</v>
      </c>
      <c r="G318" s="193"/>
      <c r="H318" s="193">
        <v>422.5</v>
      </c>
      <c r="I318" s="195">
        <v>420</v>
      </c>
      <c r="J318" s="165" t="s">
        <v>826</v>
      </c>
      <c r="K318" s="166">
        <f t="shared" si="151"/>
        <v>67.5</v>
      </c>
      <c r="L318" s="167">
        <f t="shared" si="152"/>
        <v>0.19014084507042253</v>
      </c>
      <c r="M318" s="162" t="s">
        <v>595</v>
      </c>
      <c r="N318" s="168">
        <v>44361</v>
      </c>
      <c r="O318" s="1"/>
      <c r="R318" s="208" t="s">
        <v>787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90">
        <v>164</v>
      </c>
      <c r="B319" s="191">
        <v>44295</v>
      </c>
      <c r="C319" s="191"/>
      <c r="D319" s="192" t="s">
        <v>327</v>
      </c>
      <c r="E319" s="193" t="s">
        <v>592</v>
      </c>
      <c r="F319" s="163">
        <v>555</v>
      </c>
      <c r="G319" s="193"/>
      <c r="H319" s="193">
        <v>663</v>
      </c>
      <c r="I319" s="195">
        <v>663</v>
      </c>
      <c r="J319" s="165" t="s">
        <v>827</v>
      </c>
      <c r="K319" s="166">
        <f t="shared" si="151"/>
        <v>108</v>
      </c>
      <c r="L319" s="167">
        <f t="shared" si="152"/>
        <v>0.19459459459459461</v>
      </c>
      <c r="M319" s="162" t="s">
        <v>595</v>
      </c>
      <c r="N319" s="168">
        <v>44321</v>
      </c>
      <c r="O319" s="1"/>
      <c r="P319" s="1"/>
      <c r="Q319" s="1"/>
      <c r="R319" s="208" t="s">
        <v>787</v>
      </c>
    </row>
    <row r="320" spans="1:26" ht="12.75" customHeight="1">
      <c r="A320" s="190">
        <v>165</v>
      </c>
      <c r="B320" s="191">
        <v>44308</v>
      </c>
      <c r="C320" s="191"/>
      <c r="D320" s="192" t="s">
        <v>791</v>
      </c>
      <c r="E320" s="193" t="s">
        <v>592</v>
      </c>
      <c r="F320" s="163">
        <v>126.5</v>
      </c>
      <c r="G320" s="193"/>
      <c r="H320" s="193">
        <v>155</v>
      </c>
      <c r="I320" s="195">
        <v>155</v>
      </c>
      <c r="J320" s="165" t="s">
        <v>680</v>
      </c>
      <c r="K320" s="166">
        <f t="shared" si="151"/>
        <v>28.5</v>
      </c>
      <c r="L320" s="167">
        <f t="shared" si="152"/>
        <v>0.22529644268774704</v>
      </c>
      <c r="M320" s="162" t="s">
        <v>595</v>
      </c>
      <c r="N320" s="168">
        <v>44362</v>
      </c>
      <c r="O320" s="1"/>
      <c r="R320" s="208" t="s">
        <v>787</v>
      </c>
    </row>
    <row r="321" spans="1:18" ht="12.75" customHeight="1">
      <c r="A321" s="169">
        <v>166</v>
      </c>
      <c r="B321" s="200">
        <v>44368</v>
      </c>
      <c r="C321" s="200"/>
      <c r="D321" s="171" t="s">
        <v>828</v>
      </c>
      <c r="E321" s="173" t="s">
        <v>592</v>
      </c>
      <c r="F321" s="201">
        <v>287.5</v>
      </c>
      <c r="G321" s="173"/>
      <c r="H321" s="173">
        <v>245</v>
      </c>
      <c r="I321" s="174">
        <v>344</v>
      </c>
      <c r="J321" s="175" t="s">
        <v>829</v>
      </c>
      <c r="K321" s="176">
        <f t="shared" si="151"/>
        <v>-42.5</v>
      </c>
      <c r="L321" s="177">
        <f t="shared" si="152"/>
        <v>-0.14782608695652175</v>
      </c>
      <c r="M321" s="173" t="s">
        <v>605</v>
      </c>
      <c r="N321" s="170">
        <v>44508</v>
      </c>
      <c r="O321" s="1"/>
      <c r="R321" s="208" t="s">
        <v>787</v>
      </c>
    </row>
    <row r="322" spans="1:18" ht="12.75" customHeight="1">
      <c r="A322" s="190">
        <v>167</v>
      </c>
      <c r="B322" s="191">
        <v>44368</v>
      </c>
      <c r="C322" s="191"/>
      <c r="D322" s="192" t="s">
        <v>489</v>
      </c>
      <c r="E322" s="193" t="s">
        <v>592</v>
      </c>
      <c r="F322" s="163">
        <v>241</v>
      </c>
      <c r="G322" s="193"/>
      <c r="H322" s="193">
        <v>298</v>
      </c>
      <c r="I322" s="195">
        <v>320</v>
      </c>
      <c r="J322" s="165" t="s">
        <v>680</v>
      </c>
      <c r="K322" s="166">
        <f t="shared" si="151"/>
        <v>57</v>
      </c>
      <c r="L322" s="167">
        <f t="shared" si="152"/>
        <v>0.23651452282157676</v>
      </c>
      <c r="M322" s="162" t="s">
        <v>595</v>
      </c>
      <c r="N322" s="168">
        <v>44802</v>
      </c>
      <c r="O322" s="37"/>
      <c r="R322" s="208" t="s">
        <v>787</v>
      </c>
    </row>
    <row r="323" spans="1:18" ht="12.75" customHeight="1">
      <c r="A323" s="190">
        <v>168</v>
      </c>
      <c r="B323" s="191">
        <v>44406</v>
      </c>
      <c r="C323" s="191"/>
      <c r="D323" s="192" t="s">
        <v>791</v>
      </c>
      <c r="E323" s="193" t="s">
        <v>592</v>
      </c>
      <c r="F323" s="163">
        <v>162.5</v>
      </c>
      <c r="G323" s="193"/>
      <c r="H323" s="193">
        <v>200</v>
      </c>
      <c r="I323" s="195">
        <v>200</v>
      </c>
      <c r="J323" s="165" t="s">
        <v>680</v>
      </c>
      <c r="K323" s="166">
        <f t="shared" si="151"/>
        <v>37.5</v>
      </c>
      <c r="L323" s="167">
        <f t="shared" si="152"/>
        <v>0.23076923076923078</v>
      </c>
      <c r="M323" s="162" t="s">
        <v>595</v>
      </c>
      <c r="N323" s="168">
        <v>44802</v>
      </c>
      <c r="O323" s="1"/>
      <c r="R323" s="208" t="s">
        <v>787</v>
      </c>
    </row>
    <row r="324" spans="1:18" ht="12.75" customHeight="1">
      <c r="A324" s="190">
        <v>169</v>
      </c>
      <c r="B324" s="191">
        <v>44462</v>
      </c>
      <c r="C324" s="191"/>
      <c r="D324" s="192" t="s">
        <v>446</v>
      </c>
      <c r="E324" s="193" t="s">
        <v>592</v>
      </c>
      <c r="F324" s="163">
        <v>1235</v>
      </c>
      <c r="G324" s="193"/>
      <c r="H324" s="193">
        <v>1505</v>
      </c>
      <c r="I324" s="195">
        <v>1500</v>
      </c>
      <c r="J324" s="165" t="s">
        <v>680</v>
      </c>
      <c r="K324" s="166">
        <f t="shared" si="151"/>
        <v>270</v>
      </c>
      <c r="L324" s="167">
        <f t="shared" si="152"/>
        <v>0.21862348178137653</v>
      </c>
      <c r="M324" s="162" t="s">
        <v>595</v>
      </c>
      <c r="N324" s="168">
        <v>44564</v>
      </c>
      <c r="O324" s="1"/>
      <c r="R324" s="208" t="s">
        <v>787</v>
      </c>
    </row>
    <row r="325" spans="1:18" ht="12.75" customHeight="1">
      <c r="A325" s="209">
        <v>170</v>
      </c>
      <c r="B325" s="210">
        <v>44480</v>
      </c>
      <c r="C325" s="210"/>
      <c r="D325" s="211" t="s">
        <v>830</v>
      </c>
      <c r="E325" s="212" t="s">
        <v>592</v>
      </c>
      <c r="F325" s="55">
        <v>58.75</v>
      </c>
      <c r="G325" s="212"/>
      <c r="H325" s="213"/>
      <c r="I325" s="51"/>
      <c r="J325" s="214" t="s">
        <v>593</v>
      </c>
      <c r="K325" s="209"/>
      <c r="L325" s="210"/>
      <c r="M325" s="210"/>
      <c r="N325" s="211"/>
      <c r="O325" s="37"/>
      <c r="R325" s="208" t="s">
        <v>787</v>
      </c>
    </row>
    <row r="326" spans="1:18" ht="12.75" customHeight="1">
      <c r="A326" s="215">
        <v>171</v>
      </c>
      <c r="B326" s="216">
        <v>44481</v>
      </c>
      <c r="C326" s="216"/>
      <c r="D326" s="217" t="s">
        <v>278</v>
      </c>
      <c r="E326" s="51" t="s">
        <v>592</v>
      </c>
      <c r="F326" s="218" t="s">
        <v>831</v>
      </c>
      <c r="G326" s="51"/>
      <c r="H326" s="51"/>
      <c r="I326" s="51">
        <v>380</v>
      </c>
      <c r="J326" s="219" t="s">
        <v>593</v>
      </c>
      <c r="K326" s="215"/>
      <c r="L326" s="216"/>
      <c r="M326" s="216"/>
      <c r="N326" s="217"/>
      <c r="O326" s="37"/>
      <c r="R326" s="208" t="s">
        <v>787</v>
      </c>
    </row>
    <row r="327" spans="1:18" ht="12.75" customHeight="1">
      <c r="A327" s="190">
        <v>172</v>
      </c>
      <c r="B327" s="191">
        <v>44481</v>
      </c>
      <c r="C327" s="191"/>
      <c r="D327" s="192" t="s">
        <v>832</v>
      </c>
      <c r="E327" s="193" t="s">
        <v>592</v>
      </c>
      <c r="F327" s="163">
        <v>45.5</v>
      </c>
      <c r="G327" s="193"/>
      <c r="H327" s="193">
        <v>56.5</v>
      </c>
      <c r="I327" s="195">
        <v>56</v>
      </c>
      <c r="J327" s="165" t="s">
        <v>680</v>
      </c>
      <c r="K327" s="166">
        <f t="shared" ref="K327:K328" si="153">H327-F327</f>
        <v>11</v>
      </c>
      <c r="L327" s="167">
        <f t="shared" ref="L327:L328" si="154">K327/F327</f>
        <v>0.24175824175824176</v>
      </c>
      <c r="M327" s="162" t="s">
        <v>595</v>
      </c>
      <c r="N327" s="168">
        <v>44881</v>
      </c>
      <c r="O327" s="37"/>
      <c r="R327" s="208"/>
    </row>
    <row r="328" spans="1:18" ht="12.75" customHeight="1">
      <c r="A328" s="190">
        <v>173</v>
      </c>
      <c r="B328" s="191">
        <v>44551</v>
      </c>
      <c r="C328" s="191"/>
      <c r="D328" s="192" t="s">
        <v>131</v>
      </c>
      <c r="E328" s="193" t="s">
        <v>592</v>
      </c>
      <c r="F328" s="163">
        <v>2300</v>
      </c>
      <c r="G328" s="193"/>
      <c r="H328" s="193">
        <f>(2820+2200)/2</f>
        <v>2510</v>
      </c>
      <c r="I328" s="195">
        <v>3000</v>
      </c>
      <c r="J328" s="165" t="s">
        <v>833</v>
      </c>
      <c r="K328" s="166">
        <f t="shared" si="153"/>
        <v>210</v>
      </c>
      <c r="L328" s="167">
        <f t="shared" si="154"/>
        <v>9.1304347826086957E-2</v>
      </c>
      <c r="M328" s="162" t="s">
        <v>595</v>
      </c>
      <c r="N328" s="168">
        <v>44649</v>
      </c>
      <c r="O328" s="1"/>
      <c r="R328" s="208"/>
    </row>
    <row r="329" spans="1:18" ht="12.75" customHeight="1">
      <c r="A329" s="190">
        <v>174</v>
      </c>
      <c r="B329" s="191">
        <v>44606</v>
      </c>
      <c r="C329" s="191"/>
      <c r="D329" s="192" t="s">
        <v>436</v>
      </c>
      <c r="E329" s="193" t="s">
        <v>592</v>
      </c>
      <c r="F329" s="163">
        <v>635</v>
      </c>
      <c r="G329" s="193"/>
      <c r="H329" s="193">
        <v>700</v>
      </c>
      <c r="I329" s="195">
        <v>764</v>
      </c>
      <c r="J329" s="165" t="s">
        <v>873</v>
      </c>
      <c r="K329" s="166">
        <f t="shared" ref="K329" si="155">H329-F329</f>
        <v>65</v>
      </c>
      <c r="L329" s="167">
        <f t="shared" ref="L329" si="156">K329/F329</f>
        <v>0.10236220472440945</v>
      </c>
      <c r="M329" s="162" t="s">
        <v>595</v>
      </c>
      <c r="N329" s="168">
        <v>45159</v>
      </c>
      <c r="O329" s="37"/>
      <c r="R329" s="208"/>
    </row>
    <row r="330" spans="1:18" ht="12.75" customHeight="1">
      <c r="A330" s="190">
        <v>175</v>
      </c>
      <c r="B330" s="191">
        <v>44613</v>
      </c>
      <c r="C330" s="191"/>
      <c r="D330" s="192" t="s">
        <v>446</v>
      </c>
      <c r="E330" s="193" t="s">
        <v>592</v>
      </c>
      <c r="F330" s="163">
        <v>1255</v>
      </c>
      <c r="G330" s="193"/>
      <c r="H330" s="193">
        <v>1515</v>
      </c>
      <c r="I330" s="195">
        <v>1510</v>
      </c>
      <c r="J330" s="165" t="s">
        <v>680</v>
      </c>
      <c r="K330" s="166">
        <f>H330-F330</f>
        <v>260</v>
      </c>
      <c r="L330" s="167">
        <f>K330/F330</f>
        <v>0.20717131474103587</v>
      </c>
      <c r="M330" s="162" t="s">
        <v>595</v>
      </c>
      <c r="N330" s="168">
        <v>44834</v>
      </c>
      <c r="O330" s="37"/>
      <c r="R330" s="208"/>
    </row>
    <row r="331" spans="1:18" ht="12.75" customHeight="1">
      <c r="A331">
        <v>176</v>
      </c>
      <c r="B331" s="216">
        <v>44670</v>
      </c>
      <c r="C331" s="216"/>
      <c r="D331" s="53" t="s">
        <v>552</v>
      </c>
      <c r="E331" s="220" t="s">
        <v>592</v>
      </c>
      <c r="F331" s="51" t="s">
        <v>834</v>
      </c>
      <c r="G331" s="51"/>
      <c r="H331" s="51"/>
      <c r="I331" s="51">
        <v>553</v>
      </c>
      <c r="J331" s="51" t="s">
        <v>593</v>
      </c>
      <c r="K331" s="51"/>
      <c r="L331" s="51"/>
      <c r="M331" s="51"/>
      <c r="N331" s="51"/>
      <c r="O331" s="37"/>
      <c r="R331" s="208"/>
    </row>
    <row r="332" spans="1:18" ht="12.75" customHeight="1">
      <c r="A332" s="190">
        <v>177</v>
      </c>
      <c r="B332" s="191">
        <v>44746</v>
      </c>
      <c r="C332" s="191"/>
      <c r="D332" s="192" t="s">
        <v>835</v>
      </c>
      <c r="E332" s="193" t="s">
        <v>592</v>
      </c>
      <c r="F332" s="163">
        <v>207.5</v>
      </c>
      <c r="G332" s="193"/>
      <c r="H332" s="193">
        <v>254</v>
      </c>
      <c r="I332" s="195">
        <v>254</v>
      </c>
      <c r="J332" s="165" t="s">
        <v>680</v>
      </c>
      <c r="K332" s="166">
        <f t="shared" ref="K332:K334" si="157">H332-F332</f>
        <v>46.5</v>
      </c>
      <c r="L332" s="167">
        <f t="shared" ref="L332:L334" si="158">K332/F332</f>
        <v>0.22409638554216868</v>
      </c>
      <c r="M332" s="162" t="s">
        <v>595</v>
      </c>
      <c r="N332" s="168">
        <v>44792</v>
      </c>
      <c r="O332" s="1"/>
      <c r="R332" s="208"/>
    </row>
    <row r="333" spans="1:18" ht="12.75" customHeight="1">
      <c r="A333" s="190">
        <v>178</v>
      </c>
      <c r="B333" s="191">
        <v>44775</v>
      </c>
      <c r="C333" s="191"/>
      <c r="D333" s="192" t="s">
        <v>491</v>
      </c>
      <c r="E333" s="193" t="s">
        <v>592</v>
      </c>
      <c r="F333" s="163">
        <v>31.25</v>
      </c>
      <c r="G333" s="193"/>
      <c r="H333" s="193">
        <v>38.75</v>
      </c>
      <c r="I333" s="195">
        <v>38</v>
      </c>
      <c r="J333" s="165" t="s">
        <v>680</v>
      </c>
      <c r="K333" s="166">
        <f t="shared" si="157"/>
        <v>7.5</v>
      </c>
      <c r="L333" s="167">
        <f t="shared" si="158"/>
        <v>0.24</v>
      </c>
      <c r="M333" s="162" t="s">
        <v>595</v>
      </c>
      <c r="N333" s="168">
        <v>44844</v>
      </c>
      <c r="O333" s="37"/>
      <c r="R333" s="55"/>
    </row>
    <row r="334" spans="1:18" ht="12.75" customHeight="1">
      <c r="A334" s="190">
        <v>179</v>
      </c>
      <c r="B334" s="191">
        <v>44841</v>
      </c>
      <c r="C334" s="191"/>
      <c r="D334" s="192" t="s">
        <v>836</v>
      </c>
      <c r="E334" s="193" t="s">
        <v>592</v>
      </c>
      <c r="F334" s="163">
        <v>665</v>
      </c>
      <c r="G334" s="193"/>
      <c r="H334" s="193">
        <v>807.5</v>
      </c>
      <c r="I334" s="195">
        <v>840</v>
      </c>
      <c r="J334" s="165" t="s">
        <v>833</v>
      </c>
      <c r="K334" s="166">
        <f t="shared" si="157"/>
        <v>142.5</v>
      </c>
      <c r="L334" s="167">
        <f t="shared" si="158"/>
        <v>0.21428571428571427</v>
      </c>
      <c r="M334" s="162" t="s">
        <v>595</v>
      </c>
      <c r="N334" s="168">
        <v>45097</v>
      </c>
      <c r="O334" s="37"/>
      <c r="R334" s="55"/>
    </row>
    <row r="335" spans="1:18" ht="12.75" customHeight="1">
      <c r="A335" s="190">
        <v>180</v>
      </c>
      <c r="B335" s="191">
        <v>44844</v>
      </c>
      <c r="C335" s="191"/>
      <c r="D335" s="192" t="s">
        <v>438</v>
      </c>
      <c r="E335" s="193" t="s">
        <v>592</v>
      </c>
      <c r="F335" s="163">
        <v>227.5</v>
      </c>
      <c r="G335" s="193"/>
      <c r="H335" s="193">
        <v>270</v>
      </c>
      <c r="I335" s="195">
        <v>291</v>
      </c>
      <c r="J335" s="165" t="s">
        <v>875</v>
      </c>
      <c r="K335" s="166">
        <f t="shared" ref="K335" si="159">H335-F335</f>
        <v>42.5</v>
      </c>
      <c r="L335" s="167">
        <f t="shared" ref="L335" si="160">K335/F335</f>
        <v>0.18681318681318682</v>
      </c>
      <c r="M335" s="162" t="s">
        <v>595</v>
      </c>
      <c r="N335" s="168">
        <v>45160</v>
      </c>
      <c r="O335" s="37"/>
      <c r="Q335" s="37"/>
      <c r="R335" s="55"/>
    </row>
    <row r="336" spans="1:18" ht="12.75" customHeight="1">
      <c r="A336" s="190">
        <v>181</v>
      </c>
      <c r="B336" s="191">
        <v>44845</v>
      </c>
      <c r="C336" s="191"/>
      <c r="D336" s="192" t="s">
        <v>436</v>
      </c>
      <c r="E336" s="193" t="s">
        <v>592</v>
      </c>
      <c r="F336" s="163">
        <v>555</v>
      </c>
      <c r="G336" s="193"/>
      <c r="H336" s="193">
        <v>700</v>
      </c>
      <c r="I336" s="195">
        <v>765</v>
      </c>
      <c r="J336" s="165" t="s">
        <v>874</v>
      </c>
      <c r="K336" s="166">
        <f t="shared" ref="K336" si="161">H336-F336</f>
        <v>145</v>
      </c>
      <c r="L336" s="167">
        <f t="shared" ref="L336" si="162">K336/F336</f>
        <v>0.26126126126126126</v>
      </c>
      <c r="M336" s="162" t="s">
        <v>595</v>
      </c>
      <c r="N336" s="168">
        <v>45159</v>
      </c>
      <c r="O336" s="37"/>
      <c r="Q336" s="37"/>
      <c r="R336" s="55"/>
    </row>
    <row r="337" spans="1:38" ht="12.75" customHeight="1">
      <c r="A337" s="190">
        <v>182</v>
      </c>
      <c r="B337" s="191">
        <v>44981</v>
      </c>
      <c r="C337" s="191"/>
      <c r="D337" s="192" t="s">
        <v>453</v>
      </c>
      <c r="E337" s="193" t="s">
        <v>592</v>
      </c>
      <c r="F337" s="163">
        <v>1675</v>
      </c>
      <c r="G337" s="193"/>
      <c r="H337" s="193">
        <v>2080</v>
      </c>
      <c r="I337" s="195">
        <v>2080</v>
      </c>
      <c r="J337" s="165" t="s">
        <v>680</v>
      </c>
      <c r="K337" s="166">
        <f>H337-F337</f>
        <v>405</v>
      </c>
      <c r="L337" s="167">
        <f>K337/F337</f>
        <v>0.2417910447761194</v>
      </c>
      <c r="M337" s="162" t="s">
        <v>595</v>
      </c>
      <c r="N337" s="168">
        <v>45119</v>
      </c>
      <c r="O337" s="37"/>
      <c r="R337" s="55" t="s">
        <v>869</v>
      </c>
    </row>
    <row r="338" spans="1:38" ht="12.75" customHeight="1">
      <c r="A338" s="190">
        <v>183</v>
      </c>
      <c r="B338" s="191">
        <v>44986</v>
      </c>
      <c r="C338" s="191"/>
      <c r="D338" s="192" t="s">
        <v>491</v>
      </c>
      <c r="E338" s="193" t="s">
        <v>592</v>
      </c>
      <c r="F338" s="163">
        <v>57.5</v>
      </c>
      <c r="G338" s="193"/>
      <c r="H338" s="193">
        <v>120</v>
      </c>
      <c r="I338" s="195">
        <v>120</v>
      </c>
      <c r="J338" s="165" t="s">
        <v>680</v>
      </c>
      <c r="K338" s="166">
        <f>H338-F338</f>
        <v>62.5</v>
      </c>
      <c r="L338" s="167">
        <f>K338/F338</f>
        <v>1.0869565217391304</v>
      </c>
      <c r="M338" s="162" t="s">
        <v>595</v>
      </c>
      <c r="N338" s="168">
        <v>45049</v>
      </c>
      <c r="O338" s="37"/>
      <c r="R338" s="55" t="s">
        <v>869</v>
      </c>
    </row>
    <row r="339" spans="1:38" ht="12.75" customHeight="1">
      <c r="A339" s="190">
        <v>184</v>
      </c>
      <c r="B339" s="191">
        <v>45008</v>
      </c>
      <c r="C339" s="191"/>
      <c r="D339" s="192" t="s">
        <v>508</v>
      </c>
      <c r="E339" s="193" t="s">
        <v>592</v>
      </c>
      <c r="F339" s="163">
        <v>2765</v>
      </c>
      <c r="G339" s="193"/>
      <c r="H339" s="193">
        <v>3547.5</v>
      </c>
      <c r="I339" s="195">
        <v>3523</v>
      </c>
      <c r="J339" s="165" t="s">
        <v>680</v>
      </c>
      <c r="K339" s="166">
        <f>H339-F339</f>
        <v>782.5</v>
      </c>
      <c r="L339" s="167">
        <f>K339/F339</f>
        <v>0.28300180831826399</v>
      </c>
      <c r="M339" s="162" t="s">
        <v>595</v>
      </c>
      <c r="N339" s="168">
        <v>45177</v>
      </c>
      <c r="O339" s="37"/>
      <c r="R339" s="55" t="s">
        <v>869</v>
      </c>
    </row>
    <row r="340" spans="1:38" ht="12.75" customHeight="1">
      <c r="A340" s="190">
        <v>185</v>
      </c>
      <c r="B340" s="191">
        <v>45027</v>
      </c>
      <c r="C340" s="191"/>
      <c r="D340" s="192" t="s">
        <v>837</v>
      </c>
      <c r="E340" s="193" t="s">
        <v>592</v>
      </c>
      <c r="F340" s="163">
        <v>460</v>
      </c>
      <c r="G340" s="193"/>
      <c r="H340" s="193">
        <v>825</v>
      </c>
      <c r="I340" s="195">
        <v>810</v>
      </c>
      <c r="J340" s="165" t="s">
        <v>680</v>
      </c>
      <c r="K340" s="166">
        <f>H340-F340</f>
        <v>365</v>
      </c>
      <c r="L340" s="167">
        <f>K340/F340</f>
        <v>0.79347826086956519</v>
      </c>
      <c r="M340" s="162" t="s">
        <v>595</v>
      </c>
      <c r="N340" s="168">
        <v>45155</v>
      </c>
      <c r="O340" s="37"/>
      <c r="R340" s="55" t="s">
        <v>869</v>
      </c>
    </row>
    <row r="341" spans="1:38" ht="12.75" customHeight="1">
      <c r="A341" s="215">
        <v>186</v>
      </c>
      <c r="B341" s="216">
        <v>45050</v>
      </c>
      <c r="C341" s="53"/>
      <c r="D341" s="53" t="s">
        <v>42</v>
      </c>
      <c r="E341" s="220" t="s">
        <v>592</v>
      </c>
      <c r="F341" s="51" t="s">
        <v>838</v>
      </c>
      <c r="G341" s="51"/>
      <c r="H341" s="51"/>
      <c r="I341" s="51">
        <v>5040</v>
      </c>
      <c r="J341" s="51" t="s">
        <v>593</v>
      </c>
      <c r="K341" s="51"/>
      <c r="L341" s="51"/>
      <c r="M341" s="51"/>
      <c r="N341" s="51"/>
      <c r="O341" s="37"/>
      <c r="R341" s="55" t="s">
        <v>869</v>
      </c>
    </row>
    <row r="342" spans="1:38" ht="12.75" customHeight="1">
      <c r="A342" s="190">
        <v>187</v>
      </c>
      <c r="B342" s="191">
        <v>45075</v>
      </c>
      <c r="C342" s="191"/>
      <c r="D342" s="192" t="s">
        <v>839</v>
      </c>
      <c r="E342" s="193" t="s">
        <v>592</v>
      </c>
      <c r="F342" s="163">
        <v>585</v>
      </c>
      <c r="G342" s="193"/>
      <c r="H342" s="193">
        <v>732</v>
      </c>
      <c r="I342" s="195">
        <v>732</v>
      </c>
      <c r="J342" s="165" t="s">
        <v>680</v>
      </c>
      <c r="K342" s="166">
        <f>H342-F342</f>
        <v>147</v>
      </c>
      <c r="L342" s="167">
        <f>K342/F342</f>
        <v>0.25128205128205128</v>
      </c>
      <c r="M342" s="162" t="s">
        <v>595</v>
      </c>
      <c r="N342" s="168">
        <v>45152</v>
      </c>
      <c r="O342" s="37"/>
      <c r="Q342" s="37"/>
      <c r="R342" s="55" t="s">
        <v>869</v>
      </c>
      <c r="T342" s="37"/>
      <c r="V342" s="37"/>
      <c r="W342" s="55"/>
      <c r="Y342" s="37"/>
      <c r="AA342" s="37"/>
      <c r="AB342" s="55"/>
      <c r="AD342" s="37"/>
      <c r="AF342" s="37"/>
      <c r="AG342" s="55"/>
      <c r="AI342" s="37"/>
      <c r="AK342" s="37"/>
      <c r="AL342" s="55"/>
    </row>
    <row r="343" spans="1:38" ht="12.75" customHeight="1">
      <c r="A343" s="215">
        <v>188</v>
      </c>
      <c r="B343" s="216">
        <v>45078</v>
      </c>
      <c r="C343" s="53"/>
      <c r="D343" s="53" t="s">
        <v>540</v>
      </c>
      <c r="E343" s="220" t="s">
        <v>592</v>
      </c>
      <c r="F343" s="51" t="s">
        <v>840</v>
      </c>
      <c r="G343" s="51"/>
      <c r="H343" s="51"/>
      <c r="I343" s="51">
        <v>4300</v>
      </c>
      <c r="J343" s="51" t="s">
        <v>593</v>
      </c>
      <c r="K343" s="51"/>
      <c r="L343" s="51"/>
      <c r="M343" s="51"/>
      <c r="N343" s="51"/>
      <c r="O343" s="37"/>
      <c r="Q343" s="37"/>
      <c r="R343" s="55" t="s">
        <v>869</v>
      </c>
      <c r="T343" s="37"/>
      <c r="V343" s="37"/>
      <c r="W343" s="55"/>
      <c r="Y343" s="37"/>
      <c r="AA343" s="37"/>
      <c r="AB343" s="55"/>
      <c r="AD343" s="37"/>
      <c r="AF343" s="37"/>
      <c r="AG343" s="55"/>
      <c r="AI343" s="37"/>
      <c r="AK343" s="37"/>
      <c r="AL343" s="55"/>
    </row>
    <row r="344" spans="1:38" ht="12.75" customHeight="1">
      <c r="A344" s="215">
        <v>189</v>
      </c>
      <c r="B344" s="216">
        <v>45103</v>
      </c>
      <c r="C344" s="53"/>
      <c r="D344" s="53" t="s">
        <v>864</v>
      </c>
      <c r="E344" s="220" t="s">
        <v>592</v>
      </c>
      <c r="F344" s="51" t="s">
        <v>660</v>
      </c>
      <c r="G344" s="51"/>
      <c r="H344" s="51"/>
      <c r="I344" s="51">
        <v>383</v>
      </c>
      <c r="J344" s="51" t="s">
        <v>593</v>
      </c>
      <c r="K344" s="51"/>
      <c r="L344" s="51"/>
      <c r="M344" s="51"/>
      <c r="N344" s="51"/>
      <c r="O344" s="37"/>
      <c r="Q344" s="37"/>
      <c r="R344" s="55" t="s">
        <v>869</v>
      </c>
      <c r="T344" s="37"/>
      <c r="V344" s="37"/>
      <c r="W344" s="55"/>
      <c r="Y344" s="37"/>
      <c r="AA344" s="37"/>
      <c r="AB344" s="55"/>
      <c r="AD344" s="37"/>
      <c r="AF344" s="37"/>
      <c r="AG344" s="55"/>
      <c r="AI344" s="37"/>
      <c r="AK344" s="37"/>
      <c r="AL344" s="55"/>
    </row>
    <row r="345" spans="1:38" ht="12.75" customHeight="1">
      <c r="A345" s="190">
        <v>190</v>
      </c>
      <c r="B345" s="191">
        <v>45120</v>
      </c>
      <c r="C345" s="191"/>
      <c r="D345" s="192" t="s">
        <v>539</v>
      </c>
      <c r="E345" s="193" t="s">
        <v>592</v>
      </c>
      <c r="F345" s="163">
        <v>2312.5</v>
      </c>
      <c r="G345" s="193"/>
      <c r="H345" s="193">
        <v>2935</v>
      </c>
      <c r="I345" s="195">
        <v>2935</v>
      </c>
      <c r="J345" s="165" t="s">
        <v>680</v>
      </c>
      <c r="K345" s="166">
        <f>H345-F345</f>
        <v>622.5</v>
      </c>
      <c r="L345" s="167">
        <f>K345/F345</f>
        <v>0.26918918918918922</v>
      </c>
      <c r="M345" s="162" t="s">
        <v>595</v>
      </c>
      <c r="N345" s="168">
        <v>45177</v>
      </c>
      <c r="O345" s="37"/>
      <c r="Q345" s="37"/>
      <c r="R345" s="55" t="s">
        <v>869</v>
      </c>
      <c r="T345" s="37"/>
      <c r="V345" s="37"/>
      <c r="W345" s="55"/>
      <c r="Y345" s="37"/>
      <c r="AA345" s="37"/>
      <c r="AB345" s="55"/>
      <c r="AD345" s="37"/>
      <c r="AF345" s="37"/>
      <c r="AG345" s="55"/>
      <c r="AI345" s="37"/>
      <c r="AK345" s="37"/>
      <c r="AL345" s="55"/>
    </row>
    <row r="346" spans="1:38" ht="12.75" customHeight="1">
      <c r="A346" s="190">
        <v>191</v>
      </c>
      <c r="B346" s="191">
        <v>45125</v>
      </c>
      <c r="C346" s="191"/>
      <c r="D346" s="192" t="s">
        <v>203</v>
      </c>
      <c r="E346" s="193" t="s">
        <v>592</v>
      </c>
      <c r="F346" s="163">
        <v>3980</v>
      </c>
      <c r="G346" s="193"/>
      <c r="H346" s="193">
        <v>4895</v>
      </c>
      <c r="I346" s="195">
        <v>4895</v>
      </c>
      <c r="J346" s="165" t="s">
        <v>680</v>
      </c>
      <c r="K346" s="166">
        <f>H346-F346</f>
        <v>915</v>
      </c>
      <c r="L346" s="167">
        <f>K346/F346</f>
        <v>0.22989949748743718</v>
      </c>
      <c r="M346" s="162" t="s">
        <v>595</v>
      </c>
      <c r="N346" s="168">
        <v>45155</v>
      </c>
      <c r="O346" s="37"/>
      <c r="R346" s="55" t="s">
        <v>869</v>
      </c>
      <c r="T346" s="37"/>
      <c r="W346" s="55"/>
      <c r="Y346" s="37"/>
      <c r="AB346" s="55"/>
      <c r="AD346" s="37"/>
      <c r="AG346" s="55"/>
      <c r="AI346" s="37"/>
      <c r="AL346" s="55"/>
    </row>
    <row r="347" spans="1:38" ht="12.75" customHeight="1">
      <c r="A347" s="190">
        <v>192</v>
      </c>
      <c r="B347" s="191">
        <v>45145</v>
      </c>
      <c r="C347" s="191"/>
      <c r="D347" s="192" t="s">
        <v>870</v>
      </c>
      <c r="E347" s="193" t="s">
        <v>592</v>
      </c>
      <c r="F347" s="163">
        <v>565</v>
      </c>
      <c r="G347" s="193"/>
      <c r="H347" s="193">
        <v>725</v>
      </c>
      <c r="I347" s="195">
        <v>725</v>
      </c>
      <c r="J347" s="165" t="s">
        <v>680</v>
      </c>
      <c r="K347" s="166">
        <f>H347-F347</f>
        <v>160</v>
      </c>
      <c r="L347" s="167">
        <f>K347/F347</f>
        <v>0.2831858407079646</v>
      </c>
      <c r="M347" s="162" t="s">
        <v>595</v>
      </c>
      <c r="N347" s="168">
        <v>45169</v>
      </c>
      <c r="O347" s="37"/>
      <c r="R347" s="55" t="s">
        <v>869</v>
      </c>
      <c r="T347" s="37"/>
      <c r="W347" s="55"/>
      <c r="Y347" s="37"/>
      <c r="AB347" s="55"/>
      <c r="AD347" s="37"/>
      <c r="AG347" s="55"/>
      <c r="AI347" s="37"/>
      <c r="AL347" s="55"/>
    </row>
    <row r="348" spans="1:38" ht="12.75" customHeight="1">
      <c r="A348" s="215">
        <v>193</v>
      </c>
      <c r="B348" s="216">
        <v>45167</v>
      </c>
      <c r="C348" s="53"/>
      <c r="D348" s="53" t="s">
        <v>879</v>
      </c>
      <c r="E348" s="220" t="s">
        <v>592</v>
      </c>
      <c r="F348" s="51" t="s">
        <v>880</v>
      </c>
      <c r="G348" s="51"/>
      <c r="H348" s="51"/>
      <c r="I348" s="51">
        <v>950</v>
      </c>
      <c r="J348" s="51" t="s">
        <v>593</v>
      </c>
      <c r="K348" s="51"/>
      <c r="L348" s="51"/>
      <c r="M348" s="51"/>
      <c r="N348" s="51"/>
      <c r="O348" s="37"/>
      <c r="R348" s="55" t="s">
        <v>869</v>
      </c>
      <c r="T348" s="37"/>
      <c r="W348" s="55"/>
      <c r="Y348" s="37"/>
      <c r="AB348" s="55"/>
      <c r="AD348" s="37"/>
      <c r="AG348" s="55"/>
      <c r="AI348" s="37"/>
      <c r="AL348" s="55"/>
    </row>
    <row r="349" spans="1:38" ht="12.75" customHeight="1">
      <c r="A349" s="215">
        <v>194</v>
      </c>
      <c r="B349" s="216">
        <v>45153</v>
      </c>
      <c r="C349" s="53"/>
      <c r="D349" s="53" t="s">
        <v>542</v>
      </c>
      <c r="E349" s="220" t="s">
        <v>592</v>
      </c>
      <c r="F349" s="51" t="s">
        <v>1035</v>
      </c>
      <c r="G349" s="51"/>
      <c r="H349" s="51"/>
      <c r="I349" s="51">
        <v>480</v>
      </c>
      <c r="J349" s="51" t="s">
        <v>593</v>
      </c>
      <c r="K349" s="51"/>
      <c r="L349" s="51"/>
      <c r="M349" s="51"/>
      <c r="N349" s="51"/>
      <c r="O349" s="37"/>
      <c r="R349" s="55"/>
      <c r="T349" s="37"/>
      <c r="W349" s="55"/>
      <c r="Y349" s="37"/>
      <c r="AB349" s="55"/>
      <c r="AD349" s="37"/>
      <c r="AG349" s="55"/>
      <c r="AI349" s="37"/>
      <c r="AL349" s="55"/>
    </row>
    <row r="350" spans="1:38" ht="12.75" customHeight="1">
      <c r="A350" s="215"/>
      <c r="B350" s="216"/>
      <c r="C350" s="53"/>
      <c r="D350" s="53"/>
      <c r="E350" s="220"/>
      <c r="F350" s="51"/>
      <c r="G350" s="51"/>
      <c r="H350" s="51"/>
      <c r="I350" s="51"/>
      <c r="J350" s="51"/>
      <c r="K350" s="51"/>
      <c r="L350" s="51"/>
      <c r="M350" s="51"/>
      <c r="N350" s="51"/>
      <c r="O350" s="37"/>
      <c r="R350" s="55"/>
      <c r="T350" s="37"/>
      <c r="W350" s="55"/>
      <c r="Y350" s="37"/>
      <c r="AB350" s="55"/>
      <c r="AD350" s="37"/>
      <c r="AG350" s="55"/>
      <c r="AI350" s="37"/>
      <c r="AL350" s="55"/>
    </row>
    <row r="351" spans="1:38" ht="12.75" customHeight="1">
      <c r="A351" s="53"/>
      <c r="B351" s="53"/>
      <c r="C351" s="53"/>
      <c r="D351" s="53"/>
      <c r="E351" s="53"/>
      <c r="F351" s="51"/>
      <c r="G351" s="51"/>
      <c r="H351" s="51"/>
      <c r="I351" s="51"/>
      <c r="J351" s="31"/>
      <c r="K351" s="51"/>
      <c r="L351" s="51"/>
      <c r="M351" s="51"/>
      <c r="N351" s="53"/>
      <c r="O351" s="37"/>
      <c r="R351" s="55"/>
      <c r="T351" s="37"/>
      <c r="W351" s="55"/>
      <c r="Y351" s="37"/>
      <c r="AB351" s="55"/>
      <c r="AD351" s="37"/>
      <c r="AG351" s="55"/>
      <c r="AI351" s="37"/>
      <c r="AL351" s="55"/>
    </row>
    <row r="352" spans="1:38" ht="12.75" customHeight="1">
      <c r="B352" s="221" t="s">
        <v>841</v>
      </c>
      <c r="F352" s="55"/>
      <c r="G352" s="55"/>
      <c r="H352" s="55"/>
      <c r="I352" s="55"/>
      <c r="J352" s="37"/>
      <c r="K352" s="55"/>
      <c r="L352" s="55"/>
      <c r="M352" s="55"/>
      <c r="O352" s="37"/>
      <c r="R352" s="55"/>
      <c r="T352" s="37"/>
      <c r="W352" s="55"/>
      <c r="Y352" s="37"/>
      <c r="AB352" s="55"/>
      <c r="AD352" s="37"/>
      <c r="AG352" s="55"/>
      <c r="AI352" s="37"/>
      <c r="AL352" s="55"/>
    </row>
    <row r="353" spans="1:38" ht="12.75" customHeight="1">
      <c r="A353" s="222"/>
      <c r="F353" s="55"/>
      <c r="G353" s="55"/>
      <c r="H353" s="55"/>
      <c r="I353" s="55"/>
      <c r="J353" s="37"/>
      <c r="K353" s="55"/>
      <c r="L353" s="55"/>
      <c r="M353" s="55"/>
      <c r="O353" s="37"/>
      <c r="R353" s="55"/>
      <c r="T353" s="37"/>
      <c r="W353" s="55"/>
      <c r="Y353" s="37"/>
      <c r="AB353" s="55"/>
      <c r="AD353" s="37"/>
      <c r="AG353" s="55"/>
      <c r="AI353" s="37"/>
      <c r="AL353" s="55"/>
    </row>
    <row r="354" spans="1:38" ht="12.75" customHeight="1">
      <c r="A354" s="222"/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1:38" ht="12.75" customHeight="1">
      <c r="A355" s="51"/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1:3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1:3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1:3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1:3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1:3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1:3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1:3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1:3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1:3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1:3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1:3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1:3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1:3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  <row r="442" spans="6:18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R442" s="55"/>
    </row>
    <row r="443" spans="6:18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R443" s="55"/>
    </row>
    <row r="444" spans="6:18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R444" s="55"/>
    </row>
    <row r="445" spans="6:18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R445" s="55"/>
    </row>
    <row r="446" spans="6:18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R446" s="55"/>
    </row>
    <row r="447" spans="6:18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R447" s="55"/>
    </row>
    <row r="448" spans="6:18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R448" s="55"/>
    </row>
    <row r="449" spans="6:18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R449" s="55"/>
    </row>
    <row r="450" spans="6:18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R450" s="55"/>
    </row>
    <row r="451" spans="6:18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R451" s="55"/>
    </row>
    <row r="452" spans="6:18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R452" s="55"/>
    </row>
    <row r="453" spans="6:18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R453" s="55"/>
    </row>
    <row r="454" spans="6:18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R454" s="55"/>
    </row>
    <row r="455" spans="6:18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R455" s="55"/>
    </row>
    <row r="456" spans="6:18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R456" s="55"/>
    </row>
    <row r="457" spans="6:18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R457" s="55"/>
    </row>
    <row r="458" spans="6:18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R458" s="55"/>
    </row>
    <row r="459" spans="6:18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R459" s="55"/>
    </row>
    <row r="460" spans="6:18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R460" s="55"/>
    </row>
    <row r="461" spans="6:18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R461" s="55"/>
    </row>
    <row r="462" spans="6:18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R462" s="55"/>
    </row>
    <row r="463" spans="6:18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R463" s="55"/>
    </row>
    <row r="464" spans="6:18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R464" s="55"/>
    </row>
    <row r="465" spans="6:18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R465" s="55"/>
    </row>
    <row r="466" spans="6:18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R466" s="55"/>
    </row>
    <row r="467" spans="6:18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R467" s="55"/>
    </row>
    <row r="468" spans="6:18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R468" s="55"/>
    </row>
    <row r="469" spans="6:18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R469" s="55"/>
    </row>
    <row r="470" spans="6:18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R470" s="55"/>
    </row>
    <row r="471" spans="6:18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R471" s="55"/>
    </row>
    <row r="472" spans="6:18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R472" s="55"/>
    </row>
    <row r="473" spans="6:18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R473" s="55"/>
    </row>
    <row r="474" spans="6:18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R474" s="55"/>
    </row>
    <row r="475" spans="6:18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R475" s="55"/>
    </row>
    <row r="476" spans="6:18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R476" s="55"/>
    </row>
    <row r="477" spans="6:18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R477" s="55"/>
    </row>
    <row r="478" spans="6:18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R478" s="55"/>
    </row>
    <row r="479" spans="6:18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R479" s="55"/>
    </row>
    <row r="480" spans="6:18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R480" s="55"/>
    </row>
    <row r="481" spans="6:18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R481" s="55"/>
    </row>
    <row r="482" spans="6:18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R482" s="55"/>
    </row>
    <row r="483" spans="6:18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R483" s="55"/>
    </row>
    <row r="484" spans="6:18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R484" s="55"/>
    </row>
    <row r="485" spans="6:18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R485" s="55"/>
    </row>
    <row r="486" spans="6:18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R486" s="55"/>
    </row>
    <row r="487" spans="6:18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R487" s="55"/>
    </row>
    <row r="488" spans="6:18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R488" s="55"/>
    </row>
    <row r="489" spans="6:18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R489" s="55"/>
    </row>
    <row r="490" spans="6:18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R490" s="55"/>
    </row>
    <row r="491" spans="6:18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R491" s="55"/>
    </row>
    <row r="492" spans="6:18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R492" s="55"/>
    </row>
    <row r="493" spans="6:18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R493" s="55"/>
    </row>
    <row r="494" spans="6:18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R494" s="55"/>
    </row>
    <row r="495" spans="6:18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R495" s="55"/>
    </row>
    <row r="496" spans="6:18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R496" s="55"/>
    </row>
    <row r="497" spans="6:18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R497" s="55"/>
    </row>
    <row r="498" spans="6:18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R498" s="55"/>
    </row>
    <row r="499" spans="6:18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R499" s="55"/>
    </row>
    <row r="500" spans="6:18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R500" s="55"/>
    </row>
    <row r="501" spans="6:18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R501" s="55"/>
    </row>
    <row r="502" spans="6:18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R502" s="55"/>
    </row>
    <row r="503" spans="6:18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R503" s="55"/>
    </row>
    <row r="504" spans="6:18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R504" s="55"/>
    </row>
    <row r="505" spans="6:18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R505" s="55"/>
    </row>
    <row r="506" spans="6:18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R506" s="55"/>
    </row>
    <row r="507" spans="6:18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R507" s="55"/>
    </row>
    <row r="508" spans="6:18" ht="12.75" customHeight="1">
      <c r="F508" s="55"/>
      <c r="G508" s="55"/>
      <c r="H508" s="55"/>
      <c r="I508" s="55"/>
      <c r="J508" s="37"/>
      <c r="K508" s="55"/>
      <c r="L508" s="55"/>
      <c r="M508" s="55"/>
      <c r="O508" s="37"/>
      <c r="R508" s="55"/>
    </row>
    <row r="509" spans="6:18" ht="12.75" customHeight="1">
      <c r="F509" s="55"/>
      <c r="G509" s="55"/>
      <c r="H509" s="55"/>
      <c r="I509" s="55"/>
      <c r="J509" s="37"/>
      <c r="K509" s="55"/>
      <c r="L509" s="55"/>
      <c r="M509" s="55"/>
      <c r="O509" s="37"/>
      <c r="R509" s="55"/>
    </row>
    <row r="510" spans="6:18" ht="12.75" customHeight="1">
      <c r="F510" s="55"/>
      <c r="G510" s="55"/>
      <c r="H510" s="55"/>
      <c r="I510" s="55"/>
      <c r="J510" s="37"/>
      <c r="K510" s="55"/>
      <c r="L510" s="55"/>
      <c r="M510" s="55"/>
      <c r="O510" s="37"/>
      <c r="R510" s="55"/>
    </row>
    <row r="511" spans="6:18" ht="12.75" customHeight="1">
      <c r="F511" s="55"/>
      <c r="G511" s="55"/>
      <c r="H511" s="55"/>
      <c r="I511" s="55"/>
      <c r="J511" s="37"/>
      <c r="K511" s="55"/>
      <c r="L511" s="55"/>
      <c r="M511" s="55"/>
      <c r="O511" s="37"/>
      <c r="R511" s="55"/>
    </row>
    <row r="512" spans="6:18" ht="12.75" customHeight="1">
      <c r="F512" s="55"/>
      <c r="G512" s="55"/>
      <c r="H512" s="55"/>
      <c r="I512" s="55"/>
      <c r="J512" s="37"/>
      <c r="K512" s="55"/>
      <c r="L512" s="55"/>
      <c r="M512" s="55"/>
      <c r="O512" s="37"/>
      <c r="R512" s="55"/>
    </row>
    <row r="513" spans="6:18" ht="12.75" customHeight="1">
      <c r="F513" s="55"/>
      <c r="G513" s="55"/>
      <c r="H513" s="55"/>
      <c r="I513" s="55"/>
      <c r="J513" s="37"/>
      <c r="K513" s="55"/>
      <c r="L513" s="55"/>
      <c r="M513" s="55"/>
      <c r="O513" s="37"/>
      <c r="R513" s="55"/>
    </row>
    <row r="514" spans="6:18" ht="12.75" customHeight="1">
      <c r="F514" s="55"/>
      <c r="G514" s="55"/>
      <c r="H514" s="55"/>
      <c r="I514" s="55"/>
      <c r="J514" s="37"/>
      <c r="K514" s="55"/>
      <c r="L514" s="55"/>
      <c r="M514" s="55"/>
      <c r="O514" s="37"/>
      <c r="R514" s="55"/>
    </row>
    <row r="515" spans="6:18" ht="12.75" customHeight="1">
      <c r="F515" s="55"/>
      <c r="G515" s="55"/>
      <c r="H515" s="55"/>
      <c r="I515" s="55"/>
      <c r="J515" s="37"/>
      <c r="K515" s="55"/>
      <c r="L515" s="55"/>
      <c r="M515" s="55"/>
      <c r="O515" s="37"/>
      <c r="R515" s="55"/>
    </row>
    <row r="516" spans="6:18" ht="12.75" customHeight="1">
      <c r="F516" s="55"/>
      <c r="G516" s="55"/>
      <c r="H516" s="55"/>
      <c r="I516" s="55"/>
      <c r="J516" s="37"/>
      <c r="K516" s="55"/>
      <c r="L516" s="55"/>
      <c r="M516" s="55"/>
      <c r="O516" s="37"/>
      <c r="R516" s="55"/>
    </row>
    <row r="517" spans="6:18" ht="12.75" customHeight="1">
      <c r="F517" s="55"/>
      <c r="G517" s="55"/>
      <c r="H517" s="55"/>
      <c r="I517" s="55"/>
      <c r="J517" s="37"/>
      <c r="K517" s="55"/>
      <c r="L517" s="55"/>
      <c r="M517" s="55"/>
      <c r="O517" s="37"/>
      <c r="R517" s="55"/>
    </row>
    <row r="518" spans="6:18" ht="12.75" customHeight="1">
      <c r="F518" s="55"/>
      <c r="G518" s="55"/>
      <c r="H518" s="55"/>
      <c r="I518" s="55"/>
      <c r="J518" s="37"/>
      <c r="K518" s="55"/>
      <c r="L518" s="55"/>
      <c r="M518" s="55"/>
      <c r="O518" s="37"/>
      <c r="R518" s="55"/>
    </row>
    <row r="519" spans="6:18" ht="12.75" customHeight="1">
      <c r="F519" s="55"/>
      <c r="G519" s="55"/>
      <c r="H519" s="55"/>
      <c r="I519" s="55"/>
      <c r="J519" s="37"/>
      <c r="K519" s="55"/>
      <c r="L519" s="55"/>
      <c r="M519" s="55"/>
      <c r="O519" s="37"/>
      <c r="R519" s="55"/>
    </row>
    <row r="520" spans="6:18" ht="12.75" customHeight="1">
      <c r="F520" s="55"/>
      <c r="G520" s="55"/>
      <c r="H520" s="55"/>
      <c r="I520" s="55"/>
      <c r="J520" s="37"/>
      <c r="K520" s="55"/>
      <c r="L520" s="55"/>
      <c r="M520" s="55"/>
      <c r="O520" s="37"/>
      <c r="R520" s="55"/>
    </row>
    <row r="521" spans="6:18" ht="12.75" customHeight="1">
      <c r="F521" s="55"/>
      <c r="G521" s="55"/>
      <c r="H521" s="55"/>
      <c r="I521" s="55"/>
      <c r="J521" s="37"/>
      <c r="K521" s="55"/>
      <c r="L521" s="55"/>
      <c r="M521" s="55"/>
      <c r="O521" s="37"/>
      <c r="R521" s="55"/>
    </row>
    <row r="522" spans="6:18" ht="12.75" customHeight="1">
      <c r="F522" s="55"/>
      <c r="G522" s="55"/>
      <c r="H522" s="55"/>
      <c r="I522" s="55"/>
      <c r="J522" s="37"/>
      <c r="K522" s="55"/>
      <c r="L522" s="55"/>
      <c r="M522" s="55"/>
      <c r="O522" s="37"/>
      <c r="R522" s="55"/>
    </row>
    <row r="523" spans="6:18" ht="12.75" customHeight="1">
      <c r="F523" s="55"/>
      <c r="G523" s="55"/>
      <c r="H523" s="55"/>
      <c r="I523" s="55"/>
      <c r="J523" s="37"/>
      <c r="K523" s="55"/>
      <c r="L523" s="55"/>
      <c r="M523" s="55"/>
      <c r="O523" s="37"/>
      <c r="R523" s="55"/>
    </row>
    <row r="524" spans="6:18" ht="12.75" customHeight="1">
      <c r="F524" s="55"/>
      <c r="G524" s="55"/>
      <c r="H524" s="55"/>
      <c r="I524" s="55"/>
      <c r="J524" s="37"/>
      <c r="K524" s="55"/>
      <c r="L524" s="55"/>
      <c r="M524" s="55"/>
      <c r="O524" s="37"/>
      <c r="R524" s="55"/>
    </row>
    <row r="525" spans="6:18" ht="12.75" customHeight="1">
      <c r="F525" s="55"/>
      <c r="G525" s="55"/>
      <c r="H525" s="55"/>
      <c r="I525" s="55"/>
      <c r="J525" s="37"/>
      <c r="K525" s="55"/>
      <c r="L525" s="55"/>
      <c r="M525" s="55"/>
      <c r="O525" s="37"/>
      <c r="R525" s="55"/>
    </row>
    <row r="526" spans="6:18" ht="12.75" customHeight="1">
      <c r="F526" s="55"/>
      <c r="G526" s="55"/>
      <c r="H526" s="55"/>
      <c r="I526" s="55"/>
      <c r="J526" s="37"/>
      <c r="K526" s="55"/>
      <c r="L526" s="55"/>
      <c r="M526" s="55"/>
      <c r="O526" s="37"/>
      <c r="R526" s="55"/>
    </row>
    <row r="527" spans="6:18" ht="12.75" customHeight="1">
      <c r="F527" s="55"/>
      <c r="G527" s="55"/>
      <c r="H527" s="55"/>
      <c r="I527" s="55"/>
      <c r="J527" s="37"/>
      <c r="K527" s="55"/>
      <c r="L527" s="55"/>
      <c r="M527" s="55"/>
      <c r="O527" s="37"/>
      <c r="R527" s="55"/>
    </row>
    <row r="528" spans="6:18" ht="15" customHeight="1">
      <c r="F528" s="55"/>
      <c r="G528" s="55"/>
      <c r="H528" s="55"/>
      <c r="I528" s="55"/>
      <c r="J528" s="37"/>
      <c r="K528" s="55"/>
      <c r="L528" s="55"/>
      <c r="M528" s="55"/>
      <c r="O528" s="37"/>
      <c r="R528" s="55"/>
    </row>
  </sheetData>
  <autoFilter ref="R1:R351"/>
  <mergeCells count="60">
    <mergeCell ref="A136:A137"/>
    <mergeCell ref="B136:B137"/>
    <mergeCell ref="J136:J137"/>
    <mergeCell ref="A132:A133"/>
    <mergeCell ref="B132:B133"/>
    <mergeCell ref="A134:A135"/>
    <mergeCell ref="B134:B135"/>
    <mergeCell ref="J132:J133"/>
    <mergeCell ref="J134:J135"/>
    <mergeCell ref="A128:A129"/>
    <mergeCell ref="B128:B129"/>
    <mergeCell ref="J128:J129"/>
    <mergeCell ref="M128:M129"/>
    <mergeCell ref="O128:O129"/>
    <mergeCell ref="A112:A113"/>
    <mergeCell ref="B112:B113"/>
    <mergeCell ref="P112:P113"/>
    <mergeCell ref="O112:O113"/>
    <mergeCell ref="J112:J113"/>
    <mergeCell ref="M112:M113"/>
    <mergeCell ref="A110:A111"/>
    <mergeCell ref="B110:B111"/>
    <mergeCell ref="J110:J111"/>
    <mergeCell ref="O110:O111"/>
    <mergeCell ref="P110:P111"/>
    <mergeCell ref="M110:M111"/>
    <mergeCell ref="A114:A115"/>
    <mergeCell ref="B114:B115"/>
    <mergeCell ref="O114:O115"/>
    <mergeCell ref="P114:P115"/>
    <mergeCell ref="J114:J115"/>
    <mergeCell ref="M114:M115"/>
    <mergeCell ref="A116:A117"/>
    <mergeCell ref="B116:B117"/>
    <mergeCell ref="J116:J117"/>
    <mergeCell ref="O116:O117"/>
    <mergeCell ref="P116:P117"/>
    <mergeCell ref="M116:M117"/>
    <mergeCell ref="P118:P119"/>
    <mergeCell ref="A120:A121"/>
    <mergeCell ref="B120:B121"/>
    <mergeCell ref="M120:M121"/>
    <mergeCell ref="O120:O121"/>
    <mergeCell ref="P120:P121"/>
    <mergeCell ref="J120:J121"/>
    <mergeCell ref="A118:A119"/>
    <mergeCell ref="B118:B119"/>
    <mergeCell ref="J118:J119"/>
    <mergeCell ref="M118:M119"/>
    <mergeCell ref="O118:O119"/>
    <mergeCell ref="A124:A125"/>
    <mergeCell ref="B124:B125"/>
    <mergeCell ref="J124:J125"/>
    <mergeCell ref="M124:M125"/>
    <mergeCell ref="O124:O125"/>
    <mergeCell ref="A126:A127"/>
    <mergeCell ref="B126:B127"/>
    <mergeCell ref="J126:J127"/>
    <mergeCell ref="M126:M127"/>
    <mergeCell ref="O126:O127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M92 M95:M103 M105:M106 K114:L114 K110:L110 K111:L111 K112:L112 K113:L113 K115:L115 L21" formula="1"/>
    <ignoredError sqref="F84:F9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2023-10-03T02:53:20Z</dcterms:modified>
</cp:coreProperties>
</file>