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555" windowHeight="925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F&amp;O)'!$R$1:$R$351</definedName>
  </definedNames>
  <calcPr calcId="191029"/>
</workbook>
</file>

<file path=xl/calcChain.xml><?xml version="1.0" encoding="utf-8"?>
<calcChain xmlns="http://schemas.openxmlformats.org/spreadsheetml/2006/main">
  <c r="K134" i="6" l="1"/>
  <c r="M134" i="6" s="1"/>
  <c r="K133" i="6"/>
  <c r="M133" i="6" s="1"/>
  <c r="L80" i="6"/>
  <c r="K80" i="6"/>
  <c r="L79" i="6"/>
  <c r="K79" i="6"/>
  <c r="M79" i="6" s="1"/>
  <c r="L76" i="6"/>
  <c r="K76" i="6"/>
  <c r="K132" i="6"/>
  <c r="K131" i="6"/>
  <c r="M76" i="6" l="1"/>
  <c r="M80" i="6"/>
  <c r="L37" i="6"/>
  <c r="L33" i="6"/>
  <c r="L29" i="6"/>
  <c r="L26" i="6"/>
  <c r="L23" i="6"/>
  <c r="L25" i="6"/>
  <c r="L22" i="6"/>
  <c r="L20" i="6"/>
  <c r="L10" i="6"/>
  <c r="K130" i="6"/>
  <c r="K129" i="6"/>
  <c r="K37" i="6"/>
  <c r="L77" i="6"/>
  <c r="K77" i="6"/>
  <c r="K128" i="6"/>
  <c r="K127" i="6"/>
  <c r="L78" i="6"/>
  <c r="K78" i="6"/>
  <c r="K126" i="6"/>
  <c r="M126" i="6" s="1"/>
  <c r="M37" i="6" l="1"/>
  <c r="M77" i="6"/>
  <c r="M78" i="6"/>
  <c r="K125" i="6"/>
  <c r="M125" i="6" s="1"/>
  <c r="P36" i="6" l="1"/>
  <c r="K124" i="6"/>
  <c r="K123" i="6"/>
  <c r="K122" i="6"/>
  <c r="K121" i="6"/>
  <c r="K120" i="6"/>
  <c r="K119" i="6"/>
  <c r="K10" i="6" l="1"/>
  <c r="K117" i="6"/>
  <c r="K118" i="6"/>
  <c r="P35" i="6"/>
  <c r="K33" i="6"/>
  <c r="K26" i="6"/>
  <c r="K115" i="6"/>
  <c r="K116" i="6"/>
  <c r="K114" i="6"/>
  <c r="K113" i="6"/>
  <c r="M10" i="6" l="1"/>
  <c r="M33" i="6"/>
  <c r="M26" i="6"/>
  <c r="P34" i="6"/>
  <c r="L75" i="6"/>
  <c r="K75" i="6"/>
  <c r="M75" i="6" l="1"/>
  <c r="L72" i="6"/>
  <c r="K72" i="6"/>
  <c r="K23" i="6"/>
  <c r="M72" i="6" l="1"/>
  <c r="M23" i="6"/>
  <c r="P31" i="6"/>
  <c r="P32" i="6"/>
  <c r="K112" i="6"/>
  <c r="M112" i="6" s="1"/>
  <c r="L74" i="6"/>
  <c r="K74" i="6"/>
  <c r="L73" i="6"/>
  <c r="K73" i="6"/>
  <c r="K111" i="6"/>
  <c r="M111" i="6" s="1"/>
  <c r="K107" i="6"/>
  <c r="M107" i="6" s="1"/>
  <c r="L71" i="6"/>
  <c r="K71" i="6"/>
  <c r="M73" i="6" l="1"/>
  <c r="M74" i="6"/>
  <c r="M71" i="6"/>
  <c r="P30" i="6"/>
  <c r="K22" i="6"/>
  <c r="K104" i="6"/>
  <c r="M104" i="6" s="1"/>
  <c r="K110" i="6"/>
  <c r="M110" i="6" s="1"/>
  <c r="M22" i="6" l="1"/>
  <c r="K109" i="6"/>
  <c r="M109" i="6" s="1"/>
  <c r="K108" i="6"/>
  <c r="M108" i="6" s="1"/>
  <c r="K29" i="6"/>
  <c r="K101" i="6"/>
  <c r="M101" i="6" s="1"/>
  <c r="M29" i="6" l="1"/>
  <c r="K25" i="6"/>
  <c r="L19" i="6"/>
  <c r="K19" i="6"/>
  <c r="K106" i="6"/>
  <c r="M106" i="6" s="1"/>
  <c r="L70" i="6"/>
  <c r="K70" i="6"/>
  <c r="K103" i="6"/>
  <c r="M103" i="6" s="1"/>
  <c r="K105" i="6"/>
  <c r="M105" i="6" s="1"/>
  <c r="L69" i="6"/>
  <c r="K69" i="6"/>
  <c r="K100" i="6"/>
  <c r="M100" i="6" s="1"/>
  <c r="L11" i="6"/>
  <c r="K11" i="6"/>
  <c r="K102" i="6"/>
  <c r="M102" i="6" s="1"/>
  <c r="L67" i="6"/>
  <c r="K67" i="6"/>
  <c r="L68" i="6"/>
  <c r="K68" i="6"/>
  <c r="K99" i="6"/>
  <c r="M99" i="6" s="1"/>
  <c r="M25" i="6" l="1"/>
  <c r="M19" i="6"/>
  <c r="M70" i="6"/>
  <c r="M69" i="6"/>
  <c r="M11" i="6"/>
  <c r="M67" i="6"/>
  <c r="M68" i="6"/>
  <c r="P27" i="6"/>
  <c r="P28" i="6"/>
  <c r="L66" i="6"/>
  <c r="K66" i="6"/>
  <c r="K98" i="6"/>
  <c r="M98" i="6" s="1"/>
  <c r="K95" i="6"/>
  <c r="M95" i="6" s="1"/>
  <c r="L65" i="6"/>
  <c r="K65" i="6"/>
  <c r="M65" i="6" s="1"/>
  <c r="L57" i="6"/>
  <c r="K57" i="6"/>
  <c r="K94" i="6"/>
  <c r="M94" i="6" s="1"/>
  <c r="L14" i="6"/>
  <c r="K14" i="6"/>
  <c r="K96" i="6"/>
  <c r="M96" i="6" s="1"/>
  <c r="K97" i="6"/>
  <c r="M97" i="6" s="1"/>
  <c r="K91" i="6"/>
  <c r="M91" i="6" s="1"/>
  <c r="M66" i="6" l="1"/>
  <c r="M57" i="6"/>
  <c r="M14" i="6"/>
  <c r="L64" i="6"/>
  <c r="K64" i="6"/>
  <c r="K20" i="6"/>
  <c r="L62" i="6"/>
  <c r="K62" i="6"/>
  <c r="L54" i="6"/>
  <c r="K54" i="6"/>
  <c r="M64" i="6" l="1"/>
  <c r="M20" i="6"/>
  <c r="M62" i="6"/>
  <c r="M54" i="6"/>
  <c r="K88" i="6"/>
  <c r="M88" i="6" s="1"/>
  <c r="K345" i="6"/>
  <c r="L345" i="6" s="1"/>
  <c r="L17" i="6"/>
  <c r="K17" i="6"/>
  <c r="K339" i="6"/>
  <c r="L339" i="6" s="1"/>
  <c r="K92" i="6"/>
  <c r="M92" i="6" s="1"/>
  <c r="K93" i="6"/>
  <c r="M93" i="6" s="1"/>
  <c r="L63" i="6"/>
  <c r="K63" i="6"/>
  <c r="M17" i="6" l="1"/>
  <c r="M63" i="6"/>
  <c r="P24" i="6"/>
  <c r="L61" i="6"/>
  <c r="K61" i="6"/>
  <c r="K90" i="6"/>
  <c r="L60" i="6"/>
  <c r="K60" i="6"/>
  <c r="L59" i="6"/>
  <c r="K59" i="6"/>
  <c r="M61" i="6" l="1"/>
  <c r="M60" i="6"/>
  <c r="M90" i="6"/>
  <c r="M59" i="6"/>
  <c r="L13" i="6"/>
  <c r="K13" i="6"/>
  <c r="K89" i="6"/>
  <c r="M89" i="6" s="1"/>
  <c r="L56" i="6"/>
  <c r="K56" i="6"/>
  <c r="L58" i="6"/>
  <c r="K58" i="6"/>
  <c r="M13" i="6" l="1"/>
  <c r="M56" i="6"/>
  <c r="M58" i="6"/>
  <c r="L21" i="6"/>
  <c r="K21" i="6"/>
  <c r="L15" i="6"/>
  <c r="K15" i="6"/>
  <c r="L53" i="6"/>
  <c r="K53" i="6"/>
  <c r="L55" i="6"/>
  <c r="K55" i="6"/>
  <c r="M15" i="6" l="1"/>
  <c r="M53" i="6"/>
  <c r="M55" i="6"/>
  <c r="M21" i="6"/>
  <c r="L16" i="6" l="1"/>
  <c r="K16" i="6"/>
  <c r="L12" i="6"/>
  <c r="K12" i="6"/>
  <c r="K87" i="6"/>
  <c r="M87" i="6" s="1"/>
  <c r="L18" i="6"/>
  <c r="K18" i="6"/>
  <c r="M16" i="6" l="1"/>
  <c r="M18" i="6"/>
  <c r="M12" i="6"/>
  <c r="K347" i="6" l="1"/>
  <c r="L347" i="6" s="1"/>
  <c r="K335" i="6" l="1"/>
  <c r="L335" i="6" s="1"/>
  <c r="K336" i="6" l="1"/>
  <c r="L336" i="6" s="1"/>
  <c r="K329" i="6"/>
  <c r="L329" i="6" s="1"/>
  <c r="K346" i="6" l="1"/>
  <c r="L346" i="6" s="1"/>
  <c r="K340" i="6"/>
  <c r="L340" i="6" s="1"/>
  <c r="K342" i="6" l="1"/>
  <c r="L342" i="6" s="1"/>
  <c r="L6" i="2" l="1"/>
  <c r="K6" i="3"/>
  <c r="D7" i="5" l="1"/>
  <c r="M7" i="6"/>
  <c r="K337" i="6" l="1"/>
  <c r="L337" i="6" s="1"/>
  <c r="K334" i="6" l="1"/>
  <c r="L334" i="6" s="1"/>
  <c r="K338" i="6" l="1"/>
  <c r="L338" i="6" s="1"/>
  <c r="K333" i="6"/>
  <c r="L333" i="6" s="1"/>
  <c r="K332" i="6"/>
  <c r="L332" i="6" s="1"/>
  <c r="K330" i="6"/>
  <c r="L330" i="6" s="1"/>
  <c r="H328" i="6"/>
  <c r="K328" i="6" s="1"/>
  <c r="L328" i="6" s="1"/>
  <c r="K327" i="6"/>
  <c r="L327" i="6" s="1"/>
  <c r="K324" i="6"/>
  <c r="L324" i="6" s="1"/>
  <c r="K323" i="6"/>
  <c r="L323" i="6" s="1"/>
  <c r="K322" i="6"/>
  <c r="L322" i="6" s="1"/>
  <c r="K321" i="6"/>
  <c r="L321" i="6" s="1"/>
  <c r="K320" i="6"/>
  <c r="L320" i="6" s="1"/>
  <c r="K319" i="6"/>
  <c r="L319" i="6" s="1"/>
  <c r="K318" i="6"/>
  <c r="L318" i="6" s="1"/>
  <c r="K317" i="6"/>
  <c r="L317" i="6" s="1"/>
  <c r="K316" i="6"/>
  <c r="L316" i="6" s="1"/>
  <c r="K315" i="6"/>
  <c r="L315" i="6" s="1"/>
  <c r="K314" i="6"/>
  <c r="L314" i="6" s="1"/>
  <c r="K313" i="6"/>
  <c r="L313" i="6" s="1"/>
  <c r="K312" i="6"/>
  <c r="L312" i="6" s="1"/>
  <c r="K311" i="6"/>
  <c r="L311" i="6" s="1"/>
  <c r="K310" i="6"/>
  <c r="L310" i="6" s="1"/>
  <c r="K309" i="6"/>
  <c r="L309" i="6" s="1"/>
  <c r="K308" i="6"/>
  <c r="L308" i="6" s="1"/>
  <c r="K307" i="6"/>
  <c r="L307" i="6" s="1"/>
  <c r="K306" i="6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F296" i="6"/>
  <c r="K296" i="6" s="1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F290" i="6"/>
  <c r="K290" i="6" s="1"/>
  <c r="L290" i="6" s="1"/>
  <c r="F289" i="6"/>
  <c r="K289" i="6" s="1"/>
  <c r="L289" i="6" s="1"/>
  <c r="K288" i="6"/>
  <c r="L288" i="6" s="1"/>
  <c r="F287" i="6"/>
  <c r="K287" i="6" s="1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1" i="6"/>
  <c r="L271" i="6" s="1"/>
  <c r="K269" i="6"/>
  <c r="L269" i="6" s="1"/>
  <c r="K268" i="6"/>
  <c r="L268" i="6" s="1"/>
  <c r="F267" i="6"/>
  <c r="K267" i="6" s="1"/>
  <c r="L267" i="6" s="1"/>
  <c r="K266" i="6"/>
  <c r="L266" i="6" s="1"/>
  <c r="K263" i="6"/>
  <c r="L263" i="6" s="1"/>
  <c r="K262" i="6"/>
  <c r="L262" i="6" s="1"/>
  <c r="K261" i="6"/>
  <c r="L261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1" i="6"/>
  <c r="L241" i="6" s="1"/>
  <c r="K239" i="6"/>
  <c r="L239" i="6" s="1"/>
  <c r="K237" i="6"/>
  <c r="L237" i="6" s="1"/>
  <c r="K235" i="6"/>
  <c r="L235" i="6" s="1"/>
  <c r="K234" i="6"/>
  <c r="L234" i="6" s="1"/>
  <c r="K233" i="6"/>
  <c r="L233" i="6" s="1"/>
  <c r="K231" i="6"/>
  <c r="L231" i="6" s="1"/>
  <c r="K230" i="6"/>
  <c r="L230" i="6" s="1"/>
  <c r="K229" i="6"/>
  <c r="L229" i="6" s="1"/>
  <c r="K228" i="6"/>
  <c r="K227" i="6"/>
  <c r="L227" i="6" s="1"/>
  <c r="K226" i="6"/>
  <c r="L226" i="6" s="1"/>
  <c r="K224" i="6"/>
  <c r="L224" i="6" s="1"/>
  <c r="K223" i="6"/>
  <c r="L223" i="6" s="1"/>
  <c r="K222" i="6"/>
  <c r="L222" i="6" s="1"/>
  <c r="K221" i="6"/>
  <c r="L221" i="6" s="1"/>
  <c r="K220" i="6"/>
  <c r="L220" i="6" s="1"/>
  <c r="F219" i="6"/>
  <c r="K219" i="6" s="1"/>
  <c r="L219" i="6" s="1"/>
  <c r="H218" i="6"/>
  <c r="K218" i="6" s="1"/>
  <c r="L218" i="6" s="1"/>
  <c r="K215" i="6"/>
  <c r="L215" i="6" s="1"/>
  <c r="K214" i="6"/>
  <c r="L214" i="6" s="1"/>
  <c r="K213" i="6"/>
  <c r="L213" i="6" s="1"/>
  <c r="K212" i="6"/>
  <c r="L212" i="6" s="1"/>
  <c r="K211" i="6"/>
  <c r="L211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H184" i="6"/>
  <c r="K184" i="6" s="1"/>
  <c r="L184" i="6" s="1"/>
  <c r="F183" i="6"/>
  <c r="K183" i="6" s="1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6" i="4"/>
</calcChain>
</file>

<file path=xl/sharedStrings.xml><?xml version="1.0" encoding="utf-8"?>
<sst xmlns="http://schemas.openxmlformats.org/spreadsheetml/2006/main" count="3620" uniqueCount="1325">
  <si>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</si>
  <si>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</si>
  <si>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</si>
  <si>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</si>
  <si>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</si>
  <si>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</si>
  <si>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</si>
  <si>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</si>
  <si>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</si>
  <si>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</si>
  <si>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</si>
  <si>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</si>
  <si>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</si>
  <si>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</si>
  <si>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</si>
  <si>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</si>
  <si>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</si>
  <si>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</si>
  <si>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</si>
  <si>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</si>
  <si>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</si>
  <si>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</si>
  <si>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</si>
  <si>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</si>
  <si>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</si>
  <si>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</si>
  <si>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</si>
  <si>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</si>
  <si>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</si>
  <si>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</si>
  <si>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</si>
  <si>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</si>
  <si>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</si>
  <si>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</si>
  <si>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</si>
  <si>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</si>
  <si>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</si>
  <si>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</si>
  <si>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</si>
  <si>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</si>
  <si>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</si>
  <si>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</si>
  <si>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</si>
  <si>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</si>
  <si>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</si>
  <si>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</si>
  <si>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</si>
  <si>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</si>
  <si>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</si>
  <si>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</si>
  <si>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</si>
  <si>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</si>
  <si>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</si>
  <si>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</si>
  <si>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</si>
  <si>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</si>
  <si>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</si>
  <si>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</si>
  <si>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</si>
  <si>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</si>
  <si>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</si>
  <si>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</si>
  <si>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</si>
  <si>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</si>
  <si>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</si>
  <si>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</si>
  <si>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</si>
  <si>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</si>
  <si>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</si>
  <si>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</si>
  <si>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</si>
  <si>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</si>
  <si>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</si>
  <si>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</si>
  <si>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</si>
  <si>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</si>
  <si>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</si>
  <si>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</si>
  <si>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</si>
  <si>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</si>
  <si>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</si>
  <si>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</si>
  <si>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</si>
  <si>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</si>
  <si>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</si>
  <si>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</si>
  <si>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</si>
  <si>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</si>
  <si>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</si>
  <si>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</si>
  <si>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</si>
  <si>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</si>
  <si>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</si>
  <si>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</si>
  <si>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</si>
  <si>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</si>
  <si>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</si>
  <si>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</si>
  <si>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</si>
  <si>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</si>
  <si>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</si>
  <si>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</si>
  <si>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</si>
  <si>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</si>
  <si>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</si>
  <si>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</si>
  <si>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</si>
  <si>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</si>
  <si>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</si>
  <si>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</si>
  <si>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</si>
  <si>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</si>
  <si>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</si>
  <si>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</si>
  <si>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</si>
  <si>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</si>
  <si>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</si>
  <si>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</si>
  <si>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</si>
  <si>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</si>
  <si>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</si>
  <si>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</si>
  <si>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</si>
  <si>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</si>
  <si>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</si>
  <si>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</si>
  <si>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</si>
  <si>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</si>
  <si>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</si>
  <si>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</si>
  <si>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</si>
  <si>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</si>
  <si>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</si>
  <si>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</si>
  <si>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</si>
  <si>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</si>
  <si>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</si>
  <si>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</si>
  <si>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</si>
  <si>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</si>
  <si>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</si>
  <si>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</si>
  <si>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</si>
  <si>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</si>
  <si>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</si>
  <si>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</si>
  <si>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</si>
  <si>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</si>
  <si>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</si>
  <si>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</si>
  <si>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</si>
  <si>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</si>
  <si>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</si>
  <si>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</si>
  <si>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</si>
  <si>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</si>
  <si>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</si>
  <si>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</si>
  <si>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</si>
  <si>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</si>
  <si>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</si>
  <si>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</si>
  <si>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</si>
  <si>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</si>
  <si>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</si>
  <si>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</si>
  <si>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</si>
  <si>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</si>
  <si>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</si>
  <si>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</si>
  <si>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</si>
  <si>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</si>
  <si>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</si>
  <si>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</si>
  <si>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</si>
  <si>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</si>
  <si>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</si>
  <si>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</si>
  <si>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</si>
  <si>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</si>
  <si>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</si>
  <si>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</si>
  <si>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</si>
  <si>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</si>
  <si>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</si>
  <si>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</si>
  <si>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</si>
  <si>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</si>
  <si>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</si>
  <si>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</si>
  <si>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</si>
  <si>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</si>
  <si>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</si>
  <si>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</si>
  <si>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</si>
  <si>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</si>
  <si>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</si>
  <si>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</si>
  <si>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</si>
  <si>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</si>
  <si>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</si>
  <si>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</si>
  <si>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</si>
  <si>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</si>
  <si>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</si>
  <si>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</si>
  <si>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</si>
  <si>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</si>
  <si>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</si>
  <si>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</si>
  <si>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</si>
  <si>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</si>
  <si>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</si>
  <si>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</si>
  <si>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</si>
  <si>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</si>
  <si>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</si>
  <si>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</si>
  <si>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</si>
  <si>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</si>
  <si>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</si>
  <si>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</si>
  <si>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</si>
  <si>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</si>
  <si>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</si>
  <si>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</si>
  <si>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</si>
  <si>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</si>
  <si>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</si>
  <si>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</si>
  <si>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</si>
  <si>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</si>
  <si>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</si>
  <si>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</si>
  <si>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</si>
  <si>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</si>
  <si>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</si>
  <si>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</si>
  <si>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</si>
  <si>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</si>
  <si>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</si>
  <si>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</si>
  <si>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</si>
  <si>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</si>
  <si>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</si>
  <si>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</si>
  <si>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</si>
  <si>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</si>
  <si>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</si>
  <si>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</si>
  <si>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</si>
  <si>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</si>
  <si>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</si>
  <si>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</si>
  <si>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</si>
  <si>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</si>
  <si>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</si>
  <si>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</si>
  <si>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</si>
  <si>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</si>
  <si>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</si>
  <si>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</si>
  <si>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</si>
  <si>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</si>
  <si>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</si>
  <si>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</si>
  <si>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</si>
  <si>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</si>
  <si>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</si>
  <si>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</si>
  <si>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</si>
  <si>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</si>
  <si>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</si>
  <si>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</si>
  <si>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</si>
  <si>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</si>
  <si>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</si>
  <si>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</si>
  <si>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</si>
  <si>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</si>
  <si>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</si>
  <si>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</si>
  <si>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</si>
  <si>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</si>
  <si>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</si>
  <si>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</si>
  <si>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</si>
  <si>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</si>
  <si>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</si>
  <si>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</si>
  <si>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</si>
  <si>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</si>
  <si>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</si>
  <si>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</si>
  <si>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</si>
  <si>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</si>
  <si>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</si>
  <si>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</si>
  <si>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</si>
  <si>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</si>
  <si>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</si>
  <si>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</si>
  <si>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</si>
  <si>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</si>
  <si>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</si>
  <si>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</si>
  <si>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</si>
  <si>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</si>
  <si>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</si>
  <si>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</si>
  <si>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</si>
  <si>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</si>
  <si>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</si>
  <si>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</si>
  <si>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</si>
  <si>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</si>
  <si>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</si>
  <si>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</si>
  <si>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</si>
  <si>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</si>
  <si>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</si>
  <si>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</si>
  <si>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</si>
  <si>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</si>
  <si>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</si>
  <si>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</si>
  <si>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</si>
  <si>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</si>
  <si>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</si>
  <si>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</si>
  <si>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</si>
  <si>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</si>
  <si>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</si>
  <si>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</si>
  <si>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</si>
  <si>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</si>
  <si>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</si>
  <si>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</si>
  <si>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</si>
  <si>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</si>
  <si>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</si>
  <si>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</si>
  <si>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</si>
  <si>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</si>
  <si>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</si>
  <si>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</si>
  <si>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</si>
  <si>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</si>
  <si>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</si>
  <si>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</si>
  <si>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</si>
  <si>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</si>
  <si>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</si>
  <si>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</si>
  <si>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</si>
  <si>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</si>
  <si>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</si>
  <si>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</si>
  <si>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</si>
  <si>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</si>
  <si>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</si>
  <si>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</si>
  <si>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</si>
  <si>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</si>
  <si>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</si>
  <si>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</si>
  <si>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</si>
  <si>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</si>
  <si>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</si>
  <si>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</si>
  <si>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</si>
  <si>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</si>
  <si>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</si>
  <si>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</si>
  <si>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</si>
  <si>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</si>
  <si>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</si>
  <si>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</si>
  <si>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</si>
  <si>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</si>
  <si>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</si>
  <si>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</si>
  <si>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</si>
  <si>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</si>
  <si>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</si>
  <si>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</si>
  <si>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</si>
  <si>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</si>
  <si>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</si>
  <si>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</si>
  <si>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</si>
  <si>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</si>
  <si>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</si>
  <si>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</si>
  <si>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</si>
  <si>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</si>
  <si>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</si>
  <si>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</si>
  <si>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</si>
  <si>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</si>
  <si>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</si>
  <si>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</si>
  <si>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</si>
  <si>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</si>
  <si>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</si>
  <si>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</si>
  <si>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</si>
  <si>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</si>
  <si>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</si>
  <si>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</si>
  <si>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</si>
  <si>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</si>
  <si>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</si>
  <si>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</si>
  <si>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</si>
  <si>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</si>
  <si>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</si>
  <si>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</si>
  <si>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</si>
  <si>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</si>
  <si>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</si>
  <si>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</si>
  <si>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</si>
  <si>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</si>
  <si>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</si>
  <si>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</si>
  <si>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</si>
  <si>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</si>
  <si>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</si>
  <si>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</si>
  <si>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</si>
  <si>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</si>
  <si>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</si>
  <si>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</si>
  <si>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</si>
  <si>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</si>
  <si>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</si>
  <si>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</si>
  <si>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</si>
  <si>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</si>
  <si>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</si>
  <si>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</si>
  <si>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</si>
  <si>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</si>
  <si>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</si>
  <si>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</si>
  <si>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</si>
  <si>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</si>
  <si>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</si>
  <si>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</si>
  <si>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</si>
  <si>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</si>
  <si>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</si>
  <si>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</si>
  <si>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</si>
  <si>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</si>
  <si>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</si>
  <si>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</si>
  <si>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</si>
  <si>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</si>
  <si>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</si>
  <si>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</si>
  <si>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</si>
  <si>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</si>
  <si>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</si>
  <si>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</si>
  <si>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</si>
  <si>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</si>
  <si>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</si>
  <si>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</si>
  <si>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</si>
  <si>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</si>
  <si>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</si>
  <si>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</si>
  <si>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</si>
  <si>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</si>
  <si>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</si>
  <si>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</si>
  <si>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</si>
  <si>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</si>
  <si>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</si>
  <si>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</si>
  <si>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</si>
  <si>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</si>
  <si>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</si>
  <si>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</si>
  <si>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</si>
  <si>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</si>
  <si>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</si>
  <si>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</si>
  <si>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</si>
  <si>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</si>
  <si>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</si>
  <si>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</si>
  <si>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</si>
  <si>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</si>
  <si>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</si>
  <si>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</si>
  <si>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</si>
  <si>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</si>
  <si>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</si>
  <si>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</si>
  <si>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</si>
  <si>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</si>
  <si>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</si>
  <si>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</si>
  <si>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</si>
  <si>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</si>
  <si>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</si>
  <si>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</si>
  <si>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</si>
  <si>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</si>
  <si>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</si>
  <si>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</si>
  <si>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</si>
  <si>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</si>
  <si>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</si>
  <si>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</si>
  <si>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</si>
  <si>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</si>
  <si>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</si>
  <si>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</si>
  <si>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</si>
  <si>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</si>
  <si>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</si>
  <si>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</si>
  <si>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</si>
  <si>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</si>
  <si>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</si>
  <si>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</si>
  <si>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</si>
  <si>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</si>
  <si>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</si>
  <si>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</si>
  <si>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</si>
  <si>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</si>
  <si>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</si>
  <si>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</si>
  <si>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</si>
  <si>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</si>
  <si>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</si>
  <si>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</si>
  <si>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</si>
  <si>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</si>
  <si>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</si>
  <si>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</si>
  <si>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</si>
  <si>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</si>
  <si>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</si>
  <si>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</si>
  <si>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</si>
  <si>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</si>
  <si>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</si>
  <si>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</si>
  <si>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</si>
  <si>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</si>
  <si>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</si>
  <si>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</si>
  <si>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</si>
  <si>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</si>
  <si>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</si>
  <si>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</si>
  <si>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</si>
  <si>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</si>
  <si>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</si>
  <si>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</si>
  <si>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</si>
  <si>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</si>
  <si>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</si>
  <si>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</si>
  <si>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</si>
  <si>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</si>
  <si>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</si>
  <si>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</si>
  <si>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</si>
  <si>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</si>
  <si>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</si>
  <si>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</si>
  <si>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</si>
  <si>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</si>
  <si>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</si>
  <si>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</si>
  <si>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</si>
  <si>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</si>
  <si>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</si>
  <si>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</si>
  <si>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</si>
  <si>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</si>
  <si>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</si>
  <si>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</si>
  <si>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</si>
  <si>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</si>
  <si>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</si>
  <si>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</si>
  <si>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</si>
  <si>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</si>
  <si>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</si>
  <si>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</si>
  <si>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</si>
  <si>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</si>
  <si>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</si>
  <si>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</si>
  <si>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</si>
  <si>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</si>
  <si>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</si>
  <si>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</si>
  <si>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</si>
  <si>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</si>
  <si>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</si>
  <si>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</si>
  <si>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</si>
  <si>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</si>
  <si>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</si>
  <si>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</si>
  <si>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</si>
  <si>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</si>
  <si>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</si>
  <si>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</si>
  <si>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</si>
  <si>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</si>
  <si>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</si>
  <si>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</si>
  <si>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</si>
  <si>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</si>
  <si>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</si>
  <si>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</si>
  <si>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</si>
  <si>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</si>
  <si>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</si>
  <si>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</si>
  <si>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</si>
  <si>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</si>
  <si>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</si>
  <si>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</si>
  <si>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</si>
  <si>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</si>
  <si>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</si>
  <si>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</si>
  <si>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</si>
  <si>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</si>
  <si>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</si>
  <si>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</si>
  <si>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</si>
  <si>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</si>
  <si>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</si>
  <si>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</si>
  <si>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</si>
  <si>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</si>
  <si>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</si>
  <si>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</si>
  <si>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</si>
  <si>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</si>
  <si>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</si>
  <si>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</si>
  <si>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</si>
  <si>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</si>
  <si>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</si>
  <si>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</si>
  <si>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</si>
  <si>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</si>
  <si>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</si>
  <si>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</si>
  <si>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</si>
  <si>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</si>
  <si>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</si>
  <si>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</si>
  <si>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</si>
  <si>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</si>
  <si>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</si>
  <si>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</si>
  <si>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</si>
  <si>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</si>
  <si>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</si>
  <si>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</si>
  <si>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</si>
  <si>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</si>
  <si>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</si>
  <si>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</si>
  <si>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</si>
  <si>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</si>
  <si>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</si>
  <si>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</si>
  <si>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</si>
  <si>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</si>
  <si>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</si>
  <si>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</si>
  <si>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</si>
  <si>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</si>
  <si>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</si>
  <si>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</si>
  <si>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</si>
  <si>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</si>
  <si>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</si>
  <si>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</si>
  <si>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</si>
  <si>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</si>
  <si>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</si>
  <si>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</si>
  <si>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</si>
  <si>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</si>
  <si>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</si>
  <si>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</si>
  <si>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</si>
  <si>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</si>
  <si>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</si>
  <si>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</si>
  <si>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</si>
  <si>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</si>
  <si>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</si>
  <si>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</si>
  <si>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</si>
  <si>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</si>
  <si>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</si>
  <si>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</si>
  <si>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</si>
  <si>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</si>
  <si>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</si>
  <si>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</si>
  <si>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</si>
  <si>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</si>
  <si>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</si>
  <si>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</si>
  <si>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</si>
  <si>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</si>
  <si>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</si>
  <si>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</si>
  <si>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</si>
  <si>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</si>
  <si>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</si>
  <si>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</si>
  <si>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</si>
  <si>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</si>
  <si>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</si>
  <si>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</si>
  <si>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</si>
  <si>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</si>
  <si>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</si>
  <si>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</si>
  <si>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</si>
  <si>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</si>
  <si>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</si>
  <si>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</si>
  <si>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</si>
  <si>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</si>
  <si>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</si>
  <si>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</si>
  <si>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</si>
  <si>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</si>
  <si>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</si>
  <si>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</si>
  <si>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</si>
  <si>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</si>
  <si>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</si>
  <si>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</si>
  <si>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</si>
  <si>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</si>
  <si>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</si>
  <si>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</si>
  <si>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</si>
  <si>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</si>
  <si>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</si>
  <si>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</si>
  <si>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</si>
  <si>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</si>
  <si>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</si>
  <si>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</si>
  <si>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</si>
  <si>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</si>
  <si>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</si>
  <si>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</si>
  <si>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</si>
  <si>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</si>
  <si>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</si>
  <si>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</si>
  <si>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</si>
  <si>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</si>
  <si>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</si>
  <si>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</si>
  <si>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</si>
  <si>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</si>
  <si>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</si>
  <si>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</si>
  <si>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</si>
  <si>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</si>
  <si>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</si>
  <si>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</si>
  <si>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</si>
  <si>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</si>
  <si>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</si>
  <si>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</si>
  <si>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</si>
  <si>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</si>
  <si>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</si>
  <si>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</si>
  <si>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</si>
  <si>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</si>
  <si>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</si>
  <si>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</si>
  <si>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</si>
  <si>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</si>
  <si>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</si>
  <si>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</si>
  <si>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</si>
  <si>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</si>
  <si>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</si>
  <si>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</si>
  <si>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</si>
  <si>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</si>
  <si>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</si>
  <si>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</si>
  <si>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</si>
  <si>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</si>
  <si>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</si>
  <si>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</si>
  <si>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</si>
  <si>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</si>
  <si>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</si>
  <si>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</si>
  <si>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</si>
  <si>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</si>
  <si>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</si>
  <si>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</si>
  <si>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</si>
  <si>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</si>
  <si>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</si>
  <si>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</si>
  <si>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</si>
  <si>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</si>
  <si>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</si>
  <si>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</si>
  <si>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</si>
  <si>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</si>
  <si>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</si>
  <si>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</si>
  <si>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</si>
  <si>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</si>
  <si>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</si>
  <si>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</si>
  <si>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</si>
  <si>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</si>
  <si>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</si>
  <si>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</si>
  <si>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</si>
  <si>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</si>
  <si>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</si>
  <si>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</si>
  <si>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</si>
  <si>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</si>
  <si>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</si>
  <si>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</si>
  <si>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</si>
  <si>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</si>
  <si>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</si>
  <si>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</si>
  <si>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</si>
  <si>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</si>
  <si>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</si>
  <si>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</si>
  <si>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</si>
  <si>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NSLNISP</t>
  </si>
  <si>
    <t>RUSTOMJEE</t>
  </si>
  <si>
    <t>TMB</t>
  </si>
  <si>
    <t>% Change in OI</t>
  </si>
  <si>
    <t>1800-1900</t>
  </si>
  <si>
    <t>MINDACORP</t>
  </si>
  <si>
    <t>MANKIND</t>
  </si>
  <si>
    <t>NSE</t>
  </si>
  <si>
    <t>215-225</t>
  </si>
  <si>
    <t>145-150</t>
  </si>
  <si>
    <t>J</t>
  </si>
  <si>
    <t>RKFORGE</t>
  </si>
  <si>
    <t>440-460</t>
  </si>
  <si>
    <t>60-70</t>
  </si>
  <si>
    <t>Profiit of Rs.65/-</t>
  </si>
  <si>
    <t>Profiit of Rs.145/-</t>
  </si>
  <si>
    <t>Profiit of Rs.42.50/-</t>
  </si>
  <si>
    <t>HRTI PRIVATE LIMITED</t>
  </si>
  <si>
    <t>149-155</t>
  </si>
  <si>
    <t>3180-3380</t>
  </si>
  <si>
    <t>ISGEC</t>
  </si>
  <si>
    <t>695-705</t>
  </si>
  <si>
    <t>124-130</t>
  </si>
  <si>
    <t>ATUL SEPT FUT</t>
  </si>
  <si>
    <t>HINDUNILVR 2560 CE 28-SEPT</t>
  </si>
  <si>
    <t>60-75</t>
  </si>
  <si>
    <t>RELIANCE 2480 CE 28-SEPT</t>
  </si>
  <si>
    <t xml:space="preserve">LATENTVIEW </t>
  </si>
  <si>
    <t>500-550</t>
  </si>
  <si>
    <t>NAUKRI SEPT FUT</t>
  </si>
  <si>
    <t>4470-4530</t>
  </si>
  <si>
    <t>670-700</t>
  </si>
  <si>
    <t>RELIANCE SEPT FUT</t>
  </si>
  <si>
    <t>2480-2520</t>
  </si>
  <si>
    <t>1640-1700</t>
  </si>
  <si>
    <t>380-425</t>
  </si>
  <si>
    <t>134-140</t>
  </si>
  <si>
    <t>LUPIN SEPT FUT</t>
  </si>
  <si>
    <t>1115-1125</t>
  </si>
  <si>
    <t>36.5</t>
  </si>
  <si>
    <t>Loss of Rs.13.5/-</t>
  </si>
  <si>
    <t>Profit of Rs.7.25/-</t>
  </si>
  <si>
    <t>Profit of Rs.7.75/-</t>
  </si>
  <si>
    <t>7500-7600</t>
  </si>
  <si>
    <t>Profit of Rs.10/-</t>
  </si>
  <si>
    <t>140-145</t>
  </si>
  <si>
    <t>5020-5270</t>
  </si>
  <si>
    <t>5700-6000</t>
  </si>
  <si>
    <t>FINNIFTY 19800 CE 05-SEP</t>
  </si>
  <si>
    <t>60-80</t>
  </si>
  <si>
    <t>ICICIGI SEP FUT</t>
  </si>
  <si>
    <t>1390-1415</t>
  </si>
  <si>
    <t>OFSS SEPT FUT</t>
  </si>
  <si>
    <t>4210-4250</t>
  </si>
  <si>
    <t>3650-3750</t>
  </si>
  <si>
    <t>Profit of Rs.190/-</t>
  </si>
  <si>
    <t>Profit of Rs.8.5/-</t>
  </si>
  <si>
    <t>Retail Research Technical Calls &amp; Fundamental Performance Report for the month of September-2023</t>
  </si>
  <si>
    <t>1993-2043</t>
  </si>
  <si>
    <t>Accu &lt;&gt;</t>
  </si>
  <si>
    <t>150-160</t>
  </si>
  <si>
    <t>36</t>
  </si>
  <si>
    <t>2915-3015</t>
  </si>
  <si>
    <t>3200-3400</t>
  </si>
  <si>
    <t>BATAINDIA SEPT FUT</t>
  </si>
  <si>
    <t>1710-1730</t>
  </si>
  <si>
    <t>IPCALAB SEPT FUT</t>
  </si>
  <si>
    <t>910-930</t>
  </si>
  <si>
    <t>Profit of Rs.102/-</t>
  </si>
  <si>
    <t>Loss of Rs.23/-</t>
  </si>
  <si>
    <t>Profit of Rs.20/-</t>
  </si>
  <si>
    <t>Profit of Rs.16.5/-</t>
  </si>
  <si>
    <t>NIFTY 19600 PE 07-SEP</t>
  </si>
  <si>
    <t>58</t>
  </si>
  <si>
    <t>90-100</t>
  </si>
  <si>
    <t>GLENMARK AUG FUT</t>
  </si>
  <si>
    <t>789-803</t>
  </si>
  <si>
    <t>Profit of Rs.8/-</t>
  </si>
  <si>
    <t>560-590</t>
  </si>
  <si>
    <t>METROPOLIS SEPT FUT</t>
  </si>
  <si>
    <t>1460-1480</t>
  </si>
  <si>
    <t>LT SEPT FUT</t>
  </si>
  <si>
    <t>2780-2800</t>
  </si>
  <si>
    <t>Profit of Rs.43.5/-</t>
  </si>
  <si>
    <t>SUNPHARMA 1140 CE 28-SEPT</t>
  </si>
  <si>
    <t>22-28</t>
  </si>
  <si>
    <t>NAUKRI 4500 CE 28-SEPT</t>
  </si>
  <si>
    <t>140-160</t>
  </si>
  <si>
    <t>MARUTI 10300 CE 28-SEPT</t>
  </si>
  <si>
    <t>183.5</t>
  </si>
  <si>
    <t>225-250</t>
  </si>
  <si>
    <t>Profit of Rs.29/-</t>
  </si>
  <si>
    <t>113</t>
  </si>
  <si>
    <t>Profit of Rs.17/-</t>
  </si>
  <si>
    <t>TRENT 2120 CE 28-SEP</t>
  </si>
  <si>
    <t>64-74</t>
  </si>
  <si>
    <t>Profit of Rs.44/-</t>
  </si>
  <si>
    <t>POWERGRID SEPT FUT</t>
  </si>
  <si>
    <t>267-270</t>
  </si>
  <si>
    <t>42</t>
  </si>
  <si>
    <t>Loss of Rs.1/-</t>
  </si>
  <si>
    <t>Profit of Rs.43/-</t>
  </si>
  <si>
    <t>Profit of Rs.4/-</t>
  </si>
  <si>
    <t>Profit of Rs.7.5/-</t>
  </si>
  <si>
    <t>1320-1400</t>
  </si>
  <si>
    <t>COLPAL 2050 CE 28-SEP</t>
  </si>
  <si>
    <t>45-55</t>
  </si>
  <si>
    <t>SIEMENS SEPT FUT</t>
  </si>
  <si>
    <t>4040-4080</t>
  </si>
  <si>
    <t>Profit of Rs.3/-</t>
  </si>
  <si>
    <t>ICICIBANK 980 CE 28-SEP</t>
  </si>
  <si>
    <t>18-20</t>
  </si>
  <si>
    <t>AXISBANK SEPT FUT</t>
  </si>
  <si>
    <t>1022-1040</t>
  </si>
  <si>
    <t>NIFTY 20000 CE 14-SEP</t>
  </si>
  <si>
    <t>100-130</t>
  </si>
  <si>
    <t>15.5</t>
  </si>
  <si>
    <t>Profit of Rs.2.25/-</t>
  </si>
  <si>
    <t>69</t>
  </si>
  <si>
    <t>Profit of Rs.53.5/-</t>
  </si>
  <si>
    <t>13</t>
  </si>
  <si>
    <t>Profit of Rs.9.5/-</t>
  </si>
  <si>
    <t>54</t>
  </si>
  <si>
    <t>Profit of Rs.5.5/-</t>
  </si>
  <si>
    <t>Loss of Rs.42.5/-</t>
  </si>
  <si>
    <t>629-649</t>
  </si>
  <si>
    <t>690-720</t>
  </si>
  <si>
    <t>660-700</t>
  </si>
  <si>
    <t>31</t>
  </si>
  <si>
    <t>Loss of Rs.13/-</t>
  </si>
  <si>
    <t>4600-4650</t>
  </si>
  <si>
    <t>7450-7550</t>
  </si>
  <si>
    <t>CANBK 370 CE SEP</t>
  </si>
  <si>
    <t>5.5-6.5</t>
  </si>
  <si>
    <t>FINNIFTY 20300 CE 12-SEP</t>
  </si>
  <si>
    <t>21.5</t>
  </si>
  <si>
    <t>50-70</t>
  </si>
  <si>
    <t>Loss of Rs.18-</t>
  </si>
  <si>
    <t>Profit of Rs.14/-</t>
  </si>
  <si>
    <t>601-621</t>
  </si>
  <si>
    <t>3.65</t>
  </si>
  <si>
    <t>Profit of Rs.0.9/-</t>
  </si>
  <si>
    <t>140-170</t>
  </si>
  <si>
    <t>Profit of Rs.95/-</t>
  </si>
  <si>
    <t>COFORGE SEPT FUT</t>
  </si>
  <si>
    <t>5550-5600</t>
  </si>
  <si>
    <t>HINDUNILVR 2520 CE SEP</t>
  </si>
  <si>
    <t>VOLTAS 890 CE SEP</t>
  </si>
  <si>
    <t>23-27</t>
  </si>
  <si>
    <t>Profit of Rs.2.75/-</t>
  </si>
  <si>
    <t>ALKEM SEPT FUT</t>
  </si>
  <si>
    <t>3810-3860</t>
  </si>
  <si>
    <t>Profit of Rs.12.5/-</t>
  </si>
  <si>
    <t>M</t>
  </si>
  <si>
    <t>DRREDDY 5750 CE SEP</t>
  </si>
  <si>
    <t>Loss of Rs.90/-</t>
  </si>
  <si>
    <t>EPIGRAL</t>
  </si>
  <si>
    <t>92.5</t>
  </si>
  <si>
    <t>Profit of Rs.22/-</t>
  </si>
  <si>
    <t>Profit of Rs.65/-</t>
  </si>
  <si>
    <t>BANKNIFTY 46000 PE 20-SEP</t>
  </si>
  <si>
    <t>400-450</t>
  </si>
  <si>
    <t>INFY 1510 CE 28-SEP</t>
  </si>
  <si>
    <t>30-35</t>
  </si>
  <si>
    <t>FINNIFTY 20400 PE 18-SEP</t>
  </si>
  <si>
    <t>100-120</t>
  </si>
  <si>
    <t>Profit of Rs.35/-</t>
  </si>
  <si>
    <t>Profit of Rs.110/-</t>
  </si>
  <si>
    <t>BANKNIFTY 46000 PE 28-SEP</t>
  </si>
  <si>
    <t>520-620</t>
  </si>
  <si>
    <t>Loss of Rs.57.5/-</t>
  </si>
  <si>
    <t>Profit of Rs.45/-</t>
  </si>
  <si>
    <t>Profit of Rs.7.6/-</t>
  </si>
  <si>
    <t>Profit of Rs.48/-</t>
  </si>
  <si>
    <t>450-500</t>
  </si>
  <si>
    <t>FINNIFTY 20450 PE 20-SEP</t>
  </si>
  <si>
    <t>370-375</t>
  </si>
  <si>
    <t>Loss of Rs.9.5-</t>
  </si>
  <si>
    <t>125-150</t>
  </si>
  <si>
    <t>Loss of Rs.38-</t>
  </si>
  <si>
    <t>NK SECURITIES RESEARCH PRIVATE LIMITED</t>
  </si>
  <si>
    <t>LTIM 5550 CE SEP</t>
  </si>
  <si>
    <t>Loss of Rs.22.5-</t>
  </si>
  <si>
    <t>2465-2585</t>
  </si>
  <si>
    <t>2800-2950</t>
  </si>
  <si>
    <t>110-140</t>
  </si>
  <si>
    <t>Profit of Rs.200/-</t>
  </si>
  <si>
    <t>Loss of Rs.165/-</t>
  </si>
  <si>
    <t>Loss of Rs.29.5-</t>
  </si>
  <si>
    <t>NIFTY SEP FUT</t>
  </si>
  <si>
    <t>20200-20300</t>
  </si>
  <si>
    <t>LAURUSLABS SEP FUT</t>
  </si>
  <si>
    <t>397-405</t>
  </si>
  <si>
    <t>LUPIN SEP FUT</t>
  </si>
  <si>
    <t>1155-1165</t>
  </si>
  <si>
    <t>BANKNIFTY 45700 CE 20-SEP</t>
  </si>
  <si>
    <t>85-120</t>
  </si>
  <si>
    <t>2285-2385</t>
  </si>
  <si>
    <t>2550-2700</t>
  </si>
  <si>
    <t>3430-3530</t>
  </si>
  <si>
    <t>3700-3900</t>
  </si>
  <si>
    <t>1215-1275</t>
  </si>
  <si>
    <t>Profit of Rs.6.5/-</t>
  </si>
  <si>
    <t>Profit of Rs.13/-</t>
  </si>
  <si>
    <t>Loss of Rs.42.5-</t>
  </si>
  <si>
    <t>Loss of Rs.7.5/-</t>
  </si>
  <si>
    <t>285-305</t>
  </si>
  <si>
    <t>330-350</t>
  </si>
  <si>
    <t>Loss of Rs.170/-</t>
  </si>
  <si>
    <t>ABB SEP FUT</t>
  </si>
  <si>
    <t>4370-4420</t>
  </si>
  <si>
    <t>FINNIFTY 19900 PE 26-SEP</t>
  </si>
  <si>
    <t>FINNIFTY 19800 PE 26-SEP</t>
  </si>
  <si>
    <t>Sell</t>
  </si>
  <si>
    <t>Profit of Rs.22.5/-</t>
  </si>
  <si>
    <t>BANKNIFTY 44800 PE 28-SEP</t>
  </si>
  <si>
    <t>BANKNIFTY 44500 PE 28-SEP</t>
  </si>
  <si>
    <t>Loss of Rs.60/-</t>
  </si>
  <si>
    <t>502-530</t>
  </si>
  <si>
    <t>565-600</t>
  </si>
  <si>
    <t>Profit of Rs.57.5/-</t>
  </si>
  <si>
    <t>MULTIPLIER SHARE &amp; STOCK ADVISORS PRIVATE LIMITED</t>
  </si>
  <si>
    <t>MTNL</t>
  </si>
  <si>
    <t>Maha Tel Nigam Ltd.</t>
  </si>
  <si>
    <t>PIDILITIND OCT FUT</t>
  </si>
  <si>
    <t>2547-2589</t>
  </si>
  <si>
    <t>110-5-117.5</t>
  </si>
  <si>
    <t>NIFTY 19700 CE 28-SEP</t>
  </si>
  <si>
    <t>NIFTY 19800 CE 28-SEP</t>
  </si>
  <si>
    <t>Profit of Rs.16/-</t>
  </si>
  <si>
    <t>FINNIFTY 19750 CE 26-SEP</t>
  </si>
  <si>
    <t>FINNIFTY 19850 CE 26-SEP</t>
  </si>
  <si>
    <t>Profit of Rs.50/-</t>
  </si>
  <si>
    <t>OBEROIRLTY OCT FUT</t>
  </si>
  <si>
    <t>1156-1171</t>
  </si>
  <si>
    <t>ETT</t>
  </si>
  <si>
    <t>SRUSTEELS</t>
  </si>
  <si>
    <t>VSL</t>
  </si>
  <si>
    <t>YUGA STOCKS AND COMMODITIES PRIVATE LIMITED  .</t>
  </si>
  <si>
    <t>CRONY VYAPAR PVT LTD</t>
  </si>
  <si>
    <t>INNOVATIVE</t>
  </si>
  <si>
    <t>3250-3450</t>
  </si>
  <si>
    <t>Loss of Rs.8/-</t>
  </si>
  <si>
    <t>80-100</t>
  </si>
  <si>
    <t>GFIL</t>
  </si>
  <si>
    <t>GAURAV KUMAR</t>
  </si>
  <si>
    <t>NAVODAYENT</t>
  </si>
  <si>
    <t>CREATEROI FINANCIAL CONSULTANCY PRIVATE LIMITED.</t>
  </si>
  <si>
    <t>ANANT OVERSEAS PVT. LTD.</t>
  </si>
  <si>
    <t>TRESCON</t>
  </si>
  <si>
    <t>YARNSYN</t>
  </si>
  <si>
    <t>FOODSIN</t>
  </si>
  <si>
    <t>Foods &amp; Inns Limited</t>
  </si>
  <si>
    <t>GLOBE</t>
  </si>
  <si>
    <t>Globe Textiles (I) Ltd.</t>
  </si>
  <si>
    <t>TRANSGLOBAL SECURITIES LTD</t>
  </si>
  <si>
    <t>VEENA RAJESH SHAH</t>
  </si>
  <si>
    <t>STCI PRIMARY DELAER LTD</t>
  </si>
  <si>
    <t>LAURUSLABS OCT FUT</t>
  </si>
  <si>
    <t>391-397</t>
  </si>
  <si>
    <t>TATACONSUM OCT FUT</t>
  </si>
  <si>
    <t>907-918</t>
  </si>
  <si>
    <t>FINNIFTY 19700 CE 03-OCT</t>
  </si>
  <si>
    <t>FINNIFTY 19800 CE 03-OCT</t>
  </si>
  <si>
    <t>Profit of Rs.5.5-</t>
  </si>
  <si>
    <t>Profit of Rs.21.5/-</t>
  </si>
  <si>
    <t>BANKNIFTY 44600 PE 28-SEP</t>
  </si>
  <si>
    <t>BANKNIFTY 44400 PE 28-SEP</t>
  </si>
  <si>
    <t>Profit of Rs.185/-</t>
  </si>
  <si>
    <t>HANSABEN BHARATKUMAR PATEL</t>
  </si>
  <si>
    <t>ESPEON CONSULTING PRIVATE LIMITED.</t>
  </si>
  <si>
    <t>TRANSPACT</t>
  </si>
  <si>
    <t>YACOOBALI AIYUB MOHAMMED</t>
  </si>
  <si>
    <t>SHANTI CAPINVEST PRIVATE LIMITED</t>
  </si>
  <si>
    <t>MANSI SHARE AND STOCK ADVISORS PVT LTD</t>
  </si>
  <si>
    <t>Innovative Tyres &amp; Tubes</t>
  </si>
  <si>
    <t>KODYTECH</t>
  </si>
  <si>
    <t>Kody Technolab Limited</t>
  </si>
  <si>
    <t>SHREYAS</t>
  </si>
  <si>
    <t>Shreyas Shipping &amp; Logist</t>
  </si>
  <si>
    <t>MSPL</t>
  </si>
  <si>
    <t>MSP Steel &amp; Power Ltd.</t>
  </si>
  <si>
    <t>STATE BANK OF INDIA</t>
  </si>
  <si>
    <t>BANKNIFTY 44600 PE 04-OCT</t>
  </si>
  <si>
    <t>COFORGE OCT FUT</t>
  </si>
  <si>
    <t>5295-5365</t>
  </si>
  <si>
    <t>Loss of Rs.11/-</t>
  </si>
  <si>
    <t>NIFTY 19650 CE 28-SEP</t>
  </si>
  <si>
    <t>90-110</t>
  </si>
  <si>
    <t>NIFTY 19600 CE 28-SEP</t>
  </si>
  <si>
    <t>70-90</t>
  </si>
  <si>
    <t>Loss of Rs.35/-</t>
  </si>
  <si>
    <t>ASHNI</t>
  </si>
  <si>
    <t>TAPAN SURESHSINHJI DESAI</t>
  </si>
  <si>
    <t>BHEEMACEM</t>
  </si>
  <si>
    <t>SATULURI SREEDHARA</t>
  </si>
  <si>
    <t>BNL</t>
  </si>
  <si>
    <t>RAVI DIPAKBHAI BARUPAL</t>
  </si>
  <si>
    <t>BTML</t>
  </si>
  <si>
    <t>KATANA INDIA LLP</t>
  </si>
  <si>
    <t>DATAINFRA</t>
  </si>
  <si>
    <t>BIF IV JARVIS INDIA PTE LTD</t>
  </si>
  <si>
    <t>AXIS BANK LIMITED</t>
  </si>
  <si>
    <t>EASUN</t>
  </si>
  <si>
    <t>GULAB PRASAD</t>
  </si>
  <si>
    <t>EKI</t>
  </si>
  <si>
    <t>TOPGAIN FINANCE PRIVATE LIMITED</t>
  </si>
  <si>
    <t>SWATI AGARWAL</t>
  </si>
  <si>
    <t>GALACTICO</t>
  </si>
  <si>
    <t>CHARUSHILA VIPUL LATHI</t>
  </si>
  <si>
    <t>GENNEX</t>
  </si>
  <si>
    <t>RIDHI SIDHI DISTRIBUTORS PVT. LTD.</t>
  </si>
  <si>
    <t>MANJULA VINOD KOTHARI</t>
  </si>
  <si>
    <t>KIRANDEEP KAURR</t>
  </si>
  <si>
    <t>HINDOILEXP</t>
  </si>
  <si>
    <t>HDFC BANK LTD</t>
  </si>
  <si>
    <t>JRELTD</t>
  </si>
  <si>
    <t>RUCHIRA GOYAL</t>
  </si>
  <si>
    <t>JUST RIGHT LIFE LIMITED</t>
  </si>
  <si>
    <t>RITU BANSAL</t>
  </si>
  <si>
    <t>RAMESH BANSAL</t>
  </si>
  <si>
    <t>PARVEEN AGGARWAL</t>
  </si>
  <si>
    <t>SAKET AGGARWAL</t>
  </si>
  <si>
    <t>SHOBIT AGGARWAL</t>
  </si>
  <si>
    <t>SHIVYA AGGARWAL</t>
  </si>
  <si>
    <t>SUNITA AGGARWAL</t>
  </si>
  <si>
    <t>KAHAN</t>
  </si>
  <si>
    <t>MANSI SHARE &amp; STOCK ADVISORS PRIVATE LIMITED</t>
  </si>
  <si>
    <t>PURVISH MUKESH SHAH</t>
  </si>
  <si>
    <t>KKFIN</t>
  </si>
  <si>
    <t>HANUMAN FREIGHT AND CARRIERS PRIVATE LIMITED</t>
  </si>
  <si>
    <t>KHATTU CONSTRUCTIONS AND DEVELOPERS PRIVATE LIMITED</t>
  </si>
  <si>
    <t>HARIVARDHAN STEEL &amp; ALLOYS PRIVATE LIMTED</t>
  </si>
  <si>
    <t>MAAGHADV</t>
  </si>
  <si>
    <t>MNIL</t>
  </si>
  <si>
    <t>SPEXTRA MULTIBIZ PRIVATE LIMITED</t>
  </si>
  <si>
    <t>MPL</t>
  </si>
  <si>
    <t>RAHUL SETHIA</t>
  </si>
  <si>
    <t>NAVEEN GUPTA</t>
  </si>
  <si>
    <t>YOGESH JOTIRAM KALE</t>
  </si>
  <si>
    <t>NIKUNJ KAUSHIK SHAH</t>
  </si>
  <si>
    <t>POOJA</t>
  </si>
  <si>
    <t>RAMESH GOVINDRAO FUKE</t>
  </si>
  <si>
    <t>SHEKHAR SHESHRAO DHENGALE</t>
  </si>
  <si>
    <t>PRAXIS</t>
  </si>
  <si>
    <t>RAVI TRILOCHAN BHATIA</t>
  </si>
  <si>
    <t>QUICKHEAL</t>
  </si>
  <si>
    <t>SEQUOIA CAPITAL INDIA INVESTMENT HOLDINGS III</t>
  </si>
  <si>
    <t>CARNELIAN ASSET ADVISORS PRIVATE LIMITED</t>
  </si>
  <si>
    <t>SAICOM</t>
  </si>
  <si>
    <t>NITIN BAKSHI</t>
  </si>
  <si>
    <t>KAMLESH NAVINCHANDRA SHAH</t>
  </si>
  <si>
    <t>SHOORA</t>
  </si>
  <si>
    <t>RIKHAV SECURITIES LIMITED</t>
  </si>
  <si>
    <t>VIKASH DAHIYA</t>
  </si>
  <si>
    <t>SOUTHMG</t>
  </si>
  <si>
    <t>STOCKTALKS PRIVATE LIMITED</t>
  </si>
  <si>
    <t>SWAGTAM</t>
  </si>
  <si>
    <t>SITA RAM</t>
  </si>
  <si>
    <t>SUNIL KUMAR MITTAL</t>
  </si>
  <si>
    <t>SARTHAK MITTAL</t>
  </si>
  <si>
    <t>DILIP MITTAL</t>
  </si>
  <si>
    <t>MANOJ MITTAL</t>
  </si>
  <si>
    <t>TPROJECT</t>
  </si>
  <si>
    <t>RACHNA CHADHA</t>
  </si>
  <si>
    <t>GARIMA GOYAL</t>
  </si>
  <si>
    <t>VILAS PRALHADRAO KHARCHE</t>
  </si>
  <si>
    <t>VEL</t>
  </si>
  <si>
    <t>SWATI GUPTA</t>
  </si>
  <si>
    <t>MOHTASARITA</t>
  </si>
  <si>
    <t>SHANI BHATI</t>
  </si>
  <si>
    <t>ADROITINFO</t>
  </si>
  <si>
    <t>Adroit Infotech Limited</t>
  </si>
  <si>
    <t>FOREST VINCOM PRIVATE LIMITED</t>
  </si>
  <si>
    <t>AWHCL</t>
  </si>
  <si>
    <t>Antony Waste Hdg Cell Ltd</t>
  </si>
  <si>
    <t>BEDMUTHA</t>
  </si>
  <si>
    <t>Bedmutha Indust Ltd</t>
  </si>
  <si>
    <t>BPL</t>
  </si>
  <si>
    <t>BPL Ltd.</t>
  </si>
  <si>
    <t>VIJIT TRADING</t>
  </si>
  <si>
    <t>CELLECOR</t>
  </si>
  <si>
    <t>Cellecor Gadgets Limited</t>
  </si>
  <si>
    <t>DREAM ACHIEVER CONSULTANCY SERVICES PRIVATE LIMITED</t>
  </si>
  <si>
    <t>ICM FINANCE PRIVATE LIMITED</t>
  </si>
  <si>
    <t>CLOUD-RE</t>
  </si>
  <si>
    <t>Varanium Cloud Limited</t>
  </si>
  <si>
    <t>MUDIT AGARWAL</t>
  </si>
  <si>
    <t>VINAY MOHAN KARVE</t>
  </si>
  <si>
    <t>JANAK NAVINBHAI PANCHAL</t>
  </si>
  <si>
    <t>CUBEXTUB</t>
  </si>
  <si>
    <t>Cubex Tubings Ltd</t>
  </si>
  <si>
    <t>ORION STOCKS LTD</t>
  </si>
  <si>
    <t>GSS</t>
  </si>
  <si>
    <t>GSS Infotech Limited</t>
  </si>
  <si>
    <t>JAINAM BROKING LIMITED</t>
  </si>
  <si>
    <t>GULFPETRO</t>
  </si>
  <si>
    <t>GP Petroleums Limited</t>
  </si>
  <si>
    <t>HIGREEN</t>
  </si>
  <si>
    <t>Hi Green Carbon Limited</t>
  </si>
  <si>
    <t>MORGAN STANLEY ASIA SINGAPORE PTE</t>
  </si>
  <si>
    <t>NAV CAPITAL VCC - NAV CAPITAL EMERGING STAR FUND</t>
  </si>
  <si>
    <t>Hind. Oil Exploration</t>
  </si>
  <si>
    <t>SETU SECURITIES PVT LTD</t>
  </si>
  <si>
    <t>NIDHI JITESH KALRA</t>
  </si>
  <si>
    <t>KHADIM</t>
  </si>
  <si>
    <t>Khadim India Limited</t>
  </si>
  <si>
    <t>QE SECURITIES LLP</t>
  </si>
  <si>
    <t>CITADEL SECURITIES INDIA MARKETS PRIVATE LIMITED</t>
  </si>
  <si>
    <t>KRSNAA</t>
  </si>
  <si>
    <t>Krsnaa Diagnostics Ltd</t>
  </si>
  <si>
    <t>MIV INVESTMENT SERVICES PRIVATE LIMITED</t>
  </si>
  <si>
    <t>LIBERTSHOE</t>
  </si>
  <si>
    <t>Liberty Shoes Ltd</t>
  </si>
  <si>
    <t>MADHUSUDAN</t>
  </si>
  <si>
    <t>Madhusudan Masala Limited</t>
  </si>
  <si>
    <t>MAGSON</t>
  </si>
  <si>
    <t>Magson Retail And Dist L</t>
  </si>
  <si>
    <t>MARCO</t>
  </si>
  <si>
    <t>Marco Cable &amp; Conductor L</t>
  </si>
  <si>
    <t>SELVAMURTHY  AKILANDESWARI</t>
  </si>
  <si>
    <t>SANGEETA SHETALBHAI SHAH</t>
  </si>
  <si>
    <t>Multi Commodity Exchange</t>
  </si>
  <si>
    <t>NAGREEKEXP</t>
  </si>
  <si>
    <t>Nagreeka Exports Limited</t>
  </si>
  <si>
    <t>BRONZE SECURITIES PVT LTD</t>
  </si>
  <si>
    <t>NCLIND</t>
  </si>
  <si>
    <t>NCL Industries Limited</t>
  </si>
  <si>
    <t>ANAND RATHI GLOBAL FINANCE LTD</t>
  </si>
  <si>
    <t>GAUTAM KALIDINDI</t>
  </si>
  <si>
    <t>NCL  HOLDINGS(A&amp;S)LIMITED</t>
  </si>
  <si>
    <t>NIDAN</t>
  </si>
  <si>
    <t>Nidan Labs and Health Ltd</t>
  </si>
  <si>
    <t>MAHADEV MANUBHAI MAKVANA</t>
  </si>
  <si>
    <t>NIKHIL RAJESH SINGH</t>
  </si>
  <si>
    <t>Quick Heal Tech Ltd</t>
  </si>
  <si>
    <t>RPOWER</t>
  </si>
  <si>
    <t>Reliance Power Limited</t>
  </si>
  <si>
    <t>SENCO</t>
  </si>
  <si>
    <t>Senco Gold Limited</t>
  </si>
  <si>
    <t>VERTOZ</t>
  </si>
  <si>
    <t>Vertoz Advertising Ltd</t>
  </si>
  <si>
    <t>AG DYNAMIC FUNDS LIMITED</t>
  </si>
  <si>
    <t>VIKASLIFE</t>
  </si>
  <si>
    <t>Vikas Lifecare Limited</t>
  </si>
  <si>
    <t>VISHWAS FINCAP SERVICES PRIVATE LIMITED</t>
  </si>
  <si>
    <t>SOFTPOINT TECHNOLOGIES PRIVATE LIMITED</t>
  </si>
  <si>
    <t>Bodhi Tree Multimedia Ltd</t>
  </si>
  <si>
    <t>BSEL INFRASTRUCTURE REALTY LTD</t>
  </si>
  <si>
    <t>IOSIS CAPITAL PRIVATE LIMITED</t>
  </si>
  <si>
    <t>HARSHAWARDHAN HANMANT SABALE</t>
  </si>
  <si>
    <t>JAYA CHANDRAKANT GOGRI</t>
  </si>
  <si>
    <t>SHAH HARSHIL KALPESH</t>
  </si>
  <si>
    <t>Happiest Minds Techno Ltd</t>
  </si>
  <si>
    <t>ASHOK  SOOTA</t>
  </si>
  <si>
    <t>SANTOSH BHAJANKA</t>
  </si>
  <si>
    <t>INVESCO MUTUAL FUND</t>
  </si>
  <si>
    <t>ASHVEN DATLA</t>
  </si>
  <si>
    <t>SHILPA  DATLA</t>
  </si>
  <si>
    <t>NITIN VITTHALRAO THORAVE</t>
  </si>
  <si>
    <t>PENTAGOLD</t>
  </si>
  <si>
    <t>Penta Gold Limited</t>
  </si>
  <si>
    <t>RAJESH GHEWARCHAND JAIN</t>
  </si>
  <si>
    <t>YATRA</t>
  </si>
  <si>
    <t>Yatra Online Limited</t>
  </si>
  <si>
    <t>SOCIETE 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</si>
</sst>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E5B8B7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92">
    <xf numFmtId="0" fontId="0" fillId="0" borderId="0"/>
    <xf numFmtId="0" fontId="2" fillId="0" borderId="23"/>
    <xf numFmtId="0" fontId="2" fillId="0" borderId="23"/>
    <xf numFmtId="0" fontId="40" fillId="0" borderId="33" applyNumberFormat="0" applyFill="0" applyAlignment="0" applyProtection="0"/>
    <xf numFmtId="0" fontId="41" fillId="0" borderId="34" applyNumberFormat="0" applyFill="0" applyAlignment="0" applyProtection="0"/>
    <xf numFmtId="0" fontId="42" fillId="0" borderId="35" applyNumberFormat="0" applyFill="0" applyAlignment="0" applyProtection="0"/>
    <xf numFmtId="0" fontId="46" fillId="20" borderId="36" applyNumberFormat="0" applyAlignment="0" applyProtection="0"/>
    <xf numFmtId="0" fontId="47" fillId="21" borderId="37" applyNumberFormat="0" applyAlignment="0" applyProtection="0"/>
    <xf numFmtId="0" fontId="48" fillId="21" borderId="36" applyNumberFormat="0" applyAlignment="0" applyProtection="0"/>
    <xf numFmtId="0" fontId="49" fillId="0" borderId="38" applyNumberFormat="0" applyFill="0" applyAlignment="0" applyProtection="0"/>
    <xf numFmtId="0" fontId="50" fillId="22" borderId="39" applyNumberFormat="0" applyAlignment="0" applyProtection="0"/>
    <xf numFmtId="0" fontId="53" fillId="0" borderId="41" applyNumberFormat="0" applyFill="0" applyAlignment="0" applyProtection="0"/>
    <xf numFmtId="0" fontId="1" fillId="0" borderId="23"/>
    <xf numFmtId="0" fontId="1" fillId="25" borderId="23" applyNumberFormat="0" applyBorder="0" applyAlignment="0" applyProtection="0"/>
    <xf numFmtId="0" fontId="1" fillId="29" borderId="23" applyNumberFormat="0" applyBorder="0" applyAlignment="0" applyProtection="0"/>
    <xf numFmtId="0" fontId="1" fillId="33" borderId="23" applyNumberFormat="0" applyBorder="0" applyAlignment="0" applyProtection="0"/>
    <xf numFmtId="0" fontId="1" fillId="37" borderId="23" applyNumberFormat="0" applyBorder="0" applyAlignment="0" applyProtection="0"/>
    <xf numFmtId="0" fontId="1" fillId="41" borderId="23" applyNumberFormat="0" applyBorder="0" applyAlignment="0" applyProtection="0"/>
    <xf numFmtId="0" fontId="1" fillId="45" borderId="23" applyNumberFormat="0" applyBorder="0" applyAlignment="0" applyProtection="0"/>
    <xf numFmtId="0" fontId="1" fillId="26" borderId="23" applyNumberFormat="0" applyBorder="0" applyAlignment="0" applyProtection="0"/>
    <xf numFmtId="0" fontId="1" fillId="30" borderId="23" applyNumberFormat="0" applyBorder="0" applyAlignment="0" applyProtection="0"/>
    <xf numFmtId="0" fontId="1" fillId="34" borderId="23" applyNumberFormat="0" applyBorder="0" applyAlignment="0" applyProtection="0"/>
    <xf numFmtId="0" fontId="1" fillId="38" borderId="23" applyNumberFormat="0" applyBorder="0" applyAlignment="0" applyProtection="0"/>
    <xf numFmtId="0" fontId="1" fillId="42" borderId="23" applyNumberFormat="0" applyBorder="0" applyAlignment="0" applyProtection="0"/>
    <xf numFmtId="0" fontId="1" fillId="46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54" fillId="43" borderId="23" applyNumberFormat="0" applyBorder="0" applyAlignment="0" applyProtection="0"/>
    <xf numFmtId="0" fontId="54" fillId="47" borderId="23" applyNumberFormat="0" applyBorder="0" applyAlignment="0" applyProtection="0"/>
    <xf numFmtId="0" fontId="54" fillId="24" borderId="23" applyNumberFormat="0" applyBorder="0" applyAlignment="0" applyProtection="0"/>
    <xf numFmtId="0" fontId="54" fillId="28" borderId="23" applyNumberFormat="0" applyBorder="0" applyAlignment="0" applyProtection="0"/>
    <xf numFmtId="0" fontId="54" fillId="32" borderId="23" applyNumberFormat="0" applyBorder="0" applyAlignment="0" applyProtection="0"/>
    <xf numFmtId="0" fontId="54" fillId="36" borderId="23" applyNumberFormat="0" applyBorder="0" applyAlignment="0" applyProtection="0"/>
    <xf numFmtId="0" fontId="54" fillId="40" borderId="23" applyNumberFormat="0" applyBorder="0" applyAlignment="0" applyProtection="0"/>
    <xf numFmtId="0" fontId="54" fillId="44" borderId="23" applyNumberFormat="0" applyBorder="0" applyAlignment="0" applyProtection="0"/>
    <xf numFmtId="0" fontId="44" fillId="18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7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9" borderId="23" applyNumberFormat="0" applyBorder="0" applyAlignment="0" applyProtection="0"/>
    <xf numFmtId="0" fontId="2" fillId="0" borderId="23"/>
    <xf numFmtId="0" fontId="2" fillId="0" borderId="23"/>
    <xf numFmtId="0" fontId="1" fillId="23" borderId="40" applyNumberFormat="0" applyFont="0" applyAlignment="0" applyProtection="0"/>
    <xf numFmtId="9" fontId="1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2" fillId="0" borderId="23"/>
    <xf numFmtId="0" fontId="2" fillId="0" borderId="23"/>
    <xf numFmtId="0" fontId="2" fillId="0" borderId="23"/>
    <xf numFmtId="43" fontId="1" fillId="0" borderId="23" applyFont="0" applyFill="0" applyBorder="0" applyAlignment="0" applyProtection="0"/>
    <xf numFmtId="0" fontId="1" fillId="23" borderId="40" applyNumberFormat="0" applyFont="0" applyAlignment="0" applyProtection="0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39" fillId="0" borderId="23" applyNumberFormat="0" applyFill="0" applyBorder="0" applyAlignment="0" applyProtection="0"/>
    <xf numFmtId="0" fontId="45" fillId="19" borderId="23" applyNumberFormat="0" applyBorder="0" applyAlignment="0" applyProtection="0"/>
    <xf numFmtId="0" fontId="1" fillId="27" borderId="23" applyNumberFormat="0" applyBorder="0" applyAlignment="0" applyProtection="0"/>
    <xf numFmtId="0" fontId="1" fillId="31" borderId="23" applyNumberFormat="0" applyBorder="0" applyAlignment="0" applyProtection="0"/>
    <xf numFmtId="0" fontId="1" fillId="35" borderId="23" applyNumberFormat="0" applyBorder="0" applyAlignment="0" applyProtection="0"/>
    <xf numFmtId="0" fontId="1" fillId="39" borderId="23" applyNumberFormat="0" applyBorder="0" applyAlignment="0" applyProtection="0"/>
    <xf numFmtId="0" fontId="1" fillId="43" borderId="23" applyNumberFormat="0" applyBorder="0" applyAlignment="0" applyProtection="0"/>
    <xf numFmtId="0" fontId="1" fillId="47" borderId="23" applyNumberFormat="0" applyBorder="0" applyAlignment="0" applyProtection="0"/>
    <xf numFmtId="43" fontId="1" fillId="0" borderId="23" applyFont="0" applyFill="0" applyBorder="0" applyAlignment="0" applyProtection="0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43" fontId="1" fillId="0" borderId="23" applyFont="0" applyFill="0" applyBorder="0" applyAlignment="0" applyProtection="0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58" fillId="0" borderId="23"/>
  </cellStyleXfs>
  <cellXfs count="418">
    <xf numFmtId="0" fontId="0" fillId="0" borderId="0" xfId="0"/>
    <xf numFmtId="0" fontId="2" fillId="2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15" fontId="5" fillId="2" borderId="1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8" fillId="0" borderId="2" xfId="0" applyFont="1" applyBorder="1"/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9" fillId="0" borderId="7" xfId="0" applyFont="1" applyBorder="1"/>
    <xf numFmtId="0" fontId="2" fillId="2" borderId="2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2" xfId="0" applyFont="1" applyFill="1" applyBorder="1"/>
    <xf numFmtId="10" fontId="2" fillId="2" borderId="1" xfId="0" applyNumberFormat="1" applyFont="1" applyFill="1" applyBorder="1"/>
    <xf numFmtId="0" fontId="2" fillId="3" borderId="1" xfId="0" applyFont="1" applyFill="1" applyBorder="1"/>
    <xf numFmtId="0" fontId="10" fillId="5" borderId="1" xfId="0" applyFont="1" applyFill="1" applyBorder="1" applyAlignment="1">
      <alignment wrapText="1"/>
    </xf>
    <xf numFmtId="0" fontId="5" fillId="2" borderId="1" xfId="0" applyFont="1" applyFill="1" applyBorder="1"/>
    <xf numFmtId="0" fontId="11" fillId="2" borderId="1" xfId="0" applyFont="1" applyFill="1" applyBorder="1"/>
    <xf numFmtId="0" fontId="5" fillId="4" borderId="11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2" fillId="0" borderId="19" xfId="0" applyFont="1" applyBorder="1"/>
    <xf numFmtId="2" fontId="5" fillId="0" borderId="2" xfId="0" applyNumberFormat="1" applyFont="1" applyBorder="1"/>
    <xf numFmtId="0" fontId="5" fillId="0" borderId="2" xfId="0" applyFont="1" applyBorder="1"/>
    <xf numFmtId="2" fontId="2" fillId="0" borderId="2" xfId="0" applyNumberFormat="1" applyFont="1" applyBorder="1"/>
    <xf numFmtId="0" fontId="2" fillId="0" borderId="0" xfId="0" applyFont="1"/>
    <xf numFmtId="15" fontId="2" fillId="0" borderId="0" xfId="0" applyNumberFormat="1" applyFont="1"/>
    <xf numFmtId="2" fontId="2" fillId="0" borderId="0" xfId="0" applyNumberFormat="1" applyFont="1"/>
    <xf numFmtId="2" fontId="2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2" fillId="2" borderId="1" xfId="0" applyNumberFormat="1" applyFont="1" applyFill="1" applyBorder="1"/>
    <xf numFmtId="2" fontId="2" fillId="3" borderId="1" xfId="0" applyNumberFormat="1" applyFont="1" applyFill="1" applyBorder="1"/>
    <xf numFmtId="2" fontId="5" fillId="4" borderId="15" xfId="0" applyNumberFormat="1" applyFont="1" applyFill="1" applyBorder="1" applyAlignment="1">
      <alignment horizontal="center" vertical="center" wrapText="1"/>
    </xf>
    <xf numFmtId="2" fontId="5" fillId="4" borderId="18" xfId="0" applyNumberFormat="1" applyFont="1" applyFill="1" applyBorder="1" applyAlignment="1">
      <alignment horizontal="center"/>
    </xf>
    <xf numFmtId="2" fontId="5" fillId="4" borderId="18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14" fillId="0" borderId="2" xfId="0" applyFont="1" applyBorder="1"/>
    <xf numFmtId="0" fontId="2" fillId="0" borderId="1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5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5" fillId="4" borderId="2" xfId="0" applyNumberFormat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left"/>
    </xf>
    <xf numFmtId="3" fontId="2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center"/>
    </xf>
    <xf numFmtId="0" fontId="33" fillId="5" borderId="1" xfId="0" applyFont="1" applyFill="1" applyBorder="1" applyAlignment="1">
      <alignment horizontal="center" wrapText="1"/>
    </xf>
    <xf numFmtId="0" fontId="34" fillId="2" borderId="1" xfId="0" applyFont="1" applyFill="1" applyBorder="1" applyAlignment="1">
      <alignment horizontal="left"/>
    </xf>
    <xf numFmtId="15" fontId="5" fillId="2" borderId="1" xfId="0" applyNumberFormat="1" applyFont="1" applyFill="1" applyBorder="1" applyAlignment="1">
      <alignment horizontal="center"/>
    </xf>
    <xf numFmtId="0" fontId="30" fillId="2" borderId="25" xfId="0" applyFont="1" applyFill="1" applyBorder="1"/>
    <xf numFmtId="0" fontId="5" fillId="4" borderId="6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165" fontId="35" fillId="0" borderId="2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2" fontId="36" fillId="6" borderId="2" xfId="0" applyNumberFormat="1" applyFont="1" applyFill="1" applyBorder="1" applyAlignment="1">
      <alignment horizontal="center" vertical="center"/>
    </xf>
    <xf numFmtId="10" fontId="36" fillId="6" borderId="2" xfId="0" applyNumberFormat="1" applyFont="1" applyFill="1" applyBorder="1" applyAlignment="1">
      <alignment horizontal="center" vertical="center" wrapText="1"/>
    </xf>
    <xf numFmtId="2" fontId="36" fillId="0" borderId="16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5" fontId="2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43" fontId="2" fillId="0" borderId="0" xfId="0" applyNumberFormat="1" applyFont="1"/>
    <xf numFmtId="0" fontId="5" fillId="2" borderId="1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1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2" fillId="0" borderId="0" xfId="0" applyNumberFormat="1" applyFont="1" applyAlignment="1">
      <alignment horizontal="center" vertical="top"/>
    </xf>
    <xf numFmtId="0" fontId="2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2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2" fontId="5" fillId="4" borderId="8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right"/>
    </xf>
    <xf numFmtId="0" fontId="30" fillId="0" borderId="27" xfId="0" applyFont="1" applyBorder="1"/>
    <xf numFmtId="0" fontId="5" fillId="4" borderId="3" xfId="0" applyFont="1" applyFill="1" applyBorder="1" applyAlignment="1">
      <alignment horizontal="center" wrapText="1"/>
    </xf>
    <xf numFmtId="0" fontId="35" fillId="0" borderId="0" xfId="0" applyFont="1"/>
    <xf numFmtId="0" fontId="35" fillId="0" borderId="0" xfId="0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0" fontId="35" fillId="0" borderId="2" xfId="0" applyFont="1" applyBorder="1"/>
    <xf numFmtId="16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6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0" fillId="2" borderId="25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center" vertical="center" wrapText="1"/>
    </xf>
    <xf numFmtId="1" fontId="2" fillId="9" borderId="2" xfId="0" applyNumberFormat="1" applyFont="1" applyFill="1" applyBorder="1" applyAlignment="1">
      <alignment horizontal="center" vertical="center"/>
    </xf>
    <xf numFmtId="167" fontId="2" fillId="9" borderId="2" xfId="0" applyNumberFormat="1" applyFont="1" applyFill="1" applyBorder="1" applyAlignment="1">
      <alignment horizontal="center" vertical="center"/>
    </xf>
    <xf numFmtId="167" fontId="2" fillId="9" borderId="2" xfId="0" applyNumberFormat="1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2" fontId="2" fillId="9" borderId="2" xfId="0" applyNumberFormat="1" applyFont="1" applyFill="1" applyBorder="1" applyAlignment="1">
      <alignment horizontal="center" vertical="center"/>
    </xf>
    <xf numFmtId="2" fontId="2" fillId="9" borderId="2" xfId="0" applyNumberFormat="1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2" fontId="2" fillId="9" borderId="2" xfId="0" applyNumberFormat="1" applyFont="1" applyFill="1" applyBorder="1" applyAlignment="1">
      <alignment horizontal="center" vertical="center" wrapText="1"/>
    </xf>
    <xf numFmtId="10" fontId="2" fillId="9" borderId="2" xfId="0" applyNumberFormat="1" applyFont="1" applyFill="1" applyBorder="1" applyAlignment="1">
      <alignment horizontal="center" vertical="center" wrapText="1"/>
    </xf>
    <xf numFmtId="167" fontId="2" fillId="9" borderId="2" xfId="0" applyNumberFormat="1" applyFont="1" applyFill="1" applyBorder="1" applyAlignment="1">
      <alignment horizontal="center" vertical="center" wrapText="1"/>
    </xf>
    <xf numFmtId="1" fontId="2" fillId="10" borderId="2" xfId="0" applyNumberFormat="1" applyFont="1" applyFill="1" applyBorder="1" applyAlignment="1">
      <alignment horizontal="center" vertical="center" wrapText="1"/>
    </xf>
    <xf numFmtId="167" fontId="2" fillId="10" borderId="2" xfId="0" applyNumberFormat="1" applyFont="1" applyFill="1" applyBorder="1" applyAlignment="1">
      <alignment horizontal="center" vertical="center" wrapText="1"/>
    </xf>
    <xf numFmtId="167" fontId="2" fillId="10" borderId="2" xfId="0" applyNumberFormat="1" applyFont="1" applyFill="1" applyBorder="1" applyAlignment="1">
      <alignment horizontal="left"/>
    </xf>
    <xf numFmtId="1" fontId="2" fillId="10" borderId="2" xfId="0" applyNumberFormat="1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2" fontId="2" fillId="10" borderId="2" xfId="0" applyNumberFormat="1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2" fontId="2" fillId="10" borderId="2" xfId="0" applyNumberFormat="1" applyFont="1" applyFill="1" applyBorder="1" applyAlignment="1">
      <alignment horizontal="center" vertical="center" wrapText="1"/>
    </xf>
    <xf numFmtId="10" fontId="2" fillId="10" borderId="2" xfId="0" applyNumberFormat="1" applyFont="1" applyFill="1" applyBorder="1" applyAlignment="1">
      <alignment horizontal="center" vertical="center" wrapText="1"/>
    </xf>
    <xf numFmtId="0" fontId="2" fillId="10" borderId="2" xfId="0" applyFont="1" applyFill="1" applyBorder="1"/>
    <xf numFmtId="9" fontId="2" fillId="10" borderId="2" xfId="0" applyNumberFormat="1" applyFont="1" applyFill="1" applyBorder="1" applyAlignment="1">
      <alignment horizontal="center"/>
    </xf>
    <xf numFmtId="168" fontId="2" fillId="10" borderId="2" xfId="0" applyNumberFormat="1" applyFont="1" applyFill="1" applyBorder="1" applyAlignment="1">
      <alignment horizontal="center" vertical="center" wrapText="1"/>
    </xf>
    <xf numFmtId="15" fontId="2" fillId="10" borderId="2" xfId="0" applyNumberFormat="1" applyFont="1" applyFill="1" applyBorder="1"/>
    <xf numFmtId="1" fontId="2" fillId="8" borderId="2" xfId="0" applyNumberFormat="1" applyFont="1" applyFill="1" applyBorder="1" applyAlignment="1">
      <alignment horizontal="center" vertical="center" wrapText="1"/>
    </xf>
    <xf numFmtId="167" fontId="2" fillId="8" borderId="2" xfId="0" applyNumberFormat="1" applyFont="1" applyFill="1" applyBorder="1" applyAlignment="1">
      <alignment horizontal="center" vertical="center" wrapText="1"/>
    </xf>
    <xf numFmtId="0" fontId="2" fillId="8" borderId="2" xfId="0" applyFont="1" applyFill="1" applyBorder="1"/>
    <xf numFmtId="0" fontId="2" fillId="8" borderId="2" xfId="0" applyFont="1" applyFill="1" applyBorder="1" applyAlignment="1">
      <alignment horizontal="center"/>
    </xf>
    <xf numFmtId="2" fontId="2" fillId="8" borderId="2" xfId="0" applyNumberFormat="1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2" fontId="2" fillId="8" borderId="2" xfId="0" applyNumberFormat="1" applyFont="1" applyFill="1" applyBorder="1" applyAlignment="1">
      <alignment horizontal="center" vertical="center" wrapText="1"/>
    </xf>
    <xf numFmtId="9" fontId="2" fillId="8" borderId="2" xfId="0" applyNumberFormat="1" applyFont="1" applyFill="1" applyBorder="1" applyAlignment="1">
      <alignment horizontal="center"/>
    </xf>
    <xf numFmtId="1" fontId="2" fillId="9" borderId="3" xfId="0" applyNumberFormat="1" applyFont="1" applyFill="1" applyBorder="1" applyAlignment="1">
      <alignment horizontal="center" vertical="center"/>
    </xf>
    <xf numFmtId="167" fontId="2" fillId="9" borderId="3" xfId="0" applyNumberFormat="1" applyFont="1" applyFill="1" applyBorder="1" applyAlignment="1">
      <alignment horizontal="center" vertical="center"/>
    </xf>
    <xf numFmtId="167" fontId="2" fillId="9" borderId="3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2" fontId="2" fillId="9" borderId="3" xfId="0" applyNumberFormat="1" applyFont="1" applyFill="1" applyBorder="1" applyAlignment="1">
      <alignment horizontal="center" vertical="center"/>
    </xf>
    <xf numFmtId="2" fontId="2" fillId="9" borderId="3" xfId="0" applyNumberFormat="1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10" fontId="2" fillId="9" borderId="3" xfId="0" applyNumberFormat="1" applyFont="1" applyFill="1" applyBorder="1" applyAlignment="1">
      <alignment horizontal="center" vertical="center" wrapText="1"/>
    </xf>
    <xf numFmtId="167" fontId="2" fillId="9" borderId="3" xfId="0" applyNumberFormat="1" applyFont="1" applyFill="1" applyBorder="1" applyAlignment="1">
      <alignment horizontal="center" vertical="center" wrapText="1"/>
    </xf>
    <xf numFmtId="1" fontId="2" fillId="10" borderId="2" xfId="0" applyNumberFormat="1" applyFont="1" applyFill="1" applyBorder="1" applyAlignment="1">
      <alignment horizontal="center" vertical="center"/>
    </xf>
    <xf numFmtId="167" fontId="2" fillId="10" borderId="2" xfId="0" applyNumberFormat="1" applyFont="1" applyFill="1" applyBorder="1" applyAlignment="1">
      <alignment horizontal="center" vertical="center"/>
    </xf>
    <xf numFmtId="2" fontId="2" fillId="10" borderId="2" xfId="0" applyNumberFormat="1" applyFont="1" applyFill="1" applyBorder="1" applyAlignment="1">
      <alignment horizontal="center" vertical="center"/>
    </xf>
    <xf numFmtId="2" fontId="2" fillId="9" borderId="3" xfId="0" applyNumberFormat="1" applyFont="1" applyFill="1" applyBorder="1" applyAlignment="1">
      <alignment horizontal="center" vertical="center" wrapText="1"/>
    </xf>
    <xf numFmtId="1" fontId="2" fillId="10" borderId="3" xfId="0" applyNumberFormat="1" applyFont="1" applyFill="1" applyBorder="1" applyAlignment="1">
      <alignment horizontal="center" vertical="center"/>
    </xf>
    <xf numFmtId="167" fontId="2" fillId="10" borderId="3" xfId="0" applyNumberFormat="1" applyFont="1" applyFill="1" applyBorder="1" applyAlignment="1">
      <alignment horizontal="center" vertical="center"/>
    </xf>
    <xf numFmtId="0" fontId="2" fillId="10" borderId="3" xfId="0" applyFont="1" applyFill="1" applyBorder="1"/>
    <xf numFmtId="0" fontId="2" fillId="10" borderId="3" xfId="0" applyFont="1" applyFill="1" applyBorder="1" applyAlignment="1">
      <alignment horizontal="center"/>
    </xf>
    <xf numFmtId="2" fontId="2" fillId="10" borderId="3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" fontId="2" fillId="2" borderId="3" xfId="0" applyNumberFormat="1" applyFont="1" applyFill="1" applyBorder="1" applyAlignment="1">
      <alignment horizontal="center" vertical="center" wrapText="1"/>
    </xf>
    <xf numFmtId="167" fontId="2" fillId="2" borderId="3" xfId="0" applyNumberFormat="1" applyFont="1" applyFill="1" applyBorder="1" applyAlignment="1">
      <alignment horizontal="center" vertical="center"/>
    </xf>
    <xf numFmtId="167" fontId="2" fillId="2" borderId="3" xfId="0" applyNumberFormat="1" applyFont="1" applyFill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2" fontId="2" fillId="0" borderId="28" xfId="0" applyNumberFormat="1" applyFont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67" fontId="2" fillId="2" borderId="2" xfId="0" applyNumberFormat="1" applyFont="1" applyFill="1" applyBorder="1" applyAlignment="1">
      <alignment horizontal="center" vertical="center"/>
    </xf>
    <xf numFmtId="167" fontId="2" fillId="2" borderId="2" xfId="0" applyNumberFormat="1" applyFont="1" applyFill="1" applyBorder="1" applyAlignment="1">
      <alignment horizontal="left"/>
    </xf>
    <xf numFmtId="2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2" fontId="2" fillId="2" borderId="29" xfId="0" applyNumberFormat="1" applyFont="1" applyFill="1" applyBorder="1" applyAlignment="1">
      <alignment horizontal="center" vertical="center"/>
    </xf>
    <xf numFmtId="167" fontId="2" fillId="0" borderId="2" xfId="0" applyNumberFormat="1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0" fontId="35" fillId="11" borderId="2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35" fillId="0" borderId="30" xfId="0" applyFont="1" applyBorder="1" applyAlignment="1">
      <alignment horizontal="center" vertical="center"/>
    </xf>
    <xf numFmtId="165" fontId="35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0" fontId="35" fillId="11" borderId="30" xfId="0" applyFont="1" applyFill="1" applyBorder="1" applyAlignment="1">
      <alignment horizontal="center" vertical="center"/>
    </xf>
    <xf numFmtId="165" fontId="35" fillId="11" borderId="30" xfId="0" applyNumberFormat="1" applyFont="1" applyFill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0" fontId="36" fillId="6" borderId="19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16" fontId="36" fillId="6" borderId="30" xfId="0" applyNumberFormat="1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5" fontId="2" fillId="0" borderId="30" xfId="0" applyNumberFormat="1" applyFont="1" applyBorder="1" applyAlignment="1">
      <alignment horizontal="center" vertical="center"/>
    </xf>
    <xf numFmtId="0" fontId="38" fillId="0" borderId="30" xfId="0" applyFont="1" applyBorder="1" applyAlignment="1">
      <alignment horizontal="left"/>
    </xf>
    <xf numFmtId="43" fontId="35" fillId="0" borderId="30" xfId="0" applyNumberFormat="1" applyFont="1" applyBorder="1" applyAlignment="1">
      <alignment horizontal="center" vertical="top"/>
    </xf>
    <xf numFmtId="10" fontId="36" fillId="0" borderId="30" xfId="0" applyNumberFormat="1" applyFont="1" applyBorder="1" applyAlignment="1">
      <alignment horizontal="center" vertical="center" wrapText="1"/>
    </xf>
    <xf numFmtId="16" fontId="36" fillId="0" borderId="30" xfId="0" applyNumberFormat="1" applyFont="1" applyBorder="1" applyAlignment="1">
      <alignment horizontal="center" vertical="center"/>
    </xf>
    <xf numFmtId="0" fontId="35" fillId="0" borderId="30" xfId="0" applyFont="1" applyBorder="1" applyAlignment="1">
      <alignment horizontal="left"/>
    </xf>
    <xf numFmtId="2" fontId="35" fillId="0" borderId="30" xfId="0" applyNumberFormat="1" applyFont="1" applyBorder="1" applyAlignment="1">
      <alignment horizontal="center" vertical="center"/>
    </xf>
    <xf numFmtId="166" fontId="35" fillId="0" borderId="30" xfId="0" applyNumberFormat="1" applyFont="1" applyBorder="1" applyAlignment="1">
      <alignment horizontal="center" vertical="center"/>
    </xf>
    <xf numFmtId="15" fontId="2" fillId="11" borderId="30" xfId="0" applyNumberFormat="1" applyFont="1" applyFill="1" applyBorder="1" applyAlignment="1">
      <alignment horizontal="center" vertical="center"/>
    </xf>
    <xf numFmtId="43" fontId="35" fillId="11" borderId="30" xfId="0" applyNumberFormat="1" applyFont="1" applyFill="1" applyBorder="1" applyAlignment="1">
      <alignment horizontal="center" vertical="top"/>
    </xf>
    <xf numFmtId="0" fontId="5" fillId="4" borderId="24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wrapText="1"/>
    </xf>
    <xf numFmtId="0" fontId="5" fillId="4" borderId="30" xfId="0" applyFont="1" applyFill="1" applyBorder="1" applyAlignment="1">
      <alignment horizontal="center" vertical="center" wrapText="1"/>
    </xf>
    <xf numFmtId="0" fontId="35" fillId="12" borderId="30" xfId="0" applyFont="1" applyFill="1" applyBorder="1" applyAlignment="1">
      <alignment horizontal="center" vertical="center"/>
    </xf>
    <xf numFmtId="165" fontId="35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 applyAlignment="1">
      <alignment horizontal="center" vertical="center"/>
    </xf>
    <xf numFmtId="0" fontId="36" fillId="12" borderId="30" xfId="0" applyFont="1" applyFill="1" applyBorder="1" applyAlignment="1">
      <alignment horizontal="left" vertical="center"/>
    </xf>
    <xf numFmtId="49" fontId="36" fillId="12" borderId="30" xfId="0" applyNumberFormat="1" applyFont="1" applyFill="1" applyBorder="1" applyAlignment="1">
      <alignment horizontal="center" vertical="center"/>
    </xf>
    <xf numFmtId="0" fontId="36" fillId="12" borderId="7" xfId="0" applyFont="1" applyFill="1" applyBorder="1" applyAlignment="1">
      <alignment horizontal="center" vertical="center"/>
    </xf>
    <xf numFmtId="0" fontId="35" fillId="12" borderId="2" xfId="0" applyFont="1" applyFill="1" applyBorder="1" applyAlignment="1">
      <alignment horizontal="center" vertical="center"/>
    </xf>
    <xf numFmtId="2" fontId="35" fillId="12" borderId="2" xfId="0" applyNumberFormat="1" applyFont="1" applyFill="1" applyBorder="1" applyAlignment="1">
      <alignment horizontal="center" vertical="center"/>
    </xf>
    <xf numFmtId="166" fontId="35" fillId="12" borderId="2" xfId="0" applyNumberFormat="1" applyFont="1" applyFill="1" applyBorder="1" applyAlignment="1">
      <alignment horizontal="center" vertical="center"/>
    </xf>
    <xf numFmtId="0" fontId="36" fillId="13" borderId="7" xfId="0" applyFont="1" applyFill="1" applyBorder="1" applyAlignment="1">
      <alignment horizontal="center" vertical="center"/>
    </xf>
    <xf numFmtId="165" fontId="35" fillId="12" borderId="7" xfId="0" applyNumberFormat="1" applyFont="1" applyFill="1" applyBorder="1" applyAlignment="1">
      <alignment horizontal="center" vertical="center"/>
    </xf>
    <xf numFmtId="165" fontId="35" fillId="11" borderId="2" xfId="0" applyNumberFormat="1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15" fontId="2" fillId="11" borderId="2" xfId="0" applyNumberFormat="1" applyFont="1" applyFill="1" applyBorder="1" applyAlignment="1">
      <alignment horizontal="center" vertical="center"/>
    </xf>
    <xf numFmtId="0" fontId="35" fillId="11" borderId="30" xfId="0" applyFont="1" applyFill="1" applyBorder="1" applyAlignment="1">
      <alignment horizontal="left"/>
    </xf>
    <xf numFmtId="0" fontId="35" fillId="11" borderId="2" xfId="0" applyFont="1" applyFill="1" applyBorder="1" applyAlignment="1">
      <alignment horizontal="left"/>
    </xf>
    <xf numFmtId="0" fontId="36" fillId="6" borderId="26" xfId="0" applyFont="1" applyFill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166" fontId="35" fillId="6" borderId="2" xfId="0" applyNumberFormat="1" applyFont="1" applyFill="1" applyBorder="1" applyAlignment="1">
      <alignment horizontal="center" vertical="center"/>
    </xf>
    <xf numFmtId="165" fontId="35" fillId="6" borderId="2" xfId="0" applyNumberFormat="1" applyFont="1" applyFill="1" applyBorder="1" applyAlignment="1">
      <alignment horizontal="center" vertical="center"/>
    </xf>
    <xf numFmtId="16" fontId="35" fillId="11" borderId="2" xfId="0" applyNumberFormat="1" applyFont="1" applyFill="1" applyBorder="1" applyAlignment="1">
      <alignment horizontal="center" vertical="center"/>
    </xf>
    <xf numFmtId="0" fontId="35" fillId="11" borderId="2" xfId="0" applyFont="1" applyFill="1" applyBorder="1"/>
    <xf numFmtId="0" fontId="2" fillId="11" borderId="30" xfId="0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 vertical="center"/>
    </xf>
    <xf numFmtId="49" fontId="36" fillId="11" borderId="30" xfId="0" applyNumberFormat="1" applyFont="1" applyFill="1" applyBorder="1" applyAlignment="1">
      <alignment horizontal="center" vertical="center"/>
    </xf>
    <xf numFmtId="0" fontId="35" fillId="12" borderId="5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right" vertical="top"/>
    </xf>
    <xf numFmtId="2" fontId="28" fillId="2" borderId="23" xfId="0" applyNumberFormat="1" applyFont="1" applyFill="1" applyBorder="1" applyAlignment="1">
      <alignment horizontal="center" vertical="center" wrapText="1"/>
    </xf>
    <xf numFmtId="164" fontId="28" fillId="2" borderId="23" xfId="0" applyNumberFormat="1" applyFont="1" applyFill="1" applyBorder="1" applyAlignment="1">
      <alignment horizontal="center" vertical="center" wrapText="1"/>
    </xf>
    <xf numFmtId="0" fontId="2" fillId="2" borderId="23" xfId="0" applyFont="1" applyFill="1" applyBorder="1"/>
    <xf numFmtId="2" fontId="35" fillId="11" borderId="2" xfId="0" applyNumberFormat="1" applyFont="1" applyFill="1" applyBorder="1" applyAlignment="1">
      <alignment horizontal="center" vertical="center"/>
    </xf>
    <xf numFmtId="0" fontId="35" fillId="14" borderId="30" xfId="0" applyFont="1" applyFill="1" applyBorder="1" applyAlignment="1">
      <alignment horizontal="center" vertical="center"/>
    </xf>
    <xf numFmtId="165" fontId="35" fillId="14" borderId="30" xfId="0" applyNumberFormat="1" applyFont="1" applyFill="1" applyBorder="1" applyAlignment="1">
      <alignment horizontal="center" vertical="center"/>
    </xf>
    <xf numFmtId="0" fontId="36" fillId="14" borderId="30" xfId="0" applyFont="1" applyFill="1" applyBorder="1" applyAlignment="1">
      <alignment horizontal="center" vertical="center"/>
    </xf>
    <xf numFmtId="0" fontId="36" fillId="14" borderId="30" xfId="0" applyFont="1" applyFill="1" applyBorder="1" applyAlignment="1">
      <alignment horizontal="left" vertical="center"/>
    </xf>
    <xf numFmtId="49" fontId="36" fillId="14" borderId="30" xfId="0" applyNumberFormat="1" applyFont="1" applyFill="1" applyBorder="1" applyAlignment="1">
      <alignment horizontal="center" vertical="center"/>
    </xf>
    <xf numFmtId="0" fontId="35" fillId="14" borderId="5" xfId="0" applyFont="1" applyFill="1" applyBorder="1" applyAlignment="1">
      <alignment horizontal="center" vertical="center"/>
    </xf>
    <xf numFmtId="2" fontId="35" fillId="14" borderId="2" xfId="0" applyNumberFormat="1" applyFont="1" applyFill="1" applyBorder="1" applyAlignment="1">
      <alignment horizontal="center" vertical="center"/>
    </xf>
    <xf numFmtId="166" fontId="35" fillId="14" borderId="2" xfId="0" applyNumberFormat="1" applyFont="1" applyFill="1" applyBorder="1" applyAlignment="1">
      <alignment horizontal="center" vertical="center"/>
    </xf>
    <xf numFmtId="0" fontId="35" fillId="14" borderId="2" xfId="0" applyFont="1" applyFill="1" applyBorder="1" applyAlignment="1">
      <alignment horizontal="center" vertical="center"/>
    </xf>
    <xf numFmtId="0" fontId="36" fillId="15" borderId="7" xfId="0" applyFont="1" applyFill="1" applyBorder="1" applyAlignment="1">
      <alignment horizontal="center" vertical="center"/>
    </xf>
    <xf numFmtId="165" fontId="35" fillId="14" borderId="7" xfId="0" applyNumberFormat="1" applyFont="1" applyFill="1" applyBorder="1" applyAlignment="1">
      <alignment horizontal="center" vertical="center"/>
    </xf>
    <xf numFmtId="16" fontId="35" fillId="14" borderId="2" xfId="0" applyNumberFormat="1" applyFont="1" applyFill="1" applyBorder="1" applyAlignment="1">
      <alignment horizontal="center" vertical="center"/>
    </xf>
    <xf numFmtId="0" fontId="35" fillId="14" borderId="2" xfId="0" applyFont="1" applyFill="1" applyBorder="1"/>
    <xf numFmtId="0" fontId="36" fillId="14" borderId="2" xfId="0" applyFont="1" applyFill="1" applyBorder="1" applyAlignment="1">
      <alignment horizontal="center" vertical="center"/>
    </xf>
    <xf numFmtId="0" fontId="36" fillId="16" borderId="26" xfId="0" applyFont="1" applyFill="1" applyBorder="1" applyAlignment="1">
      <alignment horizontal="center" vertical="center"/>
    </xf>
    <xf numFmtId="0" fontId="35" fillId="16" borderId="2" xfId="0" applyFont="1" applyFill="1" applyBorder="1" applyAlignment="1">
      <alignment horizontal="center" vertical="center"/>
    </xf>
    <xf numFmtId="2" fontId="36" fillId="16" borderId="2" xfId="0" applyNumberFormat="1" applyFont="1" applyFill="1" applyBorder="1" applyAlignment="1">
      <alignment horizontal="center" vertical="center"/>
    </xf>
    <xf numFmtId="166" fontId="35" fillId="16" borderId="2" xfId="0" applyNumberFormat="1" applyFont="1" applyFill="1" applyBorder="1" applyAlignment="1">
      <alignment horizontal="center" vertical="center"/>
    </xf>
    <xf numFmtId="0" fontId="36" fillId="16" borderId="2" xfId="0" applyFont="1" applyFill="1" applyBorder="1" applyAlignment="1">
      <alignment horizontal="center" vertical="center"/>
    </xf>
    <xf numFmtId="165" fontId="35" fillId="16" borderId="2" xfId="0" applyNumberFormat="1" applyFont="1" applyFill="1" applyBorder="1" applyAlignment="1">
      <alignment horizontal="center" vertical="center"/>
    </xf>
    <xf numFmtId="0" fontId="36" fillId="12" borderId="26" xfId="0" applyFont="1" applyFill="1" applyBorder="1" applyAlignment="1">
      <alignment horizontal="center" vertical="center"/>
    </xf>
    <xf numFmtId="16" fontId="35" fillId="0" borderId="30" xfId="0" applyNumberFormat="1" applyFont="1" applyBorder="1" applyAlignment="1">
      <alignment horizontal="center" vertical="center"/>
    </xf>
    <xf numFmtId="0" fontId="35" fillId="0" borderId="30" xfId="0" applyFont="1" applyBorder="1"/>
    <xf numFmtId="0" fontId="35" fillId="11" borderId="7" xfId="0" applyFont="1" applyFill="1" applyBorder="1" applyAlignment="1">
      <alignment horizontal="center" vertical="center"/>
    </xf>
    <xf numFmtId="16" fontId="35" fillId="11" borderId="7" xfId="0" applyNumberFormat="1" applyFont="1" applyFill="1" applyBorder="1" applyAlignment="1">
      <alignment horizontal="center" vertical="center"/>
    </xf>
    <xf numFmtId="0" fontId="35" fillId="11" borderId="7" xfId="0" applyFont="1" applyFill="1" applyBorder="1"/>
    <xf numFmtId="0" fontId="36" fillId="11" borderId="7" xfId="0" applyFont="1" applyFill="1" applyBorder="1" applyAlignment="1">
      <alignment horizontal="center" vertical="center"/>
    </xf>
    <xf numFmtId="2" fontId="35" fillId="11" borderId="7" xfId="0" applyNumberFormat="1" applyFont="1" applyFill="1" applyBorder="1" applyAlignment="1">
      <alignment horizontal="center" vertical="center"/>
    </xf>
    <xf numFmtId="166" fontId="35" fillId="11" borderId="7" xfId="0" applyNumberFormat="1" applyFont="1" applyFill="1" applyBorder="1" applyAlignment="1">
      <alignment horizontal="center" vertical="center"/>
    </xf>
    <xf numFmtId="165" fontId="35" fillId="11" borderId="7" xfId="0" applyNumberFormat="1" applyFont="1" applyFill="1" applyBorder="1" applyAlignment="1">
      <alignment horizontal="center" vertical="center"/>
    </xf>
    <xf numFmtId="0" fontId="36" fillId="6" borderId="29" xfId="0" applyFont="1" applyFill="1" applyBorder="1" applyAlignment="1">
      <alignment horizontal="center" vertical="center"/>
    </xf>
    <xf numFmtId="0" fontId="2" fillId="0" borderId="24" xfId="0" applyFont="1" applyBorder="1"/>
    <xf numFmtId="0" fontId="14" fillId="0" borderId="7" xfId="0" applyFont="1" applyBorder="1"/>
    <xf numFmtId="2" fontId="2" fillId="0" borderId="7" xfId="0" applyNumberFormat="1" applyFont="1" applyBorder="1"/>
    <xf numFmtId="0" fontId="2" fillId="0" borderId="7" xfId="0" applyFont="1" applyBorder="1"/>
    <xf numFmtId="0" fontId="36" fillId="11" borderId="24" xfId="0" applyFont="1" applyFill="1" applyBorder="1" applyAlignment="1">
      <alignment horizontal="center" vertical="center"/>
    </xf>
    <xf numFmtId="0" fontId="35" fillId="11" borderId="28" xfId="0" applyFont="1" applyFill="1" applyBorder="1" applyAlignment="1">
      <alignment horizontal="center" vertical="center"/>
    </xf>
    <xf numFmtId="0" fontId="36" fillId="11" borderId="19" xfId="0" applyFont="1" applyFill="1" applyBorder="1" applyAlignment="1">
      <alignment horizontal="center" vertical="center"/>
    </xf>
    <xf numFmtId="49" fontId="36" fillId="12" borderId="32" xfId="0" applyNumberFormat="1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6" fillId="12" borderId="29" xfId="0" applyFont="1" applyFill="1" applyBorder="1" applyAlignment="1">
      <alignment horizontal="center" vertical="center"/>
    </xf>
    <xf numFmtId="0" fontId="36" fillId="6" borderId="30" xfId="0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left"/>
    </xf>
    <xf numFmtId="0" fontId="5" fillId="0" borderId="30" xfId="1" applyFont="1" applyBorder="1"/>
    <xf numFmtId="2" fontId="5" fillId="0" borderId="30" xfId="1" applyNumberFormat="1" applyFont="1" applyBorder="1" applyAlignment="1">
      <alignment horizontal="right"/>
    </xf>
    <xf numFmtId="2" fontId="5" fillId="0" borderId="30" xfId="1" applyNumberFormat="1" applyFont="1" applyBorder="1"/>
    <xf numFmtId="10" fontId="5" fillId="0" borderId="30" xfId="46" applyNumberFormat="1" applyFont="1" applyBorder="1"/>
    <xf numFmtId="0" fontId="35" fillId="12" borderId="7" xfId="0" applyFont="1" applyFill="1" applyBorder="1" applyAlignment="1">
      <alignment horizontal="center" vertical="center"/>
    </xf>
    <xf numFmtId="16" fontId="35" fillId="12" borderId="7" xfId="0" applyNumberFormat="1" applyFont="1" applyFill="1" applyBorder="1" applyAlignment="1">
      <alignment horizontal="center" vertical="center"/>
    </xf>
    <xf numFmtId="0" fontId="35" fillId="12" borderId="7" xfId="0" applyFont="1" applyFill="1" applyBorder="1"/>
    <xf numFmtId="0" fontId="36" fillId="12" borderId="24" xfId="0" applyFont="1" applyFill="1" applyBorder="1" applyAlignment="1">
      <alignment horizontal="center" vertical="center"/>
    </xf>
    <xf numFmtId="16" fontId="35" fillId="11" borderId="30" xfId="0" applyNumberFormat="1" applyFont="1" applyFill="1" applyBorder="1" applyAlignment="1">
      <alignment horizontal="center" vertical="center"/>
    </xf>
    <xf numFmtId="0" fontId="35" fillId="11" borderId="30" xfId="0" applyFont="1" applyFill="1" applyBorder="1"/>
    <xf numFmtId="16" fontId="35" fillId="12" borderId="30" xfId="0" applyNumberFormat="1" applyFont="1" applyFill="1" applyBorder="1" applyAlignment="1">
      <alignment horizontal="center" vertical="center"/>
    </xf>
    <xf numFmtId="0" fontId="35" fillId="12" borderId="30" xfId="0" applyFont="1" applyFill="1" applyBorder="1"/>
    <xf numFmtId="0" fontId="36" fillId="6" borderId="28" xfId="0" applyFont="1" applyFill="1" applyBorder="1" applyAlignment="1">
      <alignment horizontal="center" vertical="center"/>
    </xf>
    <xf numFmtId="10" fontId="36" fillId="0" borderId="19" xfId="0" applyNumberFormat="1" applyFont="1" applyBorder="1" applyAlignment="1">
      <alignment horizontal="center" vertical="center" wrapText="1"/>
    </xf>
    <xf numFmtId="165" fontId="35" fillId="0" borderId="5" xfId="0" applyNumberFormat="1" applyFont="1" applyBorder="1" applyAlignment="1">
      <alignment horizontal="center" vertical="center"/>
    </xf>
    <xf numFmtId="0" fontId="2" fillId="12" borderId="30" xfId="0" applyFont="1" applyFill="1" applyBorder="1" applyAlignment="1">
      <alignment horizontal="center" vertical="center"/>
    </xf>
    <xf numFmtId="15" fontId="2" fillId="12" borderId="30" xfId="0" applyNumberFormat="1" applyFont="1" applyFill="1" applyBorder="1" applyAlignment="1">
      <alignment horizontal="center" vertical="center"/>
    </xf>
    <xf numFmtId="0" fontId="35" fillId="12" borderId="30" xfId="0" applyFont="1" applyFill="1" applyBorder="1" applyAlignment="1">
      <alignment horizontal="left"/>
    </xf>
    <xf numFmtId="43" fontId="35" fillId="12" borderId="30" xfId="0" applyNumberFormat="1" applyFont="1" applyFill="1" applyBorder="1" applyAlignment="1">
      <alignment horizontal="center" vertical="top"/>
    </xf>
    <xf numFmtId="0" fontId="36" fillId="48" borderId="2" xfId="0" applyFont="1" applyFill="1" applyBorder="1" applyAlignment="1">
      <alignment horizontal="center" vertical="center"/>
    </xf>
    <xf numFmtId="2" fontId="36" fillId="48" borderId="2" xfId="0" applyNumberFormat="1" applyFont="1" applyFill="1" applyBorder="1" applyAlignment="1">
      <alignment horizontal="center" vertical="center"/>
    </xf>
    <xf numFmtId="10" fontId="36" fillId="48" borderId="2" xfId="0" applyNumberFormat="1" applyFont="1" applyFill="1" applyBorder="1" applyAlignment="1">
      <alignment horizontal="center" vertical="center" wrapText="1"/>
    </xf>
    <xf numFmtId="0" fontId="36" fillId="48" borderId="19" xfId="0" applyFont="1" applyFill="1" applyBorder="1" applyAlignment="1">
      <alignment horizontal="center" vertical="center"/>
    </xf>
    <xf numFmtId="16" fontId="36" fillId="48" borderId="30" xfId="0" applyNumberFormat="1" applyFont="1" applyFill="1" applyBorder="1" applyAlignment="1">
      <alignment horizontal="center" vertical="center"/>
    </xf>
    <xf numFmtId="0" fontId="36" fillId="48" borderId="5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/>
    </xf>
    <xf numFmtId="0" fontId="2" fillId="0" borderId="23" xfId="0" applyFont="1" applyBorder="1"/>
    <xf numFmtId="15" fontId="2" fillId="0" borderId="23" xfId="0" applyNumberFormat="1" applyFont="1" applyBorder="1"/>
    <xf numFmtId="2" fontId="2" fillId="0" borderId="23" xfId="0" applyNumberFormat="1" applyFont="1" applyBorder="1"/>
    <xf numFmtId="2" fontId="2" fillId="0" borderId="23" xfId="0" applyNumberFormat="1" applyFont="1" applyBorder="1" applyAlignment="1">
      <alignment horizontal="right"/>
    </xf>
    <xf numFmtId="0" fontId="13" fillId="0" borderId="23" xfId="0" applyFont="1" applyBorder="1"/>
    <xf numFmtId="10" fontId="13" fillId="2" borderId="23" xfId="0" applyNumberFormat="1" applyFont="1" applyFill="1" applyBorder="1" applyAlignment="1">
      <alignment horizontal="center"/>
    </xf>
    <xf numFmtId="0" fontId="2" fillId="0" borderId="30" xfId="0" applyFont="1" applyBorder="1"/>
    <xf numFmtId="0" fontId="2" fillId="0" borderId="42" xfId="0" applyFont="1" applyBorder="1"/>
    <xf numFmtId="0" fontId="2" fillId="0" borderId="23" xfId="0" applyFont="1" applyBorder="1" applyAlignment="1">
      <alignment horizontal="left"/>
    </xf>
    <xf numFmtId="0" fontId="14" fillId="0" borderId="30" xfId="0" applyFont="1" applyBorder="1"/>
    <xf numFmtId="2" fontId="2" fillId="0" borderId="30" xfId="0" applyNumberFormat="1" applyFont="1" applyBorder="1"/>
    <xf numFmtId="0" fontId="35" fillId="11" borderId="5" xfId="0" applyFont="1" applyFill="1" applyBorder="1" applyAlignment="1">
      <alignment horizontal="center" vertical="center"/>
    </xf>
    <xf numFmtId="1" fontId="35" fillId="11" borderId="7" xfId="0" applyNumberFormat="1" applyFont="1" applyFill="1" applyBorder="1" applyAlignment="1">
      <alignment horizontal="center" vertical="center"/>
    </xf>
    <xf numFmtId="1" fontId="35" fillId="11" borderId="2" xfId="0" applyNumberFormat="1" applyFont="1" applyFill="1" applyBorder="1" applyAlignment="1">
      <alignment horizontal="center" vertical="center"/>
    </xf>
    <xf numFmtId="0" fontId="38" fillId="12" borderId="30" xfId="0" applyFont="1" applyFill="1" applyBorder="1" applyAlignment="1">
      <alignment horizontal="left"/>
    </xf>
    <xf numFmtId="0" fontId="35" fillId="14" borderId="30" xfId="0" applyFont="1" applyFill="1" applyBorder="1"/>
    <xf numFmtId="0" fontId="35" fillId="14" borderId="28" xfId="0" applyFont="1" applyFill="1" applyBorder="1" applyAlignment="1">
      <alignment horizontal="center" vertical="center"/>
    </xf>
    <xf numFmtId="2" fontId="35" fillId="14" borderId="7" xfId="0" applyNumberFormat="1" applyFont="1" applyFill="1" applyBorder="1" applyAlignment="1">
      <alignment horizontal="center" vertical="center"/>
    </xf>
    <xf numFmtId="0" fontId="35" fillId="14" borderId="7" xfId="0" applyFont="1" applyFill="1" applyBorder="1" applyAlignment="1">
      <alignment horizontal="center" vertical="center"/>
    </xf>
    <xf numFmtId="0" fontId="35" fillId="12" borderId="28" xfId="0" applyFont="1" applyFill="1" applyBorder="1" applyAlignment="1">
      <alignment horizontal="center" vertical="center"/>
    </xf>
    <xf numFmtId="2" fontId="35" fillId="12" borderId="7" xfId="0" applyNumberFormat="1" applyFont="1" applyFill="1" applyBorder="1" applyAlignment="1">
      <alignment horizontal="center" vertical="center"/>
    </xf>
    <xf numFmtId="166" fontId="35" fillId="12" borderId="7" xfId="0" applyNumberFormat="1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 wrapText="1"/>
    </xf>
    <xf numFmtId="0" fontId="12" fillId="0" borderId="13" xfId="0" applyFont="1" applyBorder="1"/>
    <xf numFmtId="0" fontId="12" fillId="0" borderId="14" xfId="0" applyFont="1" applyBorder="1"/>
    <xf numFmtId="0" fontId="5" fillId="4" borderId="9" xfId="0" applyFont="1" applyFill="1" applyBorder="1" applyAlignment="1">
      <alignment horizontal="center" vertical="center" wrapText="1"/>
    </xf>
    <xf numFmtId="0" fontId="12" fillId="0" borderId="21" xfId="0" applyFont="1" applyBorder="1"/>
    <xf numFmtId="0" fontId="5" fillId="4" borderId="10" xfId="0" applyFont="1" applyFill="1" applyBorder="1" applyAlignment="1">
      <alignment horizontal="left" vertical="center" wrapText="1"/>
    </xf>
    <xf numFmtId="0" fontId="12" fillId="0" borderId="29" xfId="0" applyFont="1" applyBorder="1"/>
    <xf numFmtId="0" fontId="12" fillId="0" borderId="20" xfId="0" applyFont="1" applyBorder="1"/>
    <xf numFmtId="0" fontId="5" fillId="4" borderId="10" xfId="0" applyFont="1" applyFill="1" applyBorder="1" applyAlignment="1">
      <alignment horizontal="center" vertical="center" wrapText="1"/>
    </xf>
    <xf numFmtId="0" fontId="25" fillId="2" borderId="22" xfId="0" applyFont="1" applyFill="1" applyBorder="1"/>
    <xf numFmtId="0" fontId="12" fillId="0" borderId="23" xfId="0" applyFont="1" applyBorder="1"/>
    <xf numFmtId="2" fontId="30" fillId="2" borderId="22" xfId="0" applyNumberFormat="1" applyFont="1" applyFill="1" applyBorder="1" applyAlignment="1">
      <alignment horizontal="left" wrapText="1"/>
    </xf>
    <xf numFmtId="0" fontId="35" fillId="14" borderId="31" xfId="0" applyFont="1" applyFill="1" applyBorder="1" applyAlignment="1">
      <alignment horizontal="center" vertical="center"/>
    </xf>
    <xf numFmtId="0" fontId="35" fillId="14" borderId="43" xfId="0" applyFont="1" applyFill="1" applyBorder="1" applyAlignment="1">
      <alignment horizontal="center" vertical="center"/>
    </xf>
    <xf numFmtId="16" fontId="35" fillId="14" borderId="31" xfId="0" applyNumberFormat="1" applyFont="1" applyFill="1" applyBorder="1" applyAlignment="1">
      <alignment horizontal="center" vertical="center"/>
    </xf>
    <xf numFmtId="16" fontId="35" fillId="14" borderId="43" xfId="0" applyNumberFormat="1" applyFont="1" applyFill="1" applyBorder="1" applyAlignment="1">
      <alignment horizontal="center" vertical="center"/>
    </xf>
    <xf numFmtId="0" fontId="36" fillId="14" borderId="31" xfId="0" applyFont="1" applyFill="1" applyBorder="1" applyAlignment="1">
      <alignment horizontal="center" vertical="center"/>
    </xf>
    <xf numFmtId="0" fontId="36" fillId="14" borderId="43" xfId="0" applyFont="1" applyFill="1" applyBorder="1" applyAlignment="1">
      <alignment horizontal="center" vertical="center"/>
    </xf>
    <xf numFmtId="166" fontId="35" fillId="14" borderId="45" xfId="0" applyNumberFormat="1" applyFont="1" applyFill="1" applyBorder="1" applyAlignment="1">
      <alignment horizontal="center" vertical="center"/>
    </xf>
    <xf numFmtId="166" fontId="35" fillId="14" borderId="44" xfId="0" applyNumberFormat="1" applyFont="1" applyFill="1" applyBorder="1" applyAlignment="1">
      <alignment horizontal="center" vertical="center"/>
    </xf>
    <xf numFmtId="0" fontId="36" fillId="14" borderId="7" xfId="0" applyFont="1" applyFill="1" applyBorder="1" applyAlignment="1">
      <alignment horizontal="center" vertical="center"/>
    </xf>
    <xf numFmtId="0" fontId="36" fillId="14" borderId="44" xfId="0" applyFont="1" applyFill="1" applyBorder="1" applyAlignment="1">
      <alignment horizontal="center" vertical="center"/>
    </xf>
    <xf numFmtId="0" fontId="35" fillId="11" borderId="31" xfId="0" applyFont="1" applyFill="1" applyBorder="1" applyAlignment="1">
      <alignment horizontal="center" vertical="center"/>
    </xf>
    <xf numFmtId="0" fontId="35" fillId="11" borderId="43" xfId="0" applyFont="1" applyFill="1" applyBorder="1" applyAlignment="1">
      <alignment horizontal="center" vertical="center"/>
    </xf>
    <xf numFmtId="16" fontId="35" fillId="11" borderId="31" xfId="0" applyNumberFormat="1" applyFont="1" applyFill="1" applyBorder="1" applyAlignment="1">
      <alignment horizontal="center" vertical="center"/>
    </xf>
    <xf numFmtId="16" fontId="35" fillId="11" borderId="43" xfId="0" applyNumberFormat="1" applyFont="1" applyFill="1" applyBorder="1" applyAlignment="1">
      <alignment horizontal="center" vertical="center"/>
    </xf>
    <xf numFmtId="165" fontId="35" fillId="11" borderId="45" xfId="0" applyNumberFormat="1" applyFont="1" applyFill="1" applyBorder="1" applyAlignment="1">
      <alignment horizontal="center" vertical="center"/>
    </xf>
    <xf numFmtId="165" fontId="35" fillId="11" borderId="44" xfId="0" applyNumberFormat="1" applyFont="1" applyFill="1" applyBorder="1" applyAlignment="1">
      <alignment horizontal="center" vertical="center"/>
    </xf>
    <xf numFmtId="0" fontId="36" fillId="11" borderId="45" xfId="0" applyFont="1" applyFill="1" applyBorder="1" applyAlignment="1">
      <alignment horizontal="center" vertical="center"/>
    </xf>
    <xf numFmtId="0" fontId="36" fillId="11" borderId="44" xfId="0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3" xfId="0" applyFont="1" applyFill="1" applyBorder="1" applyAlignment="1">
      <alignment horizontal="center" vertical="center"/>
    </xf>
    <xf numFmtId="166" fontId="35" fillId="11" borderId="7" xfId="0" applyNumberFormat="1" applyFont="1" applyFill="1" applyBorder="1" applyAlignment="1">
      <alignment horizontal="center" vertical="center"/>
    </xf>
    <xf numFmtId="166" fontId="35" fillId="11" borderId="26" xfId="0" applyNumberFormat="1" applyFont="1" applyFill="1" applyBorder="1" applyAlignment="1">
      <alignment horizontal="center" vertical="center"/>
    </xf>
    <xf numFmtId="0" fontId="36" fillId="11" borderId="7" xfId="0" applyFont="1" applyFill="1" applyBorder="1" applyAlignment="1">
      <alignment horizontal="center" vertical="center"/>
    </xf>
    <xf numFmtId="165" fontId="35" fillId="11" borderId="7" xfId="0" applyNumberFormat="1" applyFont="1" applyFill="1" applyBorder="1" applyAlignment="1">
      <alignment horizontal="center" vertical="center"/>
    </xf>
    <xf numFmtId="166" fontId="35" fillId="11" borderId="44" xfId="0" applyNumberFormat="1" applyFont="1" applyFill="1" applyBorder="1" applyAlignment="1">
      <alignment horizontal="center" vertical="center"/>
    </xf>
    <xf numFmtId="166" fontId="35" fillId="11" borderId="45" xfId="0" applyNumberFormat="1" applyFont="1" applyFill="1" applyBorder="1" applyAlignment="1">
      <alignment horizontal="center" vertical="center"/>
    </xf>
    <xf numFmtId="0" fontId="36" fillId="11" borderId="26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left"/>
    </xf>
    <xf numFmtId="15" fontId="53" fillId="0" borderId="30" xfId="12" applyNumberFormat="1" applyFont="1" applyBorder="1"/>
    <xf numFmtId="0" fontId="53" fillId="0" borderId="30" xfId="12" applyFont="1" applyBorder="1"/>
    <xf numFmtId="0" fontId="53" fillId="0" borderId="30" xfId="12" applyFont="1" applyBorder="1" applyAlignment="1">
      <alignment horizontal="left"/>
    </xf>
    <xf numFmtId="49" fontId="53" fillId="0" borderId="30" xfId="12" applyNumberFormat="1" applyFont="1" applyBorder="1"/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217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510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45198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17" sqref="C17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45198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7" t="s">
        <v>16</v>
      </c>
      <c r="B9" s="379" t="s">
        <v>17</v>
      </c>
      <c r="C9" s="379" t="s">
        <v>18</v>
      </c>
      <c r="D9" s="379" t="s">
        <v>19</v>
      </c>
      <c r="E9" s="26" t="s">
        <v>20</v>
      </c>
      <c r="F9" s="26" t="s">
        <v>21</v>
      </c>
      <c r="G9" s="374" t="s">
        <v>22</v>
      </c>
      <c r="H9" s="375"/>
      <c r="I9" s="376"/>
      <c r="J9" s="374" t="s">
        <v>23</v>
      </c>
      <c r="K9" s="375"/>
      <c r="L9" s="376"/>
      <c r="M9" s="26"/>
      <c r="N9" s="27"/>
      <c r="O9" s="27"/>
      <c r="P9" s="27"/>
    </row>
    <row r="10" spans="1:16" ht="38.25">
      <c r="A10" s="378"/>
      <c r="B10" s="380"/>
      <c r="C10" s="380"/>
      <c r="D10" s="380"/>
      <c r="E10" s="28" t="s">
        <v>24</v>
      </c>
      <c r="F10" s="28" t="s">
        <v>24</v>
      </c>
      <c r="G10" s="351" t="s">
        <v>25</v>
      </c>
      <c r="H10" s="351" t="s">
        <v>26</v>
      </c>
      <c r="I10" s="351" t="s">
        <v>27</v>
      </c>
      <c r="J10" s="351" t="s">
        <v>28</v>
      </c>
      <c r="K10" s="351" t="s">
        <v>29</v>
      </c>
      <c r="L10" s="351" t="s">
        <v>30</v>
      </c>
      <c r="M10" s="351" t="s">
        <v>31</v>
      </c>
      <c r="N10" s="29" t="s">
        <v>32</v>
      </c>
      <c r="O10" s="29" t="s">
        <v>33</v>
      </c>
      <c r="P10" s="30" t="s">
        <v>862</v>
      </c>
    </row>
    <row r="11" spans="1:16" ht="12.75" customHeight="1">
      <c r="A11" s="358">
        <v>1</v>
      </c>
      <c r="B11" s="413" t="s">
        <v>34</v>
      </c>
      <c r="C11" s="328" t="s">
        <v>35</v>
      </c>
      <c r="D11" s="414">
        <v>45225</v>
      </c>
      <c r="E11" s="328">
        <v>19637.099999999999</v>
      </c>
      <c r="F11" s="328">
        <v>19702.633333333335</v>
      </c>
      <c r="G11" s="327">
        <v>19544.566666666669</v>
      </c>
      <c r="H11" s="327">
        <v>19452.033333333333</v>
      </c>
      <c r="I11" s="327">
        <v>19293.966666666667</v>
      </c>
      <c r="J11" s="327">
        <v>19795.166666666672</v>
      </c>
      <c r="K11" s="327">
        <v>19953.233333333337</v>
      </c>
      <c r="L11" s="327">
        <v>20045.766666666674</v>
      </c>
      <c r="M11" s="326">
        <v>19860.7</v>
      </c>
      <c r="N11" s="326">
        <v>19610.099999999999</v>
      </c>
      <c r="O11" s="326">
        <v>10454000</v>
      </c>
      <c r="P11" s="329">
        <v>-0.14180988305989845</v>
      </c>
    </row>
    <row r="12" spans="1:16" ht="12.75" customHeight="1">
      <c r="A12" s="358">
        <v>2</v>
      </c>
      <c r="B12" s="413" t="s">
        <v>34</v>
      </c>
      <c r="C12" s="328" t="s">
        <v>36</v>
      </c>
      <c r="D12" s="414">
        <v>45225</v>
      </c>
      <c r="E12" s="328">
        <v>44605.55</v>
      </c>
      <c r="F12" s="328">
        <v>44722.433333333327</v>
      </c>
      <c r="G12" s="327">
        <v>44451.916666666657</v>
      </c>
      <c r="H12" s="327">
        <v>44298.283333333333</v>
      </c>
      <c r="I12" s="327">
        <v>44027.766666666663</v>
      </c>
      <c r="J12" s="327">
        <v>44876.066666666651</v>
      </c>
      <c r="K12" s="327">
        <v>45146.583333333328</v>
      </c>
      <c r="L12" s="327">
        <v>45300.216666666645</v>
      </c>
      <c r="M12" s="326">
        <v>44992.95</v>
      </c>
      <c r="N12" s="326">
        <v>44568.800000000003</v>
      </c>
      <c r="O12" s="326">
        <v>2384250</v>
      </c>
      <c r="P12" s="329">
        <v>-6.7993385948659016E-2</v>
      </c>
    </row>
    <row r="13" spans="1:16" ht="12.75" customHeight="1">
      <c r="A13" s="358">
        <v>3</v>
      </c>
      <c r="B13" s="413" t="s">
        <v>34</v>
      </c>
      <c r="C13" s="415" t="s">
        <v>37</v>
      </c>
      <c r="D13" s="414">
        <v>45230</v>
      </c>
      <c r="E13" s="328">
        <v>19847.400000000001</v>
      </c>
      <c r="F13" s="328">
        <v>19880.833333333332</v>
      </c>
      <c r="G13" s="327">
        <v>19786.666666666664</v>
      </c>
      <c r="H13" s="327">
        <v>19725.933333333331</v>
      </c>
      <c r="I13" s="327">
        <v>19631.766666666663</v>
      </c>
      <c r="J13" s="327">
        <v>19941.566666666666</v>
      </c>
      <c r="K13" s="327">
        <v>20035.73333333333</v>
      </c>
      <c r="L13" s="327">
        <v>20096.466666666667</v>
      </c>
      <c r="M13" s="326">
        <v>19975</v>
      </c>
      <c r="N13" s="326">
        <v>19820.099999999999</v>
      </c>
      <c r="O13" s="326">
        <v>52160</v>
      </c>
      <c r="P13" s="329">
        <v>-9.11854103343465E-3</v>
      </c>
    </row>
    <row r="14" spans="1:16" ht="12.75" customHeight="1">
      <c r="A14" s="358">
        <v>4</v>
      </c>
      <c r="B14" s="413" t="s">
        <v>34</v>
      </c>
      <c r="C14" s="415" t="s">
        <v>38</v>
      </c>
      <c r="D14" s="414">
        <v>45229</v>
      </c>
      <c r="E14" s="328">
        <v>8959.15</v>
      </c>
      <c r="F14" s="328">
        <v>9029.5</v>
      </c>
      <c r="G14" s="327">
        <v>8867.4</v>
      </c>
      <c r="H14" s="327">
        <v>8775.65</v>
      </c>
      <c r="I14" s="327">
        <v>8613.5499999999993</v>
      </c>
      <c r="J14" s="327">
        <v>9121.25</v>
      </c>
      <c r="K14" s="327">
        <v>9283.3499999999985</v>
      </c>
      <c r="L14" s="327">
        <v>9375.1</v>
      </c>
      <c r="M14" s="326">
        <v>9191.6</v>
      </c>
      <c r="N14" s="326">
        <v>8937.75</v>
      </c>
      <c r="O14" s="326">
        <v>409800</v>
      </c>
      <c r="P14" s="329">
        <v>1.4858841010401188E-2</v>
      </c>
    </row>
    <row r="15" spans="1:16" ht="12.75" customHeight="1">
      <c r="A15" s="358">
        <v>5</v>
      </c>
      <c r="B15" s="413" t="s">
        <v>39</v>
      </c>
      <c r="C15" s="328" t="s">
        <v>40</v>
      </c>
      <c r="D15" s="414">
        <v>45225</v>
      </c>
      <c r="E15" s="328">
        <v>487.8</v>
      </c>
      <c r="F15" s="328">
        <v>491.63333333333338</v>
      </c>
      <c r="G15" s="327">
        <v>482.21666666666675</v>
      </c>
      <c r="H15" s="327">
        <v>476.63333333333338</v>
      </c>
      <c r="I15" s="327">
        <v>467.21666666666675</v>
      </c>
      <c r="J15" s="327">
        <v>497.21666666666675</v>
      </c>
      <c r="K15" s="327">
        <v>506.63333333333338</v>
      </c>
      <c r="L15" s="327">
        <v>512.2166666666667</v>
      </c>
      <c r="M15" s="326">
        <v>501.05</v>
      </c>
      <c r="N15" s="326">
        <v>486.05</v>
      </c>
      <c r="O15" s="326">
        <v>14993000</v>
      </c>
      <c r="P15" s="329">
        <v>-3.3083967496452989E-2</v>
      </c>
    </row>
    <row r="16" spans="1:16" ht="12.75" customHeight="1">
      <c r="A16" s="358">
        <v>6</v>
      </c>
      <c r="B16" s="413" t="s">
        <v>41</v>
      </c>
      <c r="C16" s="416" t="s">
        <v>42</v>
      </c>
      <c r="D16" s="414">
        <v>45225</v>
      </c>
      <c r="E16" s="328">
        <v>4137.75</v>
      </c>
      <c r="F16" s="328">
        <v>4180.1166666666659</v>
      </c>
      <c r="G16" s="327">
        <v>4080.3333333333321</v>
      </c>
      <c r="H16" s="327">
        <v>4022.9166666666661</v>
      </c>
      <c r="I16" s="327">
        <v>3923.1333333333323</v>
      </c>
      <c r="J16" s="327">
        <v>4237.5333333333319</v>
      </c>
      <c r="K16" s="327">
        <v>4337.3166666666666</v>
      </c>
      <c r="L16" s="327">
        <v>4394.7333333333318</v>
      </c>
      <c r="M16" s="326">
        <v>4279.8999999999996</v>
      </c>
      <c r="N16" s="326">
        <v>4122.7</v>
      </c>
      <c r="O16" s="326">
        <v>1148750</v>
      </c>
      <c r="P16" s="329">
        <v>-4.529399542904633E-2</v>
      </c>
    </row>
    <row r="17" spans="1:16" ht="12.75" customHeight="1">
      <c r="A17" s="358">
        <v>7</v>
      </c>
      <c r="B17" s="413" t="s">
        <v>43</v>
      </c>
      <c r="C17" s="416" t="s">
        <v>44</v>
      </c>
      <c r="D17" s="414">
        <v>45225</v>
      </c>
      <c r="E17" s="328">
        <v>22368.9</v>
      </c>
      <c r="F17" s="328">
        <v>22413.633333333331</v>
      </c>
      <c r="G17" s="327">
        <v>21965.166666666664</v>
      </c>
      <c r="H17" s="327">
        <v>21561.433333333334</v>
      </c>
      <c r="I17" s="327">
        <v>21112.966666666667</v>
      </c>
      <c r="J17" s="327">
        <v>22817.366666666661</v>
      </c>
      <c r="K17" s="327">
        <v>23265.833333333328</v>
      </c>
      <c r="L17" s="327">
        <v>23669.566666666658</v>
      </c>
      <c r="M17" s="326">
        <v>22862.1</v>
      </c>
      <c r="N17" s="326">
        <v>22009.9</v>
      </c>
      <c r="O17" s="326">
        <v>68720</v>
      </c>
      <c r="P17" s="329">
        <v>-9.1966173361522199E-2</v>
      </c>
    </row>
    <row r="18" spans="1:16" ht="12.75" customHeight="1">
      <c r="A18" s="358">
        <v>8</v>
      </c>
      <c r="B18" s="413" t="s">
        <v>45</v>
      </c>
      <c r="C18" s="417" t="s">
        <v>46</v>
      </c>
      <c r="D18" s="414">
        <v>45225</v>
      </c>
      <c r="E18" s="328">
        <v>176.9</v>
      </c>
      <c r="F18" s="328">
        <v>178.23333333333335</v>
      </c>
      <c r="G18" s="327">
        <v>174.76666666666671</v>
      </c>
      <c r="H18" s="327">
        <v>172.63333333333335</v>
      </c>
      <c r="I18" s="327">
        <v>169.16666666666671</v>
      </c>
      <c r="J18" s="327">
        <v>180.3666666666667</v>
      </c>
      <c r="K18" s="327">
        <v>183.83333333333334</v>
      </c>
      <c r="L18" s="327">
        <v>185.9666666666667</v>
      </c>
      <c r="M18" s="326">
        <v>181.7</v>
      </c>
      <c r="N18" s="326">
        <v>176.1</v>
      </c>
      <c r="O18" s="326">
        <v>38237400</v>
      </c>
      <c r="P18" s="329">
        <v>-9.7731906218144746E-2</v>
      </c>
    </row>
    <row r="19" spans="1:16" ht="12.75" customHeight="1">
      <c r="A19" s="358">
        <v>9</v>
      </c>
      <c r="B19" s="413" t="s">
        <v>47</v>
      </c>
      <c r="C19" s="326" t="s">
        <v>48</v>
      </c>
      <c r="D19" s="414">
        <v>45225</v>
      </c>
      <c r="E19" s="328">
        <v>211.5</v>
      </c>
      <c r="F19" s="328">
        <v>212.86666666666667</v>
      </c>
      <c r="G19" s="327">
        <v>209.43333333333334</v>
      </c>
      <c r="H19" s="327">
        <v>207.36666666666667</v>
      </c>
      <c r="I19" s="327">
        <v>203.93333333333334</v>
      </c>
      <c r="J19" s="327">
        <v>214.93333333333334</v>
      </c>
      <c r="K19" s="327">
        <v>218.36666666666667</v>
      </c>
      <c r="L19" s="327">
        <v>220.43333333333334</v>
      </c>
      <c r="M19" s="326">
        <v>216.3</v>
      </c>
      <c r="N19" s="326">
        <v>210.8</v>
      </c>
      <c r="O19" s="326">
        <v>29881800</v>
      </c>
      <c r="P19" s="329">
        <v>-3.590302826944048E-2</v>
      </c>
    </row>
    <row r="20" spans="1:16" ht="12.75" customHeight="1">
      <c r="A20" s="358">
        <v>10</v>
      </c>
      <c r="B20" s="413" t="s">
        <v>49</v>
      </c>
      <c r="C20" s="328" t="s">
        <v>50</v>
      </c>
      <c r="D20" s="414">
        <v>45225</v>
      </c>
      <c r="E20" s="328">
        <v>2011.75</v>
      </c>
      <c r="F20" s="328">
        <v>2019.5833333333333</v>
      </c>
      <c r="G20" s="327">
        <v>1991.1666666666665</v>
      </c>
      <c r="H20" s="327">
        <v>1970.5833333333333</v>
      </c>
      <c r="I20" s="327">
        <v>1942.1666666666665</v>
      </c>
      <c r="J20" s="327">
        <v>2040.1666666666665</v>
      </c>
      <c r="K20" s="327">
        <v>2068.583333333333</v>
      </c>
      <c r="L20" s="327">
        <v>2089.1666666666665</v>
      </c>
      <c r="M20" s="326">
        <v>2048</v>
      </c>
      <c r="N20" s="326">
        <v>1999</v>
      </c>
      <c r="O20" s="326">
        <v>5916900</v>
      </c>
      <c r="P20" s="329">
        <v>-5.608997367791338E-2</v>
      </c>
    </row>
    <row r="21" spans="1:16" ht="12.75" customHeight="1">
      <c r="A21" s="358">
        <v>11</v>
      </c>
      <c r="B21" s="413" t="s">
        <v>45</v>
      </c>
      <c r="C21" s="328" t="s">
        <v>51</v>
      </c>
      <c r="D21" s="414">
        <v>45225</v>
      </c>
      <c r="E21" s="328">
        <v>2485.5</v>
      </c>
      <c r="F21" s="328">
        <v>2489.0666666666666</v>
      </c>
      <c r="G21" s="327">
        <v>2453.4333333333334</v>
      </c>
      <c r="H21" s="327">
        <v>2421.3666666666668</v>
      </c>
      <c r="I21" s="327">
        <v>2385.7333333333336</v>
      </c>
      <c r="J21" s="327">
        <v>2521.1333333333332</v>
      </c>
      <c r="K21" s="327">
        <v>2556.7666666666664</v>
      </c>
      <c r="L21" s="327">
        <v>2588.833333333333</v>
      </c>
      <c r="M21" s="326">
        <v>2524.6999999999998</v>
      </c>
      <c r="N21" s="326">
        <v>2457</v>
      </c>
      <c r="O21" s="326">
        <v>9361800</v>
      </c>
      <c r="P21" s="329">
        <v>-5.4105665181413111E-2</v>
      </c>
    </row>
    <row r="22" spans="1:16" ht="12.75" customHeight="1">
      <c r="A22" s="358">
        <v>12</v>
      </c>
      <c r="B22" s="413" t="s">
        <v>45</v>
      </c>
      <c r="C22" s="328" t="s">
        <v>52</v>
      </c>
      <c r="D22" s="414">
        <v>45225</v>
      </c>
      <c r="E22" s="328">
        <v>829.75</v>
      </c>
      <c r="F22" s="328">
        <v>834.04999999999984</v>
      </c>
      <c r="G22" s="327">
        <v>821.49999999999966</v>
      </c>
      <c r="H22" s="327">
        <v>813.24999999999977</v>
      </c>
      <c r="I22" s="327">
        <v>800.69999999999959</v>
      </c>
      <c r="J22" s="327">
        <v>842.29999999999973</v>
      </c>
      <c r="K22" s="327">
        <v>854.84999999999991</v>
      </c>
      <c r="L22" s="327">
        <v>863.0999999999998</v>
      </c>
      <c r="M22" s="326">
        <v>846.6</v>
      </c>
      <c r="N22" s="326">
        <v>825.8</v>
      </c>
      <c r="O22" s="326">
        <v>51315200</v>
      </c>
      <c r="P22" s="329">
        <v>-2.0657434691665266E-2</v>
      </c>
    </row>
    <row r="23" spans="1:16" ht="12.75" customHeight="1">
      <c r="A23" s="358">
        <v>13</v>
      </c>
      <c r="B23" s="413" t="s">
        <v>43</v>
      </c>
      <c r="C23" s="328" t="s">
        <v>53</v>
      </c>
      <c r="D23" s="414">
        <v>45225</v>
      </c>
      <c r="E23" s="328">
        <v>3539.55</v>
      </c>
      <c r="F23" s="328">
        <v>3550.6</v>
      </c>
      <c r="G23" s="327">
        <v>3518</v>
      </c>
      <c r="H23" s="327">
        <v>3496.4500000000003</v>
      </c>
      <c r="I23" s="327">
        <v>3463.8500000000004</v>
      </c>
      <c r="J23" s="327">
        <v>3572.1499999999996</v>
      </c>
      <c r="K23" s="327">
        <v>3604.7499999999991</v>
      </c>
      <c r="L23" s="327">
        <v>3626.2999999999993</v>
      </c>
      <c r="M23" s="326">
        <v>3583.2</v>
      </c>
      <c r="N23" s="326">
        <v>3529.05</v>
      </c>
      <c r="O23" s="326">
        <v>787600</v>
      </c>
      <c r="P23" s="329">
        <v>-6.6382171645329544E-2</v>
      </c>
    </row>
    <row r="24" spans="1:16" ht="12.75" customHeight="1">
      <c r="A24" s="358">
        <v>14</v>
      </c>
      <c r="B24" s="413" t="s">
        <v>49</v>
      </c>
      <c r="C24" s="328" t="s">
        <v>54</v>
      </c>
      <c r="D24" s="414">
        <v>45225</v>
      </c>
      <c r="E24" s="328">
        <v>423.25</v>
      </c>
      <c r="F24" s="328">
        <v>426.38333333333338</v>
      </c>
      <c r="G24" s="327">
        <v>418.96666666666675</v>
      </c>
      <c r="H24" s="327">
        <v>414.68333333333339</v>
      </c>
      <c r="I24" s="327">
        <v>407.26666666666677</v>
      </c>
      <c r="J24" s="327">
        <v>430.66666666666674</v>
      </c>
      <c r="K24" s="327">
        <v>438.08333333333337</v>
      </c>
      <c r="L24" s="327">
        <v>442.36666666666673</v>
      </c>
      <c r="M24" s="326">
        <v>433.8</v>
      </c>
      <c r="N24" s="326">
        <v>422.1</v>
      </c>
      <c r="O24" s="326">
        <v>64524600</v>
      </c>
      <c r="P24" s="329">
        <v>-2.2283438795548768E-2</v>
      </c>
    </row>
    <row r="25" spans="1:16" ht="12.75" customHeight="1">
      <c r="A25" s="358">
        <v>15</v>
      </c>
      <c r="B25" s="413" t="s">
        <v>45</v>
      </c>
      <c r="C25" s="328" t="s">
        <v>55</v>
      </c>
      <c r="D25" s="414">
        <v>45225</v>
      </c>
      <c r="E25" s="328">
        <v>5062.8999999999996</v>
      </c>
      <c r="F25" s="328">
        <v>5088.1833333333334</v>
      </c>
      <c r="G25" s="327">
        <v>5006.1166666666668</v>
      </c>
      <c r="H25" s="327">
        <v>4949.333333333333</v>
      </c>
      <c r="I25" s="327">
        <v>4867.2666666666664</v>
      </c>
      <c r="J25" s="327">
        <v>5144.9666666666672</v>
      </c>
      <c r="K25" s="327">
        <v>5227.0333333333347</v>
      </c>
      <c r="L25" s="327">
        <v>5283.8166666666675</v>
      </c>
      <c r="M25" s="326">
        <v>5170.25</v>
      </c>
      <c r="N25" s="326">
        <v>5031.3999999999996</v>
      </c>
      <c r="O25" s="326">
        <v>2112625</v>
      </c>
      <c r="P25" s="329">
        <v>-5.8754733793717977E-2</v>
      </c>
    </row>
    <row r="26" spans="1:16" ht="12.75" customHeight="1">
      <c r="A26" s="358">
        <v>16</v>
      </c>
      <c r="B26" s="413" t="s">
        <v>56</v>
      </c>
      <c r="C26" s="328" t="s">
        <v>57</v>
      </c>
      <c r="D26" s="414">
        <v>45225</v>
      </c>
      <c r="E26" s="328">
        <v>367.3</v>
      </c>
      <c r="F26" s="328">
        <v>370.58333333333331</v>
      </c>
      <c r="G26" s="327">
        <v>362.16666666666663</v>
      </c>
      <c r="H26" s="327">
        <v>357.0333333333333</v>
      </c>
      <c r="I26" s="327">
        <v>348.61666666666662</v>
      </c>
      <c r="J26" s="327">
        <v>375.71666666666664</v>
      </c>
      <c r="K26" s="327">
        <v>384.13333333333327</v>
      </c>
      <c r="L26" s="327">
        <v>389.26666666666665</v>
      </c>
      <c r="M26" s="326">
        <v>379</v>
      </c>
      <c r="N26" s="326">
        <v>365.45</v>
      </c>
      <c r="O26" s="326">
        <v>11237000</v>
      </c>
      <c r="P26" s="329">
        <v>-8.8024282560706407E-2</v>
      </c>
    </row>
    <row r="27" spans="1:16" ht="12.75" customHeight="1">
      <c r="A27" s="358">
        <v>17</v>
      </c>
      <c r="B27" s="413" t="s">
        <v>56</v>
      </c>
      <c r="C27" s="328" t="s">
        <v>58</v>
      </c>
      <c r="D27" s="414">
        <v>45225</v>
      </c>
      <c r="E27" s="328">
        <v>175.15</v>
      </c>
      <c r="F27" s="328">
        <v>176.81666666666669</v>
      </c>
      <c r="G27" s="327">
        <v>172.58333333333337</v>
      </c>
      <c r="H27" s="327">
        <v>170.01666666666668</v>
      </c>
      <c r="I27" s="327">
        <v>165.78333333333336</v>
      </c>
      <c r="J27" s="327">
        <v>179.38333333333338</v>
      </c>
      <c r="K27" s="327">
        <v>183.61666666666667</v>
      </c>
      <c r="L27" s="327">
        <v>186.18333333333339</v>
      </c>
      <c r="M27" s="326">
        <v>181.05</v>
      </c>
      <c r="N27" s="326">
        <v>174.25</v>
      </c>
      <c r="O27" s="326">
        <v>76955000</v>
      </c>
      <c r="P27" s="329">
        <v>-3.2381322453208989E-3</v>
      </c>
    </row>
    <row r="28" spans="1:16" ht="12.75" customHeight="1">
      <c r="A28" s="358">
        <v>18</v>
      </c>
      <c r="B28" s="413" t="s">
        <v>59</v>
      </c>
      <c r="C28" s="328" t="s">
        <v>60</v>
      </c>
      <c r="D28" s="414">
        <v>45225</v>
      </c>
      <c r="E28" s="328">
        <v>3177</v>
      </c>
      <c r="F28" s="328">
        <v>3211.5333333333328</v>
      </c>
      <c r="G28" s="327">
        <v>3125.6666666666656</v>
      </c>
      <c r="H28" s="327">
        <v>3074.3333333333326</v>
      </c>
      <c r="I28" s="327">
        <v>2988.4666666666653</v>
      </c>
      <c r="J28" s="327">
        <v>3262.8666666666659</v>
      </c>
      <c r="K28" s="327">
        <v>3348.7333333333327</v>
      </c>
      <c r="L28" s="327">
        <v>3400.0666666666662</v>
      </c>
      <c r="M28" s="326">
        <v>3297.4</v>
      </c>
      <c r="N28" s="326">
        <v>3160.2</v>
      </c>
      <c r="O28" s="326">
        <v>6100000</v>
      </c>
      <c r="P28" s="329">
        <v>0.14851634282271425</v>
      </c>
    </row>
    <row r="29" spans="1:16" ht="12.75" customHeight="1">
      <c r="A29" s="358">
        <v>19</v>
      </c>
      <c r="B29" s="413" t="s">
        <v>45</v>
      </c>
      <c r="C29" s="328" t="s">
        <v>61</v>
      </c>
      <c r="D29" s="414">
        <v>45225</v>
      </c>
      <c r="E29" s="328">
        <v>1899.8</v>
      </c>
      <c r="F29" s="328">
        <v>1909.6833333333332</v>
      </c>
      <c r="G29" s="327">
        <v>1881.4666666666662</v>
      </c>
      <c r="H29" s="327">
        <v>1863.133333333333</v>
      </c>
      <c r="I29" s="327">
        <v>1834.9166666666661</v>
      </c>
      <c r="J29" s="327">
        <v>1928.0166666666664</v>
      </c>
      <c r="K29" s="327">
        <v>1956.2333333333331</v>
      </c>
      <c r="L29" s="327">
        <v>1974.5666666666666</v>
      </c>
      <c r="M29" s="326">
        <v>1937.9</v>
      </c>
      <c r="N29" s="326">
        <v>1891.35</v>
      </c>
      <c r="O29" s="326">
        <v>3179688</v>
      </c>
      <c r="P29" s="329">
        <v>-9.4576235761312577E-2</v>
      </c>
    </row>
    <row r="30" spans="1:16" ht="12.75" customHeight="1">
      <c r="A30" s="358">
        <v>20</v>
      </c>
      <c r="B30" s="413" t="s">
        <v>45</v>
      </c>
      <c r="C30" s="416" t="s">
        <v>62</v>
      </c>
      <c r="D30" s="414">
        <v>45225</v>
      </c>
      <c r="E30" s="328">
        <v>6931.3</v>
      </c>
      <c r="F30" s="328">
        <v>6946.2166666666672</v>
      </c>
      <c r="G30" s="327">
        <v>6890.4333333333343</v>
      </c>
      <c r="H30" s="327">
        <v>6849.5666666666675</v>
      </c>
      <c r="I30" s="327">
        <v>6793.7833333333347</v>
      </c>
      <c r="J30" s="327">
        <v>6987.0833333333339</v>
      </c>
      <c r="K30" s="327">
        <v>7042.8666666666668</v>
      </c>
      <c r="L30" s="327">
        <v>7083.7333333333336</v>
      </c>
      <c r="M30" s="326">
        <v>7002</v>
      </c>
      <c r="N30" s="326">
        <v>6905.35</v>
      </c>
      <c r="O30" s="326">
        <v>379725</v>
      </c>
      <c r="P30" s="329">
        <v>-5.8571959836370396E-2</v>
      </c>
    </row>
    <row r="31" spans="1:16" ht="12.75" customHeight="1">
      <c r="A31" s="358">
        <v>21</v>
      </c>
      <c r="B31" s="413" t="s">
        <v>63</v>
      </c>
      <c r="C31" s="328" t="s">
        <v>64</v>
      </c>
      <c r="D31" s="414">
        <v>45225</v>
      </c>
      <c r="E31" s="328">
        <v>721.5</v>
      </c>
      <c r="F31" s="328">
        <v>726.65</v>
      </c>
      <c r="G31" s="327">
        <v>712.84999999999991</v>
      </c>
      <c r="H31" s="327">
        <v>704.19999999999993</v>
      </c>
      <c r="I31" s="327">
        <v>690.39999999999986</v>
      </c>
      <c r="J31" s="327">
        <v>735.3</v>
      </c>
      <c r="K31" s="327">
        <v>749.09999999999991</v>
      </c>
      <c r="L31" s="327">
        <v>757.75</v>
      </c>
      <c r="M31" s="326">
        <v>740.45</v>
      </c>
      <c r="N31" s="326">
        <v>718</v>
      </c>
      <c r="O31" s="326">
        <v>12351000</v>
      </c>
      <c r="P31" s="329">
        <v>-0.13131242087494724</v>
      </c>
    </row>
    <row r="32" spans="1:16" ht="12.75" customHeight="1">
      <c r="A32" s="358">
        <v>22</v>
      </c>
      <c r="B32" s="413" t="s">
        <v>43</v>
      </c>
      <c r="C32" s="328" t="s">
        <v>65</v>
      </c>
      <c r="D32" s="414">
        <v>45225</v>
      </c>
      <c r="E32" s="328">
        <v>880.1</v>
      </c>
      <c r="F32" s="328">
        <v>881</v>
      </c>
      <c r="G32" s="327">
        <v>872.65</v>
      </c>
      <c r="H32" s="327">
        <v>865.19999999999993</v>
      </c>
      <c r="I32" s="327">
        <v>856.84999999999991</v>
      </c>
      <c r="J32" s="327">
        <v>888.45</v>
      </c>
      <c r="K32" s="327">
        <v>896.8</v>
      </c>
      <c r="L32" s="327">
        <v>904.25000000000011</v>
      </c>
      <c r="M32" s="326">
        <v>889.35</v>
      </c>
      <c r="N32" s="326">
        <v>873.55</v>
      </c>
      <c r="O32" s="326">
        <v>13979900</v>
      </c>
      <c r="P32" s="329">
        <v>-2.2534994616212889E-2</v>
      </c>
    </row>
    <row r="33" spans="1:16" ht="12.75" customHeight="1">
      <c r="A33" s="358">
        <v>23</v>
      </c>
      <c r="B33" s="413" t="s">
        <v>63</v>
      </c>
      <c r="C33" s="328" t="s">
        <v>66</v>
      </c>
      <c r="D33" s="414">
        <v>45225</v>
      </c>
      <c r="E33" s="328">
        <v>1034.8</v>
      </c>
      <c r="F33" s="328">
        <v>1035.5666666666666</v>
      </c>
      <c r="G33" s="327">
        <v>1028.5833333333333</v>
      </c>
      <c r="H33" s="327">
        <v>1022.3666666666666</v>
      </c>
      <c r="I33" s="327">
        <v>1015.3833333333332</v>
      </c>
      <c r="J33" s="327">
        <v>1041.7833333333333</v>
      </c>
      <c r="K33" s="327">
        <v>1048.7666666666669</v>
      </c>
      <c r="L33" s="327">
        <v>1054.9833333333333</v>
      </c>
      <c r="M33" s="326">
        <v>1042.55</v>
      </c>
      <c r="N33" s="326">
        <v>1029.3499999999999</v>
      </c>
      <c r="O33" s="326">
        <v>42510000</v>
      </c>
      <c r="P33" s="329">
        <v>9.5139146567718002E-3</v>
      </c>
    </row>
    <row r="34" spans="1:16" ht="12.75" customHeight="1">
      <c r="A34" s="358">
        <v>24</v>
      </c>
      <c r="B34" s="413" t="s">
        <v>56</v>
      </c>
      <c r="C34" s="328" t="s">
        <v>67</v>
      </c>
      <c r="D34" s="414">
        <v>45225</v>
      </c>
      <c r="E34" s="328">
        <v>5028.8</v>
      </c>
      <c r="F34" s="328">
        <v>5063.1166666666659</v>
      </c>
      <c r="G34" s="327">
        <v>4971.2333333333318</v>
      </c>
      <c r="H34" s="327">
        <v>4913.6666666666661</v>
      </c>
      <c r="I34" s="327">
        <v>4821.7833333333319</v>
      </c>
      <c r="J34" s="327">
        <v>5120.6833333333316</v>
      </c>
      <c r="K34" s="327">
        <v>5212.5666666666648</v>
      </c>
      <c r="L34" s="327">
        <v>5270.1333333333314</v>
      </c>
      <c r="M34" s="326">
        <v>5155</v>
      </c>
      <c r="N34" s="326">
        <v>5005.55</v>
      </c>
      <c r="O34" s="326">
        <v>2301750</v>
      </c>
      <c r="P34" s="329">
        <v>-5.8781435289306891E-2</v>
      </c>
    </row>
    <row r="35" spans="1:16" ht="12.75" customHeight="1">
      <c r="A35" s="358">
        <v>25</v>
      </c>
      <c r="B35" s="413" t="s">
        <v>68</v>
      </c>
      <c r="C35" s="328" t="s">
        <v>69</v>
      </c>
      <c r="D35" s="414">
        <v>45225</v>
      </c>
      <c r="E35" s="328">
        <v>1547.25</v>
      </c>
      <c r="F35" s="328">
        <v>1556.3833333333332</v>
      </c>
      <c r="G35" s="327">
        <v>1533.0166666666664</v>
      </c>
      <c r="H35" s="327">
        <v>1518.7833333333333</v>
      </c>
      <c r="I35" s="327">
        <v>1495.4166666666665</v>
      </c>
      <c r="J35" s="327">
        <v>1570.6166666666663</v>
      </c>
      <c r="K35" s="327">
        <v>1593.9833333333331</v>
      </c>
      <c r="L35" s="327">
        <v>1608.2166666666662</v>
      </c>
      <c r="M35" s="326">
        <v>1579.75</v>
      </c>
      <c r="N35" s="326">
        <v>1542.15</v>
      </c>
      <c r="O35" s="326">
        <v>9972000</v>
      </c>
      <c r="P35" s="329">
        <v>-3.488991047665134E-2</v>
      </c>
    </row>
    <row r="36" spans="1:16" ht="12.75" customHeight="1">
      <c r="A36" s="358">
        <v>26</v>
      </c>
      <c r="B36" s="413" t="s">
        <v>68</v>
      </c>
      <c r="C36" s="328" t="s">
        <v>70</v>
      </c>
      <c r="D36" s="414">
        <v>45225</v>
      </c>
      <c r="E36" s="328">
        <v>7797.9</v>
      </c>
      <c r="F36" s="328">
        <v>7819.9833333333336</v>
      </c>
      <c r="G36" s="327">
        <v>7755.416666666667</v>
      </c>
      <c r="H36" s="327">
        <v>7712.9333333333334</v>
      </c>
      <c r="I36" s="327">
        <v>7648.3666666666668</v>
      </c>
      <c r="J36" s="327">
        <v>7862.4666666666672</v>
      </c>
      <c r="K36" s="327">
        <v>7927.0333333333328</v>
      </c>
      <c r="L36" s="327">
        <v>7969.5166666666673</v>
      </c>
      <c r="M36" s="326">
        <v>7884.55</v>
      </c>
      <c r="N36" s="326">
        <v>7777.5</v>
      </c>
      <c r="O36" s="326">
        <v>4106250</v>
      </c>
      <c r="P36" s="329">
        <v>-4.9451662374490002E-2</v>
      </c>
    </row>
    <row r="37" spans="1:16" ht="12.75" customHeight="1">
      <c r="A37" s="358">
        <v>27</v>
      </c>
      <c r="B37" s="413" t="s">
        <v>56</v>
      </c>
      <c r="C37" s="328" t="s">
        <v>71</v>
      </c>
      <c r="D37" s="414">
        <v>45225</v>
      </c>
      <c r="E37" s="328">
        <v>2519.25</v>
      </c>
      <c r="F37" s="328">
        <v>2531.4833333333331</v>
      </c>
      <c r="G37" s="327">
        <v>2493.7666666666664</v>
      </c>
      <c r="H37" s="327">
        <v>2468.2833333333333</v>
      </c>
      <c r="I37" s="327">
        <v>2430.5666666666666</v>
      </c>
      <c r="J37" s="327">
        <v>2556.9666666666662</v>
      </c>
      <c r="K37" s="327">
        <v>2594.6833333333325</v>
      </c>
      <c r="L37" s="327">
        <v>2620.1666666666661</v>
      </c>
      <c r="M37" s="326">
        <v>2569.1999999999998</v>
      </c>
      <c r="N37" s="326">
        <v>2506</v>
      </c>
      <c r="O37" s="326">
        <v>1835700</v>
      </c>
      <c r="P37" s="329">
        <v>-0.14058988764044944</v>
      </c>
    </row>
    <row r="38" spans="1:16" ht="12.75" customHeight="1">
      <c r="A38" s="358">
        <v>28</v>
      </c>
      <c r="B38" s="413" t="s">
        <v>45</v>
      </c>
      <c r="C38" s="417" t="s">
        <v>72</v>
      </c>
      <c r="D38" s="414">
        <v>45225</v>
      </c>
      <c r="E38" s="328">
        <v>447.65</v>
      </c>
      <c r="F38" s="328">
        <v>451.95</v>
      </c>
      <c r="G38" s="327">
        <v>438.45</v>
      </c>
      <c r="H38" s="327">
        <v>429.25</v>
      </c>
      <c r="I38" s="327">
        <v>415.75</v>
      </c>
      <c r="J38" s="327">
        <v>461.15</v>
      </c>
      <c r="K38" s="327">
        <v>474.65</v>
      </c>
      <c r="L38" s="327">
        <v>483.84999999999997</v>
      </c>
      <c r="M38" s="326">
        <v>465.45</v>
      </c>
      <c r="N38" s="326">
        <v>442.75</v>
      </c>
      <c r="O38" s="326">
        <v>10320000</v>
      </c>
      <c r="P38" s="329">
        <v>-5.8569667077681877E-3</v>
      </c>
    </row>
    <row r="39" spans="1:16" ht="12.75" customHeight="1">
      <c r="A39" s="358">
        <v>29</v>
      </c>
      <c r="B39" s="413" t="s">
        <v>63</v>
      </c>
      <c r="C39" s="328" t="s">
        <v>73</v>
      </c>
      <c r="D39" s="414">
        <v>45225</v>
      </c>
      <c r="E39" s="328">
        <v>250.7</v>
      </c>
      <c r="F39" s="328">
        <v>253.16666666666666</v>
      </c>
      <c r="G39" s="327">
        <v>245.83333333333331</v>
      </c>
      <c r="H39" s="327">
        <v>240.96666666666667</v>
      </c>
      <c r="I39" s="327">
        <v>233.63333333333333</v>
      </c>
      <c r="J39" s="327">
        <v>258.0333333333333</v>
      </c>
      <c r="K39" s="327">
        <v>265.36666666666662</v>
      </c>
      <c r="L39" s="327">
        <v>270.23333333333329</v>
      </c>
      <c r="M39" s="326">
        <v>260.5</v>
      </c>
      <c r="N39" s="326">
        <v>248.3</v>
      </c>
      <c r="O39" s="326">
        <v>68422500</v>
      </c>
      <c r="P39" s="329">
        <v>-1.8152466367713005E-2</v>
      </c>
    </row>
    <row r="40" spans="1:16" ht="12.75" customHeight="1">
      <c r="A40" s="358">
        <v>30</v>
      </c>
      <c r="B40" s="413" t="s">
        <v>63</v>
      </c>
      <c r="C40" s="328" t="s">
        <v>74</v>
      </c>
      <c r="D40" s="414">
        <v>45225</v>
      </c>
      <c r="E40" s="328">
        <v>212.3</v>
      </c>
      <c r="F40" s="328">
        <v>213.83333333333334</v>
      </c>
      <c r="G40" s="327">
        <v>209.81666666666669</v>
      </c>
      <c r="H40" s="327">
        <v>207.33333333333334</v>
      </c>
      <c r="I40" s="327">
        <v>203.31666666666669</v>
      </c>
      <c r="J40" s="327">
        <v>216.31666666666669</v>
      </c>
      <c r="K40" s="327">
        <v>220.33333333333334</v>
      </c>
      <c r="L40" s="327">
        <v>222.81666666666669</v>
      </c>
      <c r="M40" s="326">
        <v>217.85</v>
      </c>
      <c r="N40" s="326">
        <v>211.35</v>
      </c>
      <c r="O40" s="326">
        <v>110682000</v>
      </c>
      <c r="P40" s="329">
        <v>-7.3941058413436146E-4</v>
      </c>
    </row>
    <row r="41" spans="1:16" ht="12.75" customHeight="1">
      <c r="A41" s="358">
        <v>31</v>
      </c>
      <c r="B41" s="413" t="s">
        <v>59</v>
      </c>
      <c r="C41" s="328" t="s">
        <v>75</v>
      </c>
      <c r="D41" s="414">
        <v>45225</v>
      </c>
      <c r="E41" s="328">
        <v>1591.95</v>
      </c>
      <c r="F41" s="328">
        <v>1598.6499999999999</v>
      </c>
      <c r="G41" s="327">
        <v>1580.5499999999997</v>
      </c>
      <c r="H41" s="327">
        <v>1569.1499999999999</v>
      </c>
      <c r="I41" s="327">
        <v>1551.0499999999997</v>
      </c>
      <c r="J41" s="327">
        <v>1610.0499999999997</v>
      </c>
      <c r="K41" s="327">
        <v>1628.1499999999996</v>
      </c>
      <c r="L41" s="327">
        <v>1639.5499999999997</v>
      </c>
      <c r="M41" s="326">
        <v>1616.75</v>
      </c>
      <c r="N41" s="326">
        <v>1587.25</v>
      </c>
      <c r="O41" s="326">
        <v>1339500</v>
      </c>
      <c r="P41" s="329">
        <v>-0.16775396085740912</v>
      </c>
    </row>
    <row r="42" spans="1:16" ht="12.75" customHeight="1">
      <c r="A42" s="358">
        <v>32</v>
      </c>
      <c r="B42" s="413" t="s">
        <v>41</v>
      </c>
      <c r="C42" s="328" t="s">
        <v>76</v>
      </c>
      <c r="D42" s="414">
        <v>45225</v>
      </c>
      <c r="E42" s="328">
        <v>136.15</v>
      </c>
      <c r="F42" s="328">
        <v>136.9</v>
      </c>
      <c r="G42" s="327">
        <v>134.95000000000002</v>
      </c>
      <c r="H42" s="327">
        <v>133.75</v>
      </c>
      <c r="I42" s="327">
        <v>131.80000000000001</v>
      </c>
      <c r="J42" s="327">
        <v>138.10000000000002</v>
      </c>
      <c r="K42" s="327">
        <v>140.05000000000001</v>
      </c>
      <c r="L42" s="327">
        <v>141.25000000000003</v>
      </c>
      <c r="M42" s="326">
        <v>138.85</v>
      </c>
      <c r="N42" s="326">
        <v>135.69999999999999</v>
      </c>
      <c r="O42" s="326">
        <v>68519700</v>
      </c>
      <c r="P42" s="329">
        <v>-3.3992285438765674E-2</v>
      </c>
    </row>
    <row r="43" spans="1:16" ht="12.75" customHeight="1">
      <c r="A43" s="358">
        <v>33</v>
      </c>
      <c r="B43" s="413" t="s">
        <v>59</v>
      </c>
      <c r="C43" s="328" t="s">
        <v>77</v>
      </c>
      <c r="D43" s="414">
        <v>45225</v>
      </c>
      <c r="E43" s="328">
        <v>570.4</v>
      </c>
      <c r="F43" s="328">
        <v>575.11666666666667</v>
      </c>
      <c r="G43" s="327">
        <v>562.5333333333333</v>
      </c>
      <c r="H43" s="327">
        <v>554.66666666666663</v>
      </c>
      <c r="I43" s="327">
        <v>542.08333333333326</v>
      </c>
      <c r="J43" s="327">
        <v>582.98333333333335</v>
      </c>
      <c r="K43" s="327">
        <v>595.56666666666661</v>
      </c>
      <c r="L43" s="327">
        <v>603.43333333333339</v>
      </c>
      <c r="M43" s="326">
        <v>587.70000000000005</v>
      </c>
      <c r="N43" s="326">
        <v>567.25</v>
      </c>
      <c r="O43" s="326">
        <v>11667480</v>
      </c>
      <c r="P43" s="329">
        <v>-0.13723767691556857</v>
      </c>
    </row>
    <row r="44" spans="1:16" ht="12.75" customHeight="1">
      <c r="A44" s="358">
        <v>34</v>
      </c>
      <c r="B44" s="413" t="s">
        <v>56</v>
      </c>
      <c r="C44" s="328" t="s">
        <v>78</v>
      </c>
      <c r="D44" s="414">
        <v>45225</v>
      </c>
      <c r="E44" s="328">
        <v>1091.05</v>
      </c>
      <c r="F44" s="328">
        <v>1093.45</v>
      </c>
      <c r="G44" s="327">
        <v>1082.6000000000001</v>
      </c>
      <c r="H44" s="327">
        <v>1074.1500000000001</v>
      </c>
      <c r="I44" s="327">
        <v>1063.3000000000002</v>
      </c>
      <c r="J44" s="327">
        <v>1101.9000000000001</v>
      </c>
      <c r="K44" s="327">
        <v>1112.75</v>
      </c>
      <c r="L44" s="327">
        <v>1121.2</v>
      </c>
      <c r="M44" s="326">
        <v>1104.3</v>
      </c>
      <c r="N44" s="326">
        <v>1085</v>
      </c>
      <c r="O44" s="326">
        <v>9155000</v>
      </c>
      <c r="P44" s="329">
        <v>2.4966412897447381E-2</v>
      </c>
    </row>
    <row r="45" spans="1:16" ht="12.75" customHeight="1">
      <c r="A45" s="358">
        <v>35</v>
      </c>
      <c r="B45" s="413" t="s">
        <v>79</v>
      </c>
      <c r="C45" s="328" t="s">
        <v>80</v>
      </c>
      <c r="D45" s="414">
        <v>45225</v>
      </c>
      <c r="E45" s="328">
        <v>931.5</v>
      </c>
      <c r="F45" s="328">
        <v>929.88333333333333</v>
      </c>
      <c r="G45" s="327">
        <v>924.9666666666667</v>
      </c>
      <c r="H45" s="327">
        <v>918.43333333333339</v>
      </c>
      <c r="I45" s="327">
        <v>913.51666666666677</v>
      </c>
      <c r="J45" s="327">
        <v>936.41666666666663</v>
      </c>
      <c r="K45" s="327">
        <v>941.33333333333337</v>
      </c>
      <c r="L45" s="327">
        <v>947.86666666666656</v>
      </c>
      <c r="M45" s="326">
        <v>934.8</v>
      </c>
      <c r="N45" s="326">
        <v>923.35</v>
      </c>
      <c r="O45" s="326">
        <v>36916050</v>
      </c>
      <c r="P45" s="329">
        <v>-0.11890347595401674</v>
      </c>
    </row>
    <row r="46" spans="1:16" ht="12.75" customHeight="1">
      <c r="A46" s="358">
        <v>36</v>
      </c>
      <c r="B46" s="413" t="s">
        <v>41</v>
      </c>
      <c r="C46" s="328" t="s">
        <v>81</v>
      </c>
      <c r="D46" s="414">
        <v>45225</v>
      </c>
      <c r="E46" s="328">
        <v>127.9</v>
      </c>
      <c r="F46" s="328">
        <v>128.98333333333335</v>
      </c>
      <c r="G46" s="327">
        <v>125.91666666666669</v>
      </c>
      <c r="H46" s="327">
        <v>123.93333333333334</v>
      </c>
      <c r="I46" s="327">
        <v>120.86666666666667</v>
      </c>
      <c r="J46" s="327">
        <v>130.9666666666667</v>
      </c>
      <c r="K46" s="327">
        <v>134.03333333333336</v>
      </c>
      <c r="L46" s="327">
        <v>136.01666666666671</v>
      </c>
      <c r="M46" s="326">
        <v>132.05000000000001</v>
      </c>
      <c r="N46" s="326">
        <v>127</v>
      </c>
      <c r="O46" s="326">
        <v>107215500</v>
      </c>
      <c r="P46" s="329">
        <v>0.11595628415300546</v>
      </c>
    </row>
    <row r="47" spans="1:16" ht="12.75" customHeight="1">
      <c r="A47" s="358">
        <v>37</v>
      </c>
      <c r="B47" s="413" t="s">
        <v>43</v>
      </c>
      <c r="C47" s="328" t="s">
        <v>82</v>
      </c>
      <c r="D47" s="414">
        <v>45225</v>
      </c>
      <c r="E47" s="328">
        <v>268</v>
      </c>
      <c r="F47" s="328">
        <v>268.33333333333331</v>
      </c>
      <c r="G47" s="327">
        <v>265.51666666666665</v>
      </c>
      <c r="H47" s="327">
        <v>263.03333333333336</v>
      </c>
      <c r="I47" s="327">
        <v>260.2166666666667</v>
      </c>
      <c r="J47" s="327">
        <v>270.81666666666661</v>
      </c>
      <c r="K47" s="327">
        <v>273.63333333333333</v>
      </c>
      <c r="L47" s="327">
        <v>276.11666666666656</v>
      </c>
      <c r="M47" s="326">
        <v>271.14999999999998</v>
      </c>
      <c r="N47" s="326">
        <v>265.85000000000002</v>
      </c>
      <c r="O47" s="326">
        <v>27272500</v>
      </c>
      <c r="P47" s="329">
        <v>-8.6271882067174802E-2</v>
      </c>
    </row>
    <row r="48" spans="1:16" ht="12.75" customHeight="1">
      <c r="A48" s="358">
        <v>38</v>
      </c>
      <c r="B48" s="413" t="s">
        <v>56</v>
      </c>
      <c r="C48" s="328" t="s">
        <v>83</v>
      </c>
      <c r="D48" s="414">
        <v>45225</v>
      </c>
      <c r="E48" s="328">
        <v>19112.650000000001</v>
      </c>
      <c r="F48" s="328">
        <v>19188.783333333336</v>
      </c>
      <c r="G48" s="327">
        <v>18837.666666666672</v>
      </c>
      <c r="H48" s="327">
        <v>18562.683333333334</v>
      </c>
      <c r="I48" s="327">
        <v>18211.566666666669</v>
      </c>
      <c r="J48" s="327">
        <v>19463.766666666674</v>
      </c>
      <c r="K48" s="327">
        <v>19814.883333333335</v>
      </c>
      <c r="L48" s="327">
        <v>20089.866666666676</v>
      </c>
      <c r="M48" s="326">
        <v>19539.900000000001</v>
      </c>
      <c r="N48" s="326">
        <v>18913.8</v>
      </c>
      <c r="O48" s="326">
        <v>116950</v>
      </c>
      <c r="P48" s="329">
        <v>2.1422450728363325E-3</v>
      </c>
    </row>
    <row r="49" spans="1:16" ht="12.75" customHeight="1">
      <c r="A49" s="358">
        <v>39</v>
      </c>
      <c r="B49" s="413" t="s">
        <v>84</v>
      </c>
      <c r="C49" s="328" t="s">
        <v>85</v>
      </c>
      <c r="D49" s="414">
        <v>45225</v>
      </c>
      <c r="E49" s="328">
        <v>345.15</v>
      </c>
      <c r="F49" s="328">
        <v>346.8</v>
      </c>
      <c r="G49" s="327">
        <v>341.75</v>
      </c>
      <c r="H49" s="327">
        <v>338.34999999999997</v>
      </c>
      <c r="I49" s="327">
        <v>333.29999999999995</v>
      </c>
      <c r="J49" s="327">
        <v>350.20000000000005</v>
      </c>
      <c r="K49" s="327">
        <v>355.25000000000011</v>
      </c>
      <c r="L49" s="327">
        <v>358.65000000000009</v>
      </c>
      <c r="M49" s="326">
        <v>351.85</v>
      </c>
      <c r="N49" s="326">
        <v>343.4</v>
      </c>
      <c r="O49" s="326">
        <v>27345600</v>
      </c>
      <c r="P49" s="329">
        <v>-7.337602927721866E-2</v>
      </c>
    </row>
    <row r="50" spans="1:16" ht="12.75" customHeight="1">
      <c r="A50" s="358">
        <v>40</v>
      </c>
      <c r="B50" s="413" t="s">
        <v>59</v>
      </c>
      <c r="C50" s="328" t="s">
        <v>86</v>
      </c>
      <c r="D50" s="414">
        <v>45225</v>
      </c>
      <c r="E50" s="328">
        <v>4541.45</v>
      </c>
      <c r="F50" s="328">
        <v>4574.1500000000005</v>
      </c>
      <c r="G50" s="327">
        <v>4493.3000000000011</v>
      </c>
      <c r="H50" s="327">
        <v>4445.1500000000005</v>
      </c>
      <c r="I50" s="327">
        <v>4364.3000000000011</v>
      </c>
      <c r="J50" s="327">
        <v>4622.3000000000011</v>
      </c>
      <c r="K50" s="327">
        <v>4703.1500000000015</v>
      </c>
      <c r="L50" s="327">
        <v>4751.3000000000011</v>
      </c>
      <c r="M50" s="326">
        <v>4655</v>
      </c>
      <c r="N50" s="326">
        <v>4526</v>
      </c>
      <c r="O50" s="326">
        <v>1925600</v>
      </c>
      <c r="P50" s="329">
        <v>3.5602882650317309E-2</v>
      </c>
    </row>
    <row r="51" spans="1:16" ht="12.75" customHeight="1">
      <c r="A51" s="358">
        <v>41</v>
      </c>
      <c r="B51" s="413" t="s">
        <v>87</v>
      </c>
      <c r="C51" s="416" t="s">
        <v>88</v>
      </c>
      <c r="D51" s="414">
        <v>45225</v>
      </c>
      <c r="E51" s="328">
        <v>477.75</v>
      </c>
      <c r="F51" s="328">
        <v>483.48333333333335</v>
      </c>
      <c r="G51" s="327">
        <v>469.26666666666671</v>
      </c>
      <c r="H51" s="327">
        <v>460.78333333333336</v>
      </c>
      <c r="I51" s="327">
        <v>446.56666666666672</v>
      </c>
      <c r="J51" s="327">
        <v>491.9666666666667</v>
      </c>
      <c r="K51" s="327">
        <v>506.18333333333339</v>
      </c>
      <c r="L51" s="327">
        <v>514.66666666666674</v>
      </c>
      <c r="M51" s="326">
        <v>497.7</v>
      </c>
      <c r="N51" s="326">
        <v>475</v>
      </c>
      <c r="O51" s="326">
        <v>7816000</v>
      </c>
      <c r="P51" s="329">
        <v>-5.9672762271414825E-2</v>
      </c>
    </row>
    <row r="52" spans="1:16" ht="12.75" customHeight="1">
      <c r="A52" s="358">
        <v>42</v>
      </c>
      <c r="B52" s="413" t="s">
        <v>63</v>
      </c>
      <c r="C52" s="328" t="s">
        <v>89</v>
      </c>
      <c r="D52" s="414">
        <v>45225</v>
      </c>
      <c r="E52" s="328">
        <v>377.7</v>
      </c>
      <c r="F52" s="328">
        <v>380.08333333333331</v>
      </c>
      <c r="G52" s="327">
        <v>374.06666666666661</v>
      </c>
      <c r="H52" s="327">
        <v>370.43333333333328</v>
      </c>
      <c r="I52" s="327">
        <v>364.41666666666657</v>
      </c>
      <c r="J52" s="327">
        <v>383.71666666666664</v>
      </c>
      <c r="K52" s="327">
        <v>389.73333333333341</v>
      </c>
      <c r="L52" s="327">
        <v>393.36666666666667</v>
      </c>
      <c r="M52" s="326">
        <v>386.1</v>
      </c>
      <c r="N52" s="326">
        <v>376.45</v>
      </c>
      <c r="O52" s="326">
        <v>47309400</v>
      </c>
      <c r="P52" s="329">
        <v>-5.5417789757412399E-2</v>
      </c>
    </row>
    <row r="53" spans="1:16" ht="12.75" customHeight="1">
      <c r="A53" s="358">
        <v>43</v>
      </c>
      <c r="B53" s="413" t="s">
        <v>68</v>
      </c>
      <c r="C53" s="415" t="s">
        <v>90</v>
      </c>
      <c r="D53" s="414">
        <v>45225</v>
      </c>
      <c r="E53" s="328">
        <v>751.75</v>
      </c>
      <c r="F53" s="328">
        <v>759.85</v>
      </c>
      <c r="G53" s="327">
        <v>740.90000000000009</v>
      </c>
      <c r="H53" s="327">
        <v>730.05000000000007</v>
      </c>
      <c r="I53" s="327">
        <v>711.10000000000014</v>
      </c>
      <c r="J53" s="327">
        <v>770.7</v>
      </c>
      <c r="K53" s="327">
        <v>789.65000000000009</v>
      </c>
      <c r="L53" s="327">
        <v>800.5</v>
      </c>
      <c r="M53" s="326">
        <v>778.8</v>
      </c>
      <c r="N53" s="326">
        <v>749</v>
      </c>
      <c r="O53" s="326">
        <v>3850275</v>
      </c>
      <c r="P53" s="329">
        <v>-8.7358446960942915E-2</v>
      </c>
    </row>
    <row r="54" spans="1:16" ht="12.75" customHeight="1">
      <c r="A54" s="358">
        <v>44</v>
      </c>
      <c r="B54" s="413" t="s">
        <v>45</v>
      </c>
      <c r="C54" s="416" t="s">
        <v>91</v>
      </c>
      <c r="D54" s="414">
        <v>45225</v>
      </c>
      <c r="E54" s="328">
        <v>275</v>
      </c>
      <c r="F54" s="328">
        <v>276.90000000000003</v>
      </c>
      <c r="G54" s="327">
        <v>271.20000000000005</v>
      </c>
      <c r="H54" s="327">
        <v>267.40000000000003</v>
      </c>
      <c r="I54" s="327">
        <v>261.70000000000005</v>
      </c>
      <c r="J54" s="327">
        <v>280.70000000000005</v>
      </c>
      <c r="K54" s="327">
        <v>286.39999999999998</v>
      </c>
      <c r="L54" s="327">
        <v>290.20000000000005</v>
      </c>
      <c r="M54" s="326">
        <v>282.60000000000002</v>
      </c>
      <c r="N54" s="326">
        <v>273.10000000000002</v>
      </c>
      <c r="O54" s="326">
        <v>11968100</v>
      </c>
      <c r="P54" s="329">
        <v>-4.1539866098600123E-2</v>
      </c>
    </row>
    <row r="55" spans="1:16" ht="12.75" customHeight="1">
      <c r="A55" s="358">
        <v>45</v>
      </c>
      <c r="B55" s="413" t="s">
        <v>68</v>
      </c>
      <c r="C55" s="328" t="s">
        <v>92</v>
      </c>
      <c r="D55" s="414">
        <v>45225</v>
      </c>
      <c r="E55" s="328">
        <v>1229.7</v>
      </c>
      <c r="F55" s="328">
        <v>1231.7166666666665</v>
      </c>
      <c r="G55" s="327">
        <v>1205.4333333333329</v>
      </c>
      <c r="H55" s="327">
        <v>1181.1666666666665</v>
      </c>
      <c r="I55" s="327">
        <v>1154.883333333333</v>
      </c>
      <c r="J55" s="327">
        <v>1255.9833333333329</v>
      </c>
      <c r="K55" s="327">
        <v>1282.2666666666662</v>
      </c>
      <c r="L55" s="327">
        <v>1306.5333333333328</v>
      </c>
      <c r="M55" s="326">
        <v>1258</v>
      </c>
      <c r="N55" s="326">
        <v>1207.45</v>
      </c>
      <c r="O55" s="326">
        <v>13565000</v>
      </c>
      <c r="P55" s="329">
        <v>-5.2558058320237473E-2</v>
      </c>
    </row>
    <row r="56" spans="1:16" ht="12.75" customHeight="1">
      <c r="A56" s="358">
        <v>46</v>
      </c>
      <c r="B56" s="413" t="s">
        <v>43</v>
      </c>
      <c r="C56" s="328" t="s">
        <v>93</v>
      </c>
      <c r="D56" s="414">
        <v>45225</v>
      </c>
      <c r="E56" s="328">
        <v>1173.1500000000001</v>
      </c>
      <c r="F56" s="328">
        <v>1177.7666666666667</v>
      </c>
      <c r="G56" s="327">
        <v>1163.4333333333334</v>
      </c>
      <c r="H56" s="327">
        <v>1153.7166666666667</v>
      </c>
      <c r="I56" s="327">
        <v>1139.3833333333334</v>
      </c>
      <c r="J56" s="327">
        <v>1187.4833333333333</v>
      </c>
      <c r="K56" s="327">
        <v>1201.8166666666668</v>
      </c>
      <c r="L56" s="327">
        <v>1211.5333333333333</v>
      </c>
      <c r="M56" s="326">
        <v>1192.0999999999999</v>
      </c>
      <c r="N56" s="326">
        <v>1168.05</v>
      </c>
      <c r="O56" s="326">
        <v>9536800</v>
      </c>
      <c r="P56" s="329">
        <v>-0.18746192612283324</v>
      </c>
    </row>
    <row r="57" spans="1:16" ht="12.75" customHeight="1">
      <c r="A57" s="358">
        <v>47</v>
      </c>
      <c r="B57" s="413" t="s">
        <v>45</v>
      </c>
      <c r="C57" s="328" t="s">
        <v>94</v>
      </c>
      <c r="D57" s="414">
        <v>45225</v>
      </c>
      <c r="E57" s="328">
        <v>293</v>
      </c>
      <c r="F57" s="328">
        <v>293.38333333333338</v>
      </c>
      <c r="G57" s="327">
        <v>290.91666666666674</v>
      </c>
      <c r="H57" s="327">
        <v>288.83333333333337</v>
      </c>
      <c r="I57" s="327">
        <v>286.36666666666673</v>
      </c>
      <c r="J57" s="327">
        <v>295.46666666666675</v>
      </c>
      <c r="K57" s="327">
        <v>297.93333333333334</v>
      </c>
      <c r="L57" s="327">
        <v>300.01666666666677</v>
      </c>
      <c r="M57" s="326">
        <v>295.85000000000002</v>
      </c>
      <c r="N57" s="326">
        <v>291.3</v>
      </c>
      <c r="O57" s="326">
        <v>77414400</v>
      </c>
      <c r="P57" s="329">
        <v>-0.2874043145441893</v>
      </c>
    </row>
    <row r="58" spans="1:16" ht="12.75" customHeight="1">
      <c r="A58" s="358">
        <v>48</v>
      </c>
      <c r="B58" s="413" t="s">
        <v>87</v>
      </c>
      <c r="C58" s="328" t="s">
        <v>95</v>
      </c>
      <c r="D58" s="414">
        <v>45225</v>
      </c>
      <c r="E58" s="328">
        <v>5147</v>
      </c>
      <c r="F58" s="328">
        <v>5174.2666666666664</v>
      </c>
      <c r="G58" s="327">
        <v>5073.7833333333328</v>
      </c>
      <c r="H58" s="327">
        <v>5000.5666666666666</v>
      </c>
      <c r="I58" s="327">
        <v>4900.083333333333</v>
      </c>
      <c r="J58" s="327">
        <v>5247.4833333333327</v>
      </c>
      <c r="K58" s="327">
        <v>5347.9666666666662</v>
      </c>
      <c r="L58" s="327">
        <v>5421.1833333333325</v>
      </c>
      <c r="M58" s="326">
        <v>5274.75</v>
      </c>
      <c r="N58" s="326">
        <v>5101.05</v>
      </c>
      <c r="O58" s="326">
        <v>1228500</v>
      </c>
      <c r="P58" s="329">
        <v>-0.27981005979599016</v>
      </c>
    </row>
    <row r="59" spans="1:16" ht="12.75" customHeight="1">
      <c r="A59" s="358">
        <v>49</v>
      </c>
      <c r="B59" s="413" t="s">
        <v>59</v>
      </c>
      <c r="C59" s="328" t="s">
        <v>96</v>
      </c>
      <c r="D59" s="414">
        <v>45225</v>
      </c>
      <c r="E59" s="328">
        <v>1975.15</v>
      </c>
      <c r="F59" s="328">
        <v>1997.7333333333336</v>
      </c>
      <c r="G59" s="327">
        <v>1945.916666666667</v>
      </c>
      <c r="H59" s="327">
        <v>1916.6833333333334</v>
      </c>
      <c r="I59" s="327">
        <v>1864.8666666666668</v>
      </c>
      <c r="J59" s="327">
        <v>2026.9666666666672</v>
      </c>
      <c r="K59" s="327">
        <v>2078.7833333333338</v>
      </c>
      <c r="L59" s="327">
        <v>2108.0166666666673</v>
      </c>
      <c r="M59" s="326">
        <v>2049.5500000000002</v>
      </c>
      <c r="N59" s="326">
        <v>1968.5</v>
      </c>
      <c r="O59" s="326">
        <v>3380300</v>
      </c>
      <c r="P59" s="329">
        <v>-0.16119506687510857</v>
      </c>
    </row>
    <row r="60" spans="1:16" ht="12.75" customHeight="1">
      <c r="A60" s="358">
        <v>50</v>
      </c>
      <c r="B60" s="413" t="s">
        <v>45</v>
      </c>
      <c r="C60" s="328" t="s">
        <v>97</v>
      </c>
      <c r="D60" s="414">
        <v>45225</v>
      </c>
      <c r="E60" s="328">
        <v>715.55</v>
      </c>
      <c r="F60" s="328">
        <v>720.25</v>
      </c>
      <c r="G60" s="327">
        <v>708.5</v>
      </c>
      <c r="H60" s="327">
        <v>701.45</v>
      </c>
      <c r="I60" s="327">
        <v>689.7</v>
      </c>
      <c r="J60" s="327">
        <v>727.3</v>
      </c>
      <c r="K60" s="327">
        <v>739.05</v>
      </c>
      <c r="L60" s="327">
        <v>746.09999999999991</v>
      </c>
      <c r="M60" s="326">
        <v>732</v>
      </c>
      <c r="N60" s="326">
        <v>713.2</v>
      </c>
      <c r="O60" s="326">
        <v>5657000</v>
      </c>
      <c r="P60" s="329">
        <v>-5.4961577013030408E-2</v>
      </c>
    </row>
    <row r="61" spans="1:16" ht="12.75" customHeight="1">
      <c r="A61" s="358">
        <v>51</v>
      </c>
      <c r="B61" s="413" t="s">
        <v>45</v>
      </c>
      <c r="C61" s="415" t="s">
        <v>98</v>
      </c>
      <c r="D61" s="414">
        <v>45225</v>
      </c>
      <c r="E61" s="328">
        <v>1130.5999999999999</v>
      </c>
      <c r="F61" s="328">
        <v>1132.7166666666665</v>
      </c>
      <c r="G61" s="327">
        <v>1120.583333333333</v>
      </c>
      <c r="H61" s="327">
        <v>1110.5666666666666</v>
      </c>
      <c r="I61" s="327">
        <v>1098.4333333333332</v>
      </c>
      <c r="J61" s="327">
        <v>1142.7333333333329</v>
      </c>
      <c r="K61" s="327">
        <v>1154.8666666666666</v>
      </c>
      <c r="L61" s="327">
        <v>1164.8833333333328</v>
      </c>
      <c r="M61" s="326">
        <v>1144.8499999999999</v>
      </c>
      <c r="N61" s="326">
        <v>1122.7</v>
      </c>
      <c r="O61" s="326">
        <v>1135400</v>
      </c>
      <c r="P61" s="329">
        <v>-0.17075664621676892</v>
      </c>
    </row>
    <row r="62" spans="1:16" ht="12.75" customHeight="1">
      <c r="A62" s="358">
        <v>52</v>
      </c>
      <c r="B62" s="413" t="s">
        <v>41</v>
      </c>
      <c r="C62" s="416" t="s">
        <v>99</v>
      </c>
      <c r="D62" s="414">
        <v>45225</v>
      </c>
      <c r="E62" s="328">
        <v>307.95</v>
      </c>
      <c r="F62" s="328">
        <v>306.84999999999997</v>
      </c>
      <c r="G62" s="327">
        <v>301.54999999999995</v>
      </c>
      <c r="H62" s="327">
        <v>295.14999999999998</v>
      </c>
      <c r="I62" s="327">
        <v>289.84999999999997</v>
      </c>
      <c r="J62" s="327">
        <v>313.24999999999994</v>
      </c>
      <c r="K62" s="327">
        <v>318.55</v>
      </c>
      <c r="L62" s="327">
        <v>324.94999999999993</v>
      </c>
      <c r="M62" s="326">
        <v>312.14999999999998</v>
      </c>
      <c r="N62" s="326">
        <v>300.45</v>
      </c>
      <c r="O62" s="326">
        <v>12292200</v>
      </c>
      <c r="P62" s="329">
        <v>3.7368980707883942E-2</v>
      </c>
    </row>
    <row r="63" spans="1:16" ht="12.75" customHeight="1">
      <c r="A63" s="358">
        <v>53</v>
      </c>
      <c r="B63" s="413" t="s">
        <v>63</v>
      </c>
      <c r="C63" s="328" t="s">
        <v>100</v>
      </c>
      <c r="D63" s="414">
        <v>45225</v>
      </c>
      <c r="E63" s="328">
        <v>126.45</v>
      </c>
      <c r="F63" s="328">
        <v>127.68333333333334</v>
      </c>
      <c r="G63" s="327">
        <v>124.81666666666666</v>
      </c>
      <c r="H63" s="327">
        <v>123.18333333333332</v>
      </c>
      <c r="I63" s="327">
        <v>120.31666666666665</v>
      </c>
      <c r="J63" s="327">
        <v>129.31666666666666</v>
      </c>
      <c r="K63" s="327">
        <v>132.18333333333334</v>
      </c>
      <c r="L63" s="327">
        <v>133.81666666666669</v>
      </c>
      <c r="M63" s="326">
        <v>130.55000000000001</v>
      </c>
      <c r="N63" s="326">
        <v>126.05</v>
      </c>
      <c r="O63" s="326">
        <v>39935000</v>
      </c>
      <c r="P63" s="329">
        <v>-6.7155826389752515E-3</v>
      </c>
    </row>
    <row r="64" spans="1:16" ht="12.75" customHeight="1">
      <c r="A64" s="358">
        <v>54</v>
      </c>
      <c r="B64" s="413" t="s">
        <v>41</v>
      </c>
      <c r="C64" s="328" t="s">
        <v>101</v>
      </c>
      <c r="D64" s="414">
        <v>45225</v>
      </c>
      <c r="E64" s="328">
        <v>1667.15</v>
      </c>
      <c r="F64" s="328">
        <v>1684.7333333333333</v>
      </c>
      <c r="G64" s="327">
        <v>1644.4666666666667</v>
      </c>
      <c r="H64" s="327">
        <v>1621.7833333333333</v>
      </c>
      <c r="I64" s="327">
        <v>1581.5166666666667</v>
      </c>
      <c r="J64" s="327">
        <v>1707.4166666666667</v>
      </c>
      <c r="K64" s="327">
        <v>1747.6833333333336</v>
      </c>
      <c r="L64" s="327">
        <v>1770.3666666666668</v>
      </c>
      <c r="M64" s="326">
        <v>1725</v>
      </c>
      <c r="N64" s="326">
        <v>1662.05</v>
      </c>
      <c r="O64" s="326">
        <v>5224200</v>
      </c>
      <c r="P64" s="329">
        <v>-9.2075078206465072E-2</v>
      </c>
    </row>
    <row r="65" spans="1:16" ht="12.75" customHeight="1">
      <c r="A65" s="358">
        <v>55</v>
      </c>
      <c r="B65" s="413" t="s">
        <v>59</v>
      </c>
      <c r="C65" s="328" t="s">
        <v>102</v>
      </c>
      <c r="D65" s="414">
        <v>45225</v>
      </c>
      <c r="E65" s="328">
        <v>550.95000000000005</v>
      </c>
      <c r="F65" s="328">
        <v>555.4666666666667</v>
      </c>
      <c r="G65" s="327">
        <v>545.48333333333335</v>
      </c>
      <c r="H65" s="327">
        <v>540.01666666666665</v>
      </c>
      <c r="I65" s="327">
        <v>530.0333333333333</v>
      </c>
      <c r="J65" s="327">
        <v>560.93333333333339</v>
      </c>
      <c r="K65" s="327">
        <v>570.91666666666674</v>
      </c>
      <c r="L65" s="327">
        <v>576.38333333333344</v>
      </c>
      <c r="M65" s="326">
        <v>565.45000000000005</v>
      </c>
      <c r="N65" s="326">
        <v>550</v>
      </c>
      <c r="O65" s="326">
        <v>15981250</v>
      </c>
      <c r="P65" s="329">
        <v>-3.9876839891859417E-2</v>
      </c>
    </row>
    <row r="66" spans="1:16" ht="12.75" customHeight="1">
      <c r="A66" s="358">
        <v>56</v>
      </c>
      <c r="B66" s="413" t="s">
        <v>49</v>
      </c>
      <c r="C66" s="416" t="s">
        <v>103</v>
      </c>
      <c r="D66" s="414">
        <v>45225</v>
      </c>
      <c r="E66" s="328">
        <v>2348.35</v>
      </c>
      <c r="F66" s="328">
        <v>2357.4500000000003</v>
      </c>
      <c r="G66" s="327">
        <v>2319.9000000000005</v>
      </c>
      <c r="H66" s="327">
        <v>2291.4500000000003</v>
      </c>
      <c r="I66" s="327">
        <v>2253.9000000000005</v>
      </c>
      <c r="J66" s="327">
        <v>2385.9000000000005</v>
      </c>
      <c r="K66" s="327">
        <v>2423.4500000000007</v>
      </c>
      <c r="L66" s="327">
        <v>2451.9000000000005</v>
      </c>
      <c r="M66" s="326">
        <v>2395</v>
      </c>
      <c r="N66" s="326">
        <v>2329</v>
      </c>
      <c r="O66" s="326">
        <v>1267500</v>
      </c>
      <c r="P66" s="329">
        <v>-0.17560975609756097</v>
      </c>
    </row>
    <row r="67" spans="1:16" ht="12.75" customHeight="1">
      <c r="A67" s="358">
        <v>57</v>
      </c>
      <c r="B67" s="413" t="s">
        <v>39</v>
      </c>
      <c r="C67" s="328" t="s">
        <v>104</v>
      </c>
      <c r="D67" s="414">
        <v>45225</v>
      </c>
      <c r="E67" s="328">
        <v>2106.6999999999998</v>
      </c>
      <c r="F67" s="328">
        <v>2122.4666666666667</v>
      </c>
      <c r="G67" s="327">
        <v>2077.0833333333335</v>
      </c>
      <c r="H67" s="327">
        <v>2047.4666666666667</v>
      </c>
      <c r="I67" s="327">
        <v>2002.0833333333335</v>
      </c>
      <c r="J67" s="327">
        <v>2152.0833333333335</v>
      </c>
      <c r="K67" s="327">
        <v>2197.4666666666667</v>
      </c>
      <c r="L67" s="327">
        <v>2227.0833333333335</v>
      </c>
      <c r="M67" s="326">
        <v>2167.85</v>
      </c>
      <c r="N67" s="326">
        <v>2092.85</v>
      </c>
      <c r="O67" s="326">
        <v>2222100</v>
      </c>
      <c r="P67" s="329">
        <v>-0.1381196183383756</v>
      </c>
    </row>
    <row r="68" spans="1:16" ht="12.75" customHeight="1">
      <c r="A68" s="358">
        <v>58</v>
      </c>
      <c r="B68" s="413" t="s">
        <v>45</v>
      </c>
      <c r="C68" s="416" t="s">
        <v>105</v>
      </c>
      <c r="D68" s="414">
        <v>45225</v>
      </c>
      <c r="E68" s="328">
        <v>142.19999999999999</v>
      </c>
      <c r="F68" s="328">
        <v>143</v>
      </c>
      <c r="G68" s="327">
        <v>139.80000000000001</v>
      </c>
      <c r="H68" s="327">
        <v>137.4</v>
      </c>
      <c r="I68" s="327">
        <v>134.20000000000002</v>
      </c>
      <c r="J68" s="327">
        <v>145.4</v>
      </c>
      <c r="K68" s="327">
        <v>148.6</v>
      </c>
      <c r="L68" s="327">
        <v>151</v>
      </c>
      <c r="M68" s="326">
        <v>146.19999999999999</v>
      </c>
      <c r="N68" s="326">
        <v>140.6</v>
      </c>
      <c r="O68" s="326">
        <v>10721200</v>
      </c>
      <c r="P68" s="329">
        <v>-0.36395348837209301</v>
      </c>
    </row>
    <row r="69" spans="1:16" ht="12.75" customHeight="1">
      <c r="A69" s="358">
        <v>59</v>
      </c>
      <c r="B69" s="413" t="s">
        <v>43</v>
      </c>
      <c r="C69" s="328" t="s">
        <v>106</v>
      </c>
      <c r="D69" s="414">
        <v>45225</v>
      </c>
      <c r="E69" s="328">
        <v>3690.9</v>
      </c>
      <c r="F69" s="328">
        <v>3727.0833333333335</v>
      </c>
      <c r="G69" s="327">
        <v>3642.2666666666669</v>
      </c>
      <c r="H69" s="327">
        <v>3593.6333333333332</v>
      </c>
      <c r="I69" s="327">
        <v>3508.8166666666666</v>
      </c>
      <c r="J69" s="327">
        <v>3775.7166666666672</v>
      </c>
      <c r="K69" s="327">
        <v>3860.5333333333338</v>
      </c>
      <c r="L69" s="327">
        <v>3909.1666666666674</v>
      </c>
      <c r="M69" s="326">
        <v>3811.9</v>
      </c>
      <c r="N69" s="326">
        <v>3678.45</v>
      </c>
      <c r="O69" s="326">
        <v>2428400</v>
      </c>
      <c r="P69" s="329">
        <v>9.393964585584837E-3</v>
      </c>
    </row>
    <row r="70" spans="1:16" ht="12.75" customHeight="1">
      <c r="A70" s="358">
        <v>60</v>
      </c>
      <c r="B70" s="413" t="s">
        <v>45</v>
      </c>
      <c r="C70" s="415" t="s">
        <v>107</v>
      </c>
      <c r="D70" s="414">
        <v>45225</v>
      </c>
      <c r="E70" s="328">
        <v>5247.75</v>
      </c>
      <c r="F70" s="328">
        <v>5289.55</v>
      </c>
      <c r="G70" s="327">
        <v>5169.75</v>
      </c>
      <c r="H70" s="327">
        <v>5091.75</v>
      </c>
      <c r="I70" s="327">
        <v>4971.95</v>
      </c>
      <c r="J70" s="327">
        <v>5367.55</v>
      </c>
      <c r="K70" s="327">
        <v>5487.3500000000013</v>
      </c>
      <c r="L70" s="327">
        <v>5565.35</v>
      </c>
      <c r="M70" s="326">
        <v>5409.35</v>
      </c>
      <c r="N70" s="326">
        <v>5211.55</v>
      </c>
      <c r="O70" s="326">
        <v>1235600</v>
      </c>
      <c r="P70" s="329">
        <v>-0.18388375165125495</v>
      </c>
    </row>
    <row r="71" spans="1:16" ht="12.75" customHeight="1">
      <c r="A71" s="358">
        <v>61</v>
      </c>
      <c r="B71" s="413" t="s">
        <v>108</v>
      </c>
      <c r="C71" s="328" t="s">
        <v>109</v>
      </c>
      <c r="D71" s="414">
        <v>45225</v>
      </c>
      <c r="E71" s="328">
        <v>523.9</v>
      </c>
      <c r="F71" s="328">
        <v>525.81666666666661</v>
      </c>
      <c r="G71" s="327">
        <v>519.33333333333326</v>
      </c>
      <c r="H71" s="327">
        <v>514.76666666666665</v>
      </c>
      <c r="I71" s="327">
        <v>508.2833333333333</v>
      </c>
      <c r="J71" s="327">
        <v>530.38333333333321</v>
      </c>
      <c r="K71" s="327">
        <v>536.86666666666656</v>
      </c>
      <c r="L71" s="327">
        <v>541.43333333333317</v>
      </c>
      <c r="M71" s="326">
        <v>532.29999999999995</v>
      </c>
      <c r="N71" s="326">
        <v>521.25</v>
      </c>
      <c r="O71" s="326">
        <v>32963700</v>
      </c>
      <c r="P71" s="329">
        <v>-4.8802552016378613E-2</v>
      </c>
    </row>
    <row r="72" spans="1:16" ht="12.75" customHeight="1">
      <c r="A72" s="358">
        <v>62</v>
      </c>
      <c r="B72" s="413" t="s">
        <v>43</v>
      </c>
      <c r="C72" s="328" t="s">
        <v>110</v>
      </c>
      <c r="D72" s="414">
        <v>45225</v>
      </c>
      <c r="E72" s="328">
        <v>5468.5</v>
      </c>
      <c r="F72" s="328">
        <v>5487.0666666666657</v>
      </c>
      <c r="G72" s="327">
        <v>5434.3333333333312</v>
      </c>
      <c r="H72" s="327">
        <v>5400.1666666666652</v>
      </c>
      <c r="I72" s="327">
        <v>5347.4333333333307</v>
      </c>
      <c r="J72" s="327">
        <v>5521.2333333333318</v>
      </c>
      <c r="K72" s="327">
        <v>5573.9666666666653</v>
      </c>
      <c r="L72" s="327">
        <v>5608.1333333333323</v>
      </c>
      <c r="M72" s="326">
        <v>5539.8</v>
      </c>
      <c r="N72" s="326">
        <v>5452.9</v>
      </c>
      <c r="O72" s="326">
        <v>2467500</v>
      </c>
      <c r="P72" s="329">
        <v>-9.7929899922314129E-2</v>
      </c>
    </row>
    <row r="73" spans="1:16" ht="12.75" customHeight="1">
      <c r="A73" s="358">
        <v>63</v>
      </c>
      <c r="B73" s="413" t="s">
        <v>56</v>
      </c>
      <c r="C73" s="328" t="s">
        <v>111</v>
      </c>
      <c r="D73" s="414">
        <v>45225</v>
      </c>
      <c r="E73" s="328">
        <v>3465.15</v>
      </c>
      <c r="F73" s="328">
        <v>3479.3333333333335</v>
      </c>
      <c r="G73" s="327">
        <v>3433.666666666667</v>
      </c>
      <c r="H73" s="327">
        <v>3402.1833333333334</v>
      </c>
      <c r="I73" s="327">
        <v>3356.5166666666669</v>
      </c>
      <c r="J73" s="327">
        <v>3510.8166666666671</v>
      </c>
      <c r="K73" s="327">
        <v>3556.483333333334</v>
      </c>
      <c r="L73" s="327">
        <v>3587.9666666666672</v>
      </c>
      <c r="M73" s="326">
        <v>3525</v>
      </c>
      <c r="N73" s="326">
        <v>3447.85</v>
      </c>
      <c r="O73" s="326">
        <v>3521525</v>
      </c>
      <c r="P73" s="329">
        <v>-6.6997403560830865E-2</v>
      </c>
    </row>
    <row r="74" spans="1:16" ht="12.75" customHeight="1">
      <c r="A74" s="358">
        <v>64</v>
      </c>
      <c r="B74" s="413" t="s">
        <v>56</v>
      </c>
      <c r="C74" s="328" t="s">
        <v>112</v>
      </c>
      <c r="D74" s="414">
        <v>45225</v>
      </c>
      <c r="E74" s="328">
        <v>3234.45</v>
      </c>
      <c r="F74" s="328">
        <v>3266.2999999999997</v>
      </c>
      <c r="G74" s="327">
        <v>3193.8999999999996</v>
      </c>
      <c r="H74" s="327">
        <v>3153.35</v>
      </c>
      <c r="I74" s="327">
        <v>3080.95</v>
      </c>
      <c r="J74" s="327">
        <v>3306.8499999999995</v>
      </c>
      <c r="K74" s="327">
        <v>3379.25</v>
      </c>
      <c r="L74" s="327">
        <v>3419.7999999999993</v>
      </c>
      <c r="M74" s="326">
        <v>3338.7</v>
      </c>
      <c r="N74" s="326">
        <v>3225.75</v>
      </c>
      <c r="O74" s="326">
        <v>1576850</v>
      </c>
      <c r="P74" s="329">
        <v>-0.22419158435935596</v>
      </c>
    </row>
    <row r="75" spans="1:16" ht="12.75" customHeight="1">
      <c r="A75" s="358">
        <v>65</v>
      </c>
      <c r="B75" s="413" t="s">
        <v>56</v>
      </c>
      <c r="C75" s="328" t="s">
        <v>113</v>
      </c>
      <c r="D75" s="414">
        <v>45225</v>
      </c>
      <c r="E75" s="328">
        <v>259.35000000000002</v>
      </c>
      <c r="F75" s="328">
        <v>259.66666666666669</v>
      </c>
      <c r="G75" s="327">
        <v>257.23333333333335</v>
      </c>
      <c r="H75" s="327">
        <v>255.11666666666667</v>
      </c>
      <c r="I75" s="327">
        <v>252.68333333333334</v>
      </c>
      <c r="J75" s="327">
        <v>261.78333333333336</v>
      </c>
      <c r="K75" s="327">
        <v>264.21666666666664</v>
      </c>
      <c r="L75" s="327">
        <v>266.33333333333337</v>
      </c>
      <c r="M75" s="326">
        <v>262.10000000000002</v>
      </c>
      <c r="N75" s="326">
        <v>257.55</v>
      </c>
      <c r="O75" s="326">
        <v>15919200</v>
      </c>
      <c r="P75" s="329">
        <v>-7.663395280851952E-2</v>
      </c>
    </row>
    <row r="76" spans="1:16" ht="12.75" customHeight="1">
      <c r="A76" s="358">
        <v>66</v>
      </c>
      <c r="B76" s="413" t="s">
        <v>63</v>
      </c>
      <c r="C76" s="328" t="s">
        <v>114</v>
      </c>
      <c r="D76" s="414">
        <v>45225</v>
      </c>
      <c r="E76" s="328">
        <v>147.1</v>
      </c>
      <c r="F76" s="328">
        <v>148.5</v>
      </c>
      <c r="G76" s="327">
        <v>144.9</v>
      </c>
      <c r="H76" s="327">
        <v>142.70000000000002</v>
      </c>
      <c r="I76" s="327">
        <v>139.10000000000002</v>
      </c>
      <c r="J76" s="327">
        <v>150.69999999999999</v>
      </c>
      <c r="K76" s="327">
        <v>154.30000000000001</v>
      </c>
      <c r="L76" s="327">
        <v>156.49999999999997</v>
      </c>
      <c r="M76" s="326">
        <v>152.1</v>
      </c>
      <c r="N76" s="326">
        <v>146.30000000000001</v>
      </c>
      <c r="O76" s="326">
        <v>118360000</v>
      </c>
      <c r="P76" s="329">
        <v>-3.5134914812097497E-2</v>
      </c>
    </row>
    <row r="77" spans="1:16" ht="12.75" customHeight="1">
      <c r="A77" s="358">
        <v>67</v>
      </c>
      <c r="B77" s="413" t="s">
        <v>84</v>
      </c>
      <c r="C77" s="328" t="s">
        <v>115</v>
      </c>
      <c r="D77" s="414">
        <v>45225</v>
      </c>
      <c r="E77" s="328">
        <v>122.35</v>
      </c>
      <c r="F77" s="328">
        <v>122.48333333333333</v>
      </c>
      <c r="G77" s="327">
        <v>121.56666666666666</v>
      </c>
      <c r="H77" s="327">
        <v>120.78333333333333</v>
      </c>
      <c r="I77" s="327">
        <v>119.86666666666666</v>
      </c>
      <c r="J77" s="327">
        <v>123.26666666666667</v>
      </c>
      <c r="K77" s="327">
        <v>124.18333333333332</v>
      </c>
      <c r="L77" s="327">
        <v>124.96666666666667</v>
      </c>
      <c r="M77" s="326">
        <v>123.4</v>
      </c>
      <c r="N77" s="326">
        <v>121.7</v>
      </c>
      <c r="O77" s="326">
        <v>148596000</v>
      </c>
      <c r="P77" s="329">
        <v>-3.3735943356934611E-2</v>
      </c>
    </row>
    <row r="78" spans="1:16" ht="12.75" customHeight="1">
      <c r="A78" s="358">
        <v>68</v>
      </c>
      <c r="B78" s="413" t="s">
        <v>43</v>
      </c>
      <c r="C78" s="328" t="s">
        <v>116</v>
      </c>
      <c r="D78" s="414">
        <v>45225</v>
      </c>
      <c r="E78" s="328">
        <v>782.6</v>
      </c>
      <c r="F78" s="328">
        <v>781.61666666666667</v>
      </c>
      <c r="G78" s="327">
        <v>773.98333333333335</v>
      </c>
      <c r="H78" s="327">
        <v>765.36666666666667</v>
      </c>
      <c r="I78" s="327">
        <v>757.73333333333335</v>
      </c>
      <c r="J78" s="327">
        <v>790.23333333333335</v>
      </c>
      <c r="K78" s="327">
        <v>797.86666666666679</v>
      </c>
      <c r="L78" s="327">
        <v>806.48333333333335</v>
      </c>
      <c r="M78" s="326">
        <v>789.25</v>
      </c>
      <c r="N78" s="326">
        <v>773</v>
      </c>
      <c r="O78" s="326">
        <v>9032050</v>
      </c>
      <c r="P78" s="329">
        <v>-0.10502873563218391</v>
      </c>
    </row>
    <row r="79" spans="1:16" ht="12.75" customHeight="1">
      <c r="A79" s="358">
        <v>69</v>
      </c>
      <c r="B79" s="413" t="s">
        <v>117</v>
      </c>
      <c r="C79" s="328" t="s">
        <v>118</v>
      </c>
      <c r="D79" s="414">
        <v>45225</v>
      </c>
      <c r="E79" s="328">
        <v>58.45</v>
      </c>
      <c r="F79" s="328">
        <v>58.85</v>
      </c>
      <c r="G79" s="327">
        <v>57.75</v>
      </c>
      <c r="H79" s="327">
        <v>57.05</v>
      </c>
      <c r="I79" s="327">
        <v>55.949999999999996</v>
      </c>
      <c r="J79" s="327">
        <v>59.550000000000004</v>
      </c>
      <c r="K79" s="327">
        <v>60.650000000000013</v>
      </c>
      <c r="L79" s="327">
        <v>61.350000000000009</v>
      </c>
      <c r="M79" s="326">
        <v>59.95</v>
      </c>
      <c r="N79" s="326">
        <v>58.15</v>
      </c>
      <c r="O79" s="326">
        <v>131220000</v>
      </c>
      <c r="P79" s="329">
        <v>-9.1305702711124967E-2</v>
      </c>
    </row>
    <row r="80" spans="1:16" ht="12.75" customHeight="1">
      <c r="A80" s="358">
        <v>70</v>
      </c>
      <c r="B80" s="413" t="s">
        <v>45</v>
      </c>
      <c r="C80" s="417" t="s">
        <v>119</v>
      </c>
      <c r="D80" s="414">
        <v>45225</v>
      </c>
      <c r="E80" s="328">
        <v>601.65</v>
      </c>
      <c r="F80" s="328">
        <v>605.69999999999993</v>
      </c>
      <c r="G80" s="327">
        <v>595.29999999999984</v>
      </c>
      <c r="H80" s="327">
        <v>588.94999999999993</v>
      </c>
      <c r="I80" s="327">
        <v>578.54999999999984</v>
      </c>
      <c r="J80" s="327">
        <v>612.04999999999984</v>
      </c>
      <c r="K80" s="327">
        <v>622.44999999999993</v>
      </c>
      <c r="L80" s="327">
        <v>628.79999999999984</v>
      </c>
      <c r="M80" s="326">
        <v>616.1</v>
      </c>
      <c r="N80" s="326">
        <v>599.35</v>
      </c>
      <c r="O80" s="326">
        <v>8335600</v>
      </c>
      <c r="P80" s="329">
        <v>-1.4902442771547088E-2</v>
      </c>
    </row>
    <row r="81" spans="1:16" ht="12.75" customHeight="1">
      <c r="A81" s="358">
        <v>71</v>
      </c>
      <c r="B81" s="413" t="s">
        <v>59</v>
      </c>
      <c r="C81" s="328" t="s">
        <v>120</v>
      </c>
      <c r="D81" s="414">
        <v>45225</v>
      </c>
      <c r="E81" s="328">
        <v>998.25</v>
      </c>
      <c r="F81" s="328">
        <v>1003.3166666666666</v>
      </c>
      <c r="G81" s="327">
        <v>990.93333333333317</v>
      </c>
      <c r="H81" s="327">
        <v>983.61666666666656</v>
      </c>
      <c r="I81" s="327">
        <v>971.23333333333312</v>
      </c>
      <c r="J81" s="327">
        <v>1010.6333333333332</v>
      </c>
      <c r="K81" s="327">
        <v>1023.0166666666667</v>
      </c>
      <c r="L81" s="327">
        <v>1030.3333333333333</v>
      </c>
      <c r="M81" s="326">
        <v>1015.7</v>
      </c>
      <c r="N81" s="326">
        <v>996</v>
      </c>
      <c r="O81" s="326">
        <v>8905000</v>
      </c>
      <c r="P81" s="329">
        <v>-4.7593582887700533E-2</v>
      </c>
    </row>
    <row r="82" spans="1:16" ht="12.75" customHeight="1">
      <c r="A82" s="358">
        <v>72</v>
      </c>
      <c r="B82" s="413" t="s">
        <v>108</v>
      </c>
      <c r="C82" s="328" t="s">
        <v>121</v>
      </c>
      <c r="D82" s="414">
        <v>45225</v>
      </c>
      <c r="E82" s="328">
        <v>1548.55</v>
      </c>
      <c r="F82" s="328">
        <v>1561.7</v>
      </c>
      <c r="G82" s="327">
        <v>1530.4</v>
      </c>
      <c r="H82" s="327">
        <v>1512.25</v>
      </c>
      <c r="I82" s="327">
        <v>1480.95</v>
      </c>
      <c r="J82" s="327">
        <v>1579.8500000000001</v>
      </c>
      <c r="K82" s="327">
        <v>1611.1499999999999</v>
      </c>
      <c r="L82" s="327">
        <v>1629.3000000000002</v>
      </c>
      <c r="M82" s="326">
        <v>1593</v>
      </c>
      <c r="N82" s="326">
        <v>1543.55</v>
      </c>
      <c r="O82" s="326">
        <v>3874575</v>
      </c>
      <c r="P82" s="329">
        <v>-6.334510902667804E-3</v>
      </c>
    </row>
    <row r="83" spans="1:16" ht="12.75" customHeight="1">
      <c r="A83" s="358">
        <v>73</v>
      </c>
      <c r="B83" s="413" t="s">
        <v>43</v>
      </c>
      <c r="C83" s="328" t="s">
        <v>122</v>
      </c>
      <c r="D83" s="414">
        <v>45225</v>
      </c>
      <c r="E83" s="328">
        <v>344.15</v>
      </c>
      <c r="F83" s="328">
        <v>346.7166666666667</v>
      </c>
      <c r="G83" s="327">
        <v>339.93333333333339</v>
      </c>
      <c r="H83" s="327">
        <v>335.7166666666667</v>
      </c>
      <c r="I83" s="327">
        <v>328.93333333333339</v>
      </c>
      <c r="J83" s="327">
        <v>350.93333333333339</v>
      </c>
      <c r="K83" s="327">
        <v>357.7166666666667</v>
      </c>
      <c r="L83" s="327">
        <v>361.93333333333339</v>
      </c>
      <c r="M83" s="326">
        <v>353.5</v>
      </c>
      <c r="N83" s="326">
        <v>342.5</v>
      </c>
      <c r="O83" s="326">
        <v>9994000</v>
      </c>
      <c r="P83" s="329">
        <v>-0.24811916942521817</v>
      </c>
    </row>
    <row r="84" spans="1:16" ht="12.75" customHeight="1">
      <c r="A84" s="358">
        <v>74</v>
      </c>
      <c r="B84" s="413" t="s">
        <v>49</v>
      </c>
      <c r="C84" s="328" t="s">
        <v>123</v>
      </c>
      <c r="D84" s="414">
        <v>45225</v>
      </c>
      <c r="E84" s="328">
        <v>1922.35</v>
      </c>
      <c r="F84" s="328">
        <v>1924.8833333333332</v>
      </c>
      <c r="G84" s="327">
        <v>1907.3666666666663</v>
      </c>
      <c r="H84" s="327">
        <v>1892.3833333333332</v>
      </c>
      <c r="I84" s="327">
        <v>1874.8666666666663</v>
      </c>
      <c r="J84" s="327">
        <v>1939.8666666666663</v>
      </c>
      <c r="K84" s="327">
        <v>1957.3833333333332</v>
      </c>
      <c r="L84" s="327">
        <v>1972.3666666666663</v>
      </c>
      <c r="M84" s="326">
        <v>1942.4</v>
      </c>
      <c r="N84" s="326">
        <v>1909.9</v>
      </c>
      <c r="O84" s="326">
        <v>12376125</v>
      </c>
      <c r="P84" s="329">
        <v>-8.1087254454088632E-3</v>
      </c>
    </row>
    <row r="85" spans="1:16" ht="12.75" customHeight="1">
      <c r="A85" s="358">
        <v>75</v>
      </c>
      <c r="B85" s="413" t="s">
        <v>84</v>
      </c>
      <c r="C85" s="328" t="s">
        <v>124</v>
      </c>
      <c r="D85" s="414">
        <v>45225</v>
      </c>
      <c r="E85" s="328">
        <v>418.2</v>
      </c>
      <c r="F85" s="328">
        <v>420.45</v>
      </c>
      <c r="G85" s="327">
        <v>414.9</v>
      </c>
      <c r="H85" s="327">
        <v>411.59999999999997</v>
      </c>
      <c r="I85" s="327">
        <v>406.04999999999995</v>
      </c>
      <c r="J85" s="327">
        <v>423.75</v>
      </c>
      <c r="K85" s="327">
        <v>429.30000000000007</v>
      </c>
      <c r="L85" s="327">
        <v>432.6</v>
      </c>
      <c r="M85" s="326">
        <v>426</v>
      </c>
      <c r="N85" s="326">
        <v>417.15</v>
      </c>
      <c r="O85" s="326">
        <v>11480000</v>
      </c>
      <c r="P85" s="329">
        <v>-4.8388768003315721E-2</v>
      </c>
    </row>
    <row r="86" spans="1:16" ht="12.75" customHeight="1">
      <c r="A86" s="358">
        <v>76</v>
      </c>
      <c r="B86" s="413" t="s">
        <v>45</v>
      </c>
      <c r="C86" s="415" t="s">
        <v>125</v>
      </c>
      <c r="D86" s="414">
        <v>45225</v>
      </c>
      <c r="E86" s="328">
        <v>1899.15</v>
      </c>
      <c r="F86" s="328">
        <v>1914.8500000000001</v>
      </c>
      <c r="G86" s="327">
        <v>1879.7000000000003</v>
      </c>
      <c r="H86" s="327">
        <v>1860.2500000000002</v>
      </c>
      <c r="I86" s="327">
        <v>1825.1000000000004</v>
      </c>
      <c r="J86" s="327">
        <v>1934.3000000000002</v>
      </c>
      <c r="K86" s="327">
        <v>1969.4500000000003</v>
      </c>
      <c r="L86" s="327">
        <v>1988.9</v>
      </c>
      <c r="M86" s="326">
        <v>1950</v>
      </c>
      <c r="N86" s="326">
        <v>1895.4</v>
      </c>
      <c r="O86" s="326">
        <v>10234800</v>
      </c>
      <c r="P86" s="329">
        <v>0.89480699805609554</v>
      </c>
    </row>
    <row r="87" spans="1:16" ht="12.75" customHeight="1">
      <c r="A87" s="358">
        <v>77</v>
      </c>
      <c r="B87" s="413" t="s">
        <v>41</v>
      </c>
      <c r="C87" s="328" t="s">
        <v>126</v>
      </c>
      <c r="D87" s="414">
        <v>45225</v>
      </c>
      <c r="E87" s="328">
        <v>1384.75</v>
      </c>
      <c r="F87" s="328">
        <v>1396.5833333333333</v>
      </c>
      <c r="G87" s="327">
        <v>1368.1666666666665</v>
      </c>
      <c r="H87" s="327">
        <v>1351.5833333333333</v>
      </c>
      <c r="I87" s="327">
        <v>1323.1666666666665</v>
      </c>
      <c r="J87" s="327">
        <v>1413.1666666666665</v>
      </c>
      <c r="K87" s="327">
        <v>1441.583333333333</v>
      </c>
      <c r="L87" s="327">
        <v>1458.1666666666665</v>
      </c>
      <c r="M87" s="326">
        <v>1425</v>
      </c>
      <c r="N87" s="326">
        <v>1380</v>
      </c>
      <c r="O87" s="326">
        <v>5572000</v>
      </c>
      <c r="P87" s="329">
        <v>-5.2864184939656639E-2</v>
      </c>
    </row>
    <row r="88" spans="1:16" ht="12.75" customHeight="1">
      <c r="A88" s="358">
        <v>78</v>
      </c>
      <c r="B88" s="413" t="s">
        <v>87</v>
      </c>
      <c r="C88" s="328" t="s">
        <v>127</v>
      </c>
      <c r="D88" s="414">
        <v>45225</v>
      </c>
      <c r="E88" s="328">
        <v>1241.3</v>
      </c>
      <c r="F88" s="328">
        <v>1248.3499999999999</v>
      </c>
      <c r="G88" s="327">
        <v>1230.5999999999999</v>
      </c>
      <c r="H88" s="327">
        <v>1219.9000000000001</v>
      </c>
      <c r="I88" s="327">
        <v>1202.1500000000001</v>
      </c>
      <c r="J88" s="327">
        <v>1259.0499999999997</v>
      </c>
      <c r="K88" s="327">
        <v>1276.7999999999997</v>
      </c>
      <c r="L88" s="327">
        <v>1287.4999999999995</v>
      </c>
      <c r="M88" s="326">
        <v>1266.0999999999999</v>
      </c>
      <c r="N88" s="326">
        <v>1237.6500000000001</v>
      </c>
      <c r="O88" s="326">
        <v>8810900</v>
      </c>
      <c r="P88" s="329">
        <v>-0.25525116856990709</v>
      </c>
    </row>
    <row r="89" spans="1:16" ht="12.75" customHeight="1">
      <c r="A89" s="358">
        <v>79</v>
      </c>
      <c r="B89" s="413" t="s">
        <v>68</v>
      </c>
      <c r="C89" s="328" t="s">
        <v>128</v>
      </c>
      <c r="D89" s="414">
        <v>45225</v>
      </c>
      <c r="E89" s="328">
        <v>2587.9</v>
      </c>
      <c r="F89" s="328">
        <v>2593.2999999999997</v>
      </c>
      <c r="G89" s="327">
        <v>2549.8499999999995</v>
      </c>
      <c r="H89" s="327">
        <v>2511.7999999999997</v>
      </c>
      <c r="I89" s="327">
        <v>2468.3499999999995</v>
      </c>
      <c r="J89" s="327">
        <v>2631.3499999999995</v>
      </c>
      <c r="K89" s="327">
        <v>2674.7999999999993</v>
      </c>
      <c r="L89" s="327">
        <v>2712.8499999999995</v>
      </c>
      <c r="M89" s="326">
        <v>2636.75</v>
      </c>
      <c r="N89" s="326">
        <v>2555.25</v>
      </c>
      <c r="O89" s="326">
        <v>4738200</v>
      </c>
      <c r="P89" s="329">
        <v>-8.8895298528987601E-2</v>
      </c>
    </row>
    <row r="90" spans="1:16" ht="12.75" customHeight="1">
      <c r="A90" s="358">
        <v>80</v>
      </c>
      <c r="B90" s="413" t="s">
        <v>63</v>
      </c>
      <c r="C90" s="328" t="s">
        <v>129</v>
      </c>
      <c r="D90" s="414">
        <v>45225</v>
      </c>
      <c r="E90" s="328">
        <v>1533.15</v>
      </c>
      <c r="F90" s="328">
        <v>1536.3500000000001</v>
      </c>
      <c r="G90" s="327">
        <v>1526.8000000000002</v>
      </c>
      <c r="H90" s="327">
        <v>1520.45</v>
      </c>
      <c r="I90" s="327">
        <v>1510.9</v>
      </c>
      <c r="J90" s="327">
        <v>1542.7000000000003</v>
      </c>
      <c r="K90" s="327">
        <v>1552.25</v>
      </c>
      <c r="L90" s="327">
        <v>1558.6000000000004</v>
      </c>
      <c r="M90" s="326">
        <v>1545.9</v>
      </c>
      <c r="N90" s="326">
        <v>1530</v>
      </c>
      <c r="O90" s="326">
        <v>151877000</v>
      </c>
      <c r="P90" s="329">
        <v>1.2584889332179473E-2</v>
      </c>
    </row>
    <row r="91" spans="1:16" ht="12.75" customHeight="1">
      <c r="A91" s="358">
        <v>81</v>
      </c>
      <c r="B91" s="413" t="s">
        <v>68</v>
      </c>
      <c r="C91" s="328" t="s">
        <v>130</v>
      </c>
      <c r="D91" s="414">
        <v>45225</v>
      </c>
      <c r="E91" s="328">
        <v>637.5</v>
      </c>
      <c r="F91" s="328">
        <v>642.31666666666661</v>
      </c>
      <c r="G91" s="327">
        <v>630.83333333333326</v>
      </c>
      <c r="H91" s="327">
        <v>624.16666666666663</v>
      </c>
      <c r="I91" s="327">
        <v>612.68333333333328</v>
      </c>
      <c r="J91" s="327">
        <v>648.98333333333323</v>
      </c>
      <c r="K91" s="327">
        <v>660.46666666666658</v>
      </c>
      <c r="L91" s="327">
        <v>667.13333333333321</v>
      </c>
      <c r="M91" s="326">
        <v>653.79999999999995</v>
      </c>
      <c r="N91" s="326">
        <v>635.65</v>
      </c>
      <c r="O91" s="326">
        <v>16265700</v>
      </c>
      <c r="P91" s="329">
        <v>-1.5381542149420694E-2</v>
      </c>
    </row>
    <row r="92" spans="1:16" ht="12.75" customHeight="1">
      <c r="A92" s="358">
        <v>82</v>
      </c>
      <c r="B92" s="413" t="s">
        <v>56</v>
      </c>
      <c r="C92" s="328" t="s">
        <v>131</v>
      </c>
      <c r="D92" s="414">
        <v>45225</v>
      </c>
      <c r="E92" s="328">
        <v>2984</v>
      </c>
      <c r="F92" s="328">
        <v>2997.8833333333332</v>
      </c>
      <c r="G92" s="327">
        <v>2958.3666666666663</v>
      </c>
      <c r="H92" s="327">
        <v>2932.7333333333331</v>
      </c>
      <c r="I92" s="327">
        <v>2893.2166666666662</v>
      </c>
      <c r="J92" s="327">
        <v>3023.5166666666664</v>
      </c>
      <c r="K92" s="327">
        <v>3063.0333333333328</v>
      </c>
      <c r="L92" s="327">
        <v>3088.6666666666665</v>
      </c>
      <c r="M92" s="326">
        <v>3037.4</v>
      </c>
      <c r="N92" s="326">
        <v>2972.25</v>
      </c>
      <c r="O92" s="326">
        <v>3801900</v>
      </c>
      <c r="P92" s="329">
        <v>-6.8024709516105314E-2</v>
      </c>
    </row>
    <row r="93" spans="1:16" ht="12.75" customHeight="1">
      <c r="A93" s="358">
        <v>83</v>
      </c>
      <c r="B93" s="413" t="s">
        <v>132</v>
      </c>
      <c r="C93" s="328" t="s">
        <v>133</v>
      </c>
      <c r="D93" s="414">
        <v>45225</v>
      </c>
      <c r="E93" s="328">
        <v>470.3</v>
      </c>
      <c r="F93" s="328">
        <v>473.09999999999997</v>
      </c>
      <c r="G93" s="327">
        <v>464.44999999999993</v>
      </c>
      <c r="H93" s="327">
        <v>458.59999999999997</v>
      </c>
      <c r="I93" s="327">
        <v>449.94999999999993</v>
      </c>
      <c r="J93" s="327">
        <v>478.94999999999993</v>
      </c>
      <c r="K93" s="327">
        <v>487.59999999999991</v>
      </c>
      <c r="L93" s="327">
        <v>493.44999999999993</v>
      </c>
      <c r="M93" s="326">
        <v>481.75</v>
      </c>
      <c r="N93" s="326">
        <v>467.25</v>
      </c>
      <c r="O93" s="326">
        <v>22660400</v>
      </c>
      <c r="P93" s="329">
        <v>-7.2701231738756797E-2</v>
      </c>
    </row>
    <row r="94" spans="1:16" ht="12.75" customHeight="1">
      <c r="A94" s="358">
        <v>84</v>
      </c>
      <c r="B94" s="413" t="s">
        <v>132</v>
      </c>
      <c r="C94" s="417" t="s">
        <v>134</v>
      </c>
      <c r="D94" s="414">
        <v>45225</v>
      </c>
      <c r="E94" s="328">
        <v>157.55000000000001</v>
      </c>
      <c r="F94" s="328">
        <v>158.96666666666667</v>
      </c>
      <c r="G94" s="327">
        <v>154.33333333333334</v>
      </c>
      <c r="H94" s="327">
        <v>151.11666666666667</v>
      </c>
      <c r="I94" s="327">
        <v>146.48333333333335</v>
      </c>
      <c r="J94" s="327">
        <v>162.18333333333334</v>
      </c>
      <c r="K94" s="327">
        <v>166.81666666666666</v>
      </c>
      <c r="L94" s="327">
        <v>170.03333333333333</v>
      </c>
      <c r="M94" s="326">
        <v>163.6</v>
      </c>
      <c r="N94" s="326">
        <v>155.75</v>
      </c>
      <c r="O94" s="326">
        <v>33093200</v>
      </c>
      <c r="P94" s="329">
        <v>7.5439200826730973E-2</v>
      </c>
    </row>
    <row r="95" spans="1:16" ht="12.75" customHeight="1">
      <c r="A95" s="358">
        <v>85</v>
      </c>
      <c r="B95" s="413" t="s">
        <v>84</v>
      </c>
      <c r="C95" s="328" t="s">
        <v>135</v>
      </c>
      <c r="D95" s="414">
        <v>45225</v>
      </c>
      <c r="E95" s="328">
        <v>251.15</v>
      </c>
      <c r="F95" s="328">
        <v>253.43333333333331</v>
      </c>
      <c r="G95" s="327">
        <v>248.01666666666659</v>
      </c>
      <c r="H95" s="327">
        <v>244.8833333333333</v>
      </c>
      <c r="I95" s="327">
        <v>239.46666666666658</v>
      </c>
      <c r="J95" s="327">
        <v>256.56666666666661</v>
      </c>
      <c r="K95" s="327">
        <v>261.98333333333329</v>
      </c>
      <c r="L95" s="327">
        <v>265.11666666666662</v>
      </c>
      <c r="M95" s="326">
        <v>258.85000000000002</v>
      </c>
      <c r="N95" s="326">
        <v>250.3</v>
      </c>
      <c r="O95" s="326">
        <v>52361100</v>
      </c>
      <c r="P95" s="329">
        <v>-3.146381661089747E-2</v>
      </c>
    </row>
    <row r="96" spans="1:16" ht="12.75" customHeight="1">
      <c r="A96" s="358">
        <v>86</v>
      </c>
      <c r="B96" s="413" t="s">
        <v>59</v>
      </c>
      <c r="C96" s="328" t="s">
        <v>136</v>
      </c>
      <c r="D96" s="414">
        <v>45225</v>
      </c>
      <c r="E96" s="328">
        <v>2465.15</v>
      </c>
      <c r="F96" s="328">
        <v>2477.7166666666667</v>
      </c>
      <c r="G96" s="327">
        <v>2443.4333333333334</v>
      </c>
      <c r="H96" s="327">
        <v>2421.7166666666667</v>
      </c>
      <c r="I96" s="327">
        <v>2387.4333333333334</v>
      </c>
      <c r="J96" s="327">
        <v>2499.4333333333334</v>
      </c>
      <c r="K96" s="327">
        <v>2533.7166666666672</v>
      </c>
      <c r="L96" s="327">
        <v>2555.4333333333334</v>
      </c>
      <c r="M96" s="326">
        <v>2512</v>
      </c>
      <c r="N96" s="326">
        <v>2456</v>
      </c>
      <c r="O96" s="326">
        <v>10059600</v>
      </c>
      <c r="P96" s="329">
        <v>-9.2187684670842693E-3</v>
      </c>
    </row>
    <row r="97" spans="1:16" ht="12.75" customHeight="1">
      <c r="A97" s="358">
        <v>87</v>
      </c>
      <c r="B97" s="413" t="s">
        <v>68</v>
      </c>
      <c r="C97" s="328" t="s">
        <v>137</v>
      </c>
      <c r="D97" s="414">
        <v>45225</v>
      </c>
      <c r="E97" s="328">
        <v>186.15</v>
      </c>
      <c r="F97" s="328">
        <v>186.85000000000002</v>
      </c>
      <c r="G97" s="327">
        <v>180.90000000000003</v>
      </c>
      <c r="H97" s="327">
        <v>175.65</v>
      </c>
      <c r="I97" s="327">
        <v>169.70000000000002</v>
      </c>
      <c r="J97" s="327">
        <v>192.10000000000005</v>
      </c>
      <c r="K97" s="327">
        <v>198.05000000000004</v>
      </c>
      <c r="L97" s="327">
        <v>203.30000000000007</v>
      </c>
      <c r="M97" s="326">
        <v>192.8</v>
      </c>
      <c r="N97" s="326">
        <v>181.6</v>
      </c>
      <c r="O97" s="326">
        <v>54350700</v>
      </c>
      <c r="P97" s="329">
        <v>2.3530541682673836E-2</v>
      </c>
    </row>
    <row r="98" spans="1:16" ht="12.75" customHeight="1">
      <c r="A98" s="358">
        <v>88</v>
      </c>
      <c r="B98" s="413" t="s">
        <v>63</v>
      </c>
      <c r="C98" s="328" t="s">
        <v>138</v>
      </c>
      <c r="D98" s="414">
        <v>45225</v>
      </c>
      <c r="E98" s="328">
        <v>947.95</v>
      </c>
      <c r="F98" s="328">
        <v>947.66666666666663</v>
      </c>
      <c r="G98" s="327">
        <v>942.33333333333326</v>
      </c>
      <c r="H98" s="327">
        <v>936.71666666666658</v>
      </c>
      <c r="I98" s="327">
        <v>931.38333333333321</v>
      </c>
      <c r="J98" s="327">
        <v>953.2833333333333</v>
      </c>
      <c r="K98" s="327">
        <v>958.61666666666656</v>
      </c>
      <c r="L98" s="327">
        <v>964.23333333333335</v>
      </c>
      <c r="M98" s="326">
        <v>953</v>
      </c>
      <c r="N98" s="326">
        <v>942.05</v>
      </c>
      <c r="O98" s="326">
        <v>91562100</v>
      </c>
      <c r="P98" s="329">
        <v>8.068607120136817E-2</v>
      </c>
    </row>
    <row r="99" spans="1:16" ht="12.75" customHeight="1">
      <c r="A99" s="358">
        <v>89</v>
      </c>
      <c r="B99" s="413" t="s">
        <v>68</v>
      </c>
      <c r="C99" s="328" t="s">
        <v>139</v>
      </c>
      <c r="D99" s="414">
        <v>45225</v>
      </c>
      <c r="E99" s="328">
        <v>1283.3499999999999</v>
      </c>
      <c r="F99" s="328">
        <v>1286.2666666666667</v>
      </c>
      <c r="G99" s="327">
        <v>1273.0833333333333</v>
      </c>
      <c r="H99" s="327">
        <v>1262.8166666666666</v>
      </c>
      <c r="I99" s="327">
        <v>1249.6333333333332</v>
      </c>
      <c r="J99" s="327">
        <v>1296.5333333333333</v>
      </c>
      <c r="K99" s="327">
        <v>1309.7166666666667</v>
      </c>
      <c r="L99" s="327">
        <v>1319.9833333333333</v>
      </c>
      <c r="M99" s="326">
        <v>1299.45</v>
      </c>
      <c r="N99" s="326">
        <v>1276</v>
      </c>
      <c r="O99" s="326">
        <v>3013500</v>
      </c>
      <c r="P99" s="329">
        <v>-2.5388098318240623E-2</v>
      </c>
    </row>
    <row r="100" spans="1:16" ht="12.75" customHeight="1">
      <c r="A100" s="358">
        <v>90</v>
      </c>
      <c r="B100" s="413" t="s">
        <v>68</v>
      </c>
      <c r="C100" s="328" t="s">
        <v>140</v>
      </c>
      <c r="D100" s="414">
        <v>45225</v>
      </c>
      <c r="E100" s="328">
        <v>569.4</v>
      </c>
      <c r="F100" s="328">
        <v>574.4</v>
      </c>
      <c r="G100" s="327">
        <v>563.04999999999995</v>
      </c>
      <c r="H100" s="327">
        <v>556.69999999999993</v>
      </c>
      <c r="I100" s="327">
        <v>545.34999999999991</v>
      </c>
      <c r="J100" s="327">
        <v>580.75</v>
      </c>
      <c r="K100" s="327">
        <v>592.10000000000014</v>
      </c>
      <c r="L100" s="327">
        <v>598.45000000000005</v>
      </c>
      <c r="M100" s="326">
        <v>585.75</v>
      </c>
      <c r="N100" s="326">
        <v>568.04999999999995</v>
      </c>
      <c r="O100" s="326">
        <v>6708000</v>
      </c>
      <c r="P100" s="329">
        <v>-2.782608695652174E-2</v>
      </c>
    </row>
    <row r="101" spans="1:16" ht="12.75" customHeight="1">
      <c r="A101" s="358">
        <v>91</v>
      </c>
      <c r="B101" s="413" t="s">
        <v>79</v>
      </c>
      <c r="C101" s="328" t="s">
        <v>141</v>
      </c>
      <c r="D101" s="414">
        <v>45225</v>
      </c>
      <c r="E101" s="328">
        <v>11.75</v>
      </c>
      <c r="F101" s="328">
        <v>11.866666666666667</v>
      </c>
      <c r="G101" s="327">
        <v>11.483333333333334</v>
      </c>
      <c r="H101" s="327">
        <v>11.216666666666667</v>
      </c>
      <c r="I101" s="327">
        <v>10.833333333333334</v>
      </c>
      <c r="J101" s="327">
        <v>12.133333333333335</v>
      </c>
      <c r="K101" s="327">
        <v>12.516666666666667</v>
      </c>
      <c r="L101" s="327">
        <v>12.783333333333335</v>
      </c>
      <c r="M101" s="326">
        <v>12.25</v>
      </c>
      <c r="N101" s="326">
        <v>11.6</v>
      </c>
      <c r="O101" s="326">
        <v>1426080000</v>
      </c>
      <c r="P101" s="329">
        <v>-6.5527364227301321E-2</v>
      </c>
    </row>
    <row r="102" spans="1:16" ht="12.75" customHeight="1">
      <c r="A102" s="358">
        <v>92</v>
      </c>
      <c r="B102" s="413" t="s">
        <v>68</v>
      </c>
      <c r="C102" s="417" t="s">
        <v>142</v>
      </c>
      <c r="D102" s="414">
        <v>45225</v>
      </c>
      <c r="E102" s="328">
        <v>128.05000000000001</v>
      </c>
      <c r="F102" s="328">
        <v>129.50000000000003</v>
      </c>
      <c r="G102" s="327">
        <v>126.10000000000005</v>
      </c>
      <c r="H102" s="327">
        <v>124.15000000000002</v>
      </c>
      <c r="I102" s="327">
        <v>120.75000000000004</v>
      </c>
      <c r="J102" s="327">
        <v>131.45000000000005</v>
      </c>
      <c r="K102" s="327">
        <v>134.85000000000002</v>
      </c>
      <c r="L102" s="327">
        <v>136.80000000000007</v>
      </c>
      <c r="M102" s="326">
        <v>132.9</v>
      </c>
      <c r="N102" s="326">
        <v>127.55</v>
      </c>
      <c r="O102" s="326">
        <v>86630000</v>
      </c>
      <c r="P102" s="329">
        <v>-0.13109327983951855</v>
      </c>
    </row>
    <row r="103" spans="1:16" ht="12.75" customHeight="1">
      <c r="A103" s="358">
        <v>93</v>
      </c>
      <c r="B103" s="413" t="s">
        <v>63</v>
      </c>
      <c r="C103" s="328" t="s">
        <v>143</v>
      </c>
      <c r="D103" s="414">
        <v>45225</v>
      </c>
      <c r="E103" s="328">
        <v>93.65</v>
      </c>
      <c r="F103" s="328">
        <v>94.5</v>
      </c>
      <c r="G103" s="327">
        <v>92.25</v>
      </c>
      <c r="H103" s="327">
        <v>90.85</v>
      </c>
      <c r="I103" s="327">
        <v>88.6</v>
      </c>
      <c r="J103" s="327">
        <v>95.9</v>
      </c>
      <c r="K103" s="327">
        <v>98.15</v>
      </c>
      <c r="L103" s="327">
        <v>99.550000000000011</v>
      </c>
      <c r="M103" s="326">
        <v>96.75</v>
      </c>
      <c r="N103" s="326">
        <v>93.1</v>
      </c>
      <c r="O103" s="326">
        <v>261675000</v>
      </c>
      <c r="P103" s="329">
        <v>-7.8446909667194933E-2</v>
      </c>
    </row>
    <row r="104" spans="1:16" ht="12.75" customHeight="1">
      <c r="A104" s="358">
        <v>94</v>
      </c>
      <c r="B104" s="413" t="s">
        <v>45</v>
      </c>
      <c r="C104" s="415" t="s">
        <v>144</v>
      </c>
      <c r="D104" s="414">
        <v>45225</v>
      </c>
      <c r="E104" s="328">
        <v>132.05000000000001</v>
      </c>
      <c r="F104" s="328">
        <v>133.18333333333334</v>
      </c>
      <c r="G104" s="327">
        <v>130.36666666666667</v>
      </c>
      <c r="H104" s="327">
        <v>128.68333333333334</v>
      </c>
      <c r="I104" s="327">
        <v>125.86666666666667</v>
      </c>
      <c r="J104" s="327">
        <v>134.86666666666667</v>
      </c>
      <c r="K104" s="327">
        <v>137.68333333333334</v>
      </c>
      <c r="L104" s="327">
        <v>139.36666666666667</v>
      </c>
      <c r="M104" s="326">
        <v>136</v>
      </c>
      <c r="N104" s="326">
        <v>131.5</v>
      </c>
      <c r="O104" s="326">
        <v>61612500</v>
      </c>
      <c r="P104" s="329">
        <v>-3.8619075482738442E-2</v>
      </c>
    </row>
    <row r="105" spans="1:16" ht="12.75" customHeight="1">
      <c r="A105" s="358">
        <v>95</v>
      </c>
      <c r="B105" s="413" t="s">
        <v>84</v>
      </c>
      <c r="C105" s="328" t="s">
        <v>145</v>
      </c>
      <c r="D105" s="414">
        <v>45225</v>
      </c>
      <c r="E105" s="328">
        <v>452.25</v>
      </c>
      <c r="F105" s="328">
        <v>453.51666666666665</v>
      </c>
      <c r="G105" s="327">
        <v>448.7833333333333</v>
      </c>
      <c r="H105" s="327">
        <v>445.31666666666666</v>
      </c>
      <c r="I105" s="327">
        <v>440.58333333333331</v>
      </c>
      <c r="J105" s="327">
        <v>456.98333333333329</v>
      </c>
      <c r="K105" s="327">
        <v>461.71666666666664</v>
      </c>
      <c r="L105" s="327">
        <v>465.18333333333328</v>
      </c>
      <c r="M105" s="326">
        <v>458.25</v>
      </c>
      <c r="N105" s="326">
        <v>450.05</v>
      </c>
      <c r="O105" s="326">
        <v>12112375</v>
      </c>
      <c r="P105" s="329">
        <v>-5.7659392383397519E-2</v>
      </c>
    </row>
    <row r="106" spans="1:16" ht="12.75" customHeight="1">
      <c r="A106" s="358">
        <v>96</v>
      </c>
      <c r="B106" s="413" t="s">
        <v>117</v>
      </c>
      <c r="C106" s="415" t="s">
        <v>146</v>
      </c>
      <c r="D106" s="414">
        <v>45225</v>
      </c>
      <c r="E106" s="328">
        <v>407.2</v>
      </c>
      <c r="F106" s="328">
        <v>409.95</v>
      </c>
      <c r="G106" s="327">
        <v>403.04999999999995</v>
      </c>
      <c r="H106" s="327">
        <v>398.9</v>
      </c>
      <c r="I106" s="327">
        <v>391.99999999999994</v>
      </c>
      <c r="J106" s="327">
        <v>414.09999999999997</v>
      </c>
      <c r="K106" s="327">
        <v>420.99999999999994</v>
      </c>
      <c r="L106" s="327">
        <v>425.15</v>
      </c>
      <c r="M106" s="326">
        <v>416.85</v>
      </c>
      <c r="N106" s="326">
        <v>405.8</v>
      </c>
      <c r="O106" s="326">
        <v>18822000</v>
      </c>
      <c r="P106" s="329">
        <v>-3.9693877551020405E-2</v>
      </c>
    </row>
    <row r="107" spans="1:16" ht="12.75" customHeight="1">
      <c r="A107" s="358">
        <v>97</v>
      </c>
      <c r="B107" s="413" t="s">
        <v>49</v>
      </c>
      <c r="C107" s="416" t="s">
        <v>147</v>
      </c>
      <c r="D107" s="414">
        <v>45225</v>
      </c>
      <c r="E107" s="328">
        <v>228.8</v>
      </c>
      <c r="F107" s="328">
        <v>230.11666666666667</v>
      </c>
      <c r="G107" s="327">
        <v>224.43333333333334</v>
      </c>
      <c r="H107" s="327">
        <v>220.06666666666666</v>
      </c>
      <c r="I107" s="327">
        <v>214.38333333333333</v>
      </c>
      <c r="J107" s="327">
        <v>234.48333333333335</v>
      </c>
      <c r="K107" s="327">
        <v>240.16666666666669</v>
      </c>
      <c r="L107" s="327">
        <v>244.53333333333336</v>
      </c>
      <c r="M107" s="326">
        <v>235.8</v>
      </c>
      <c r="N107" s="326">
        <v>225.75</v>
      </c>
      <c r="O107" s="326">
        <v>15135100</v>
      </c>
      <c r="P107" s="329">
        <v>-0.2982385370445072</v>
      </c>
    </row>
    <row r="108" spans="1:16" ht="12.75" customHeight="1">
      <c r="A108" s="358">
        <v>98</v>
      </c>
      <c r="B108" s="413" t="s">
        <v>45</v>
      </c>
      <c r="C108" s="415" t="s">
        <v>148</v>
      </c>
      <c r="D108" s="414">
        <v>45225</v>
      </c>
      <c r="E108" s="328">
        <v>2876.25</v>
      </c>
      <c r="F108" s="328">
        <v>2907.2166666666667</v>
      </c>
      <c r="G108" s="327">
        <v>2839.9333333333334</v>
      </c>
      <c r="H108" s="327">
        <v>2803.6166666666668</v>
      </c>
      <c r="I108" s="327">
        <v>2736.3333333333335</v>
      </c>
      <c r="J108" s="327">
        <v>2943.5333333333333</v>
      </c>
      <c r="K108" s="327">
        <v>3010.8166666666671</v>
      </c>
      <c r="L108" s="327">
        <v>3047.1333333333332</v>
      </c>
      <c r="M108" s="326">
        <v>2974.5</v>
      </c>
      <c r="N108" s="326">
        <v>2870.9</v>
      </c>
      <c r="O108" s="326">
        <v>538200</v>
      </c>
      <c r="P108" s="329">
        <v>-0.10568295114656032</v>
      </c>
    </row>
    <row r="109" spans="1:16" ht="12.75" customHeight="1">
      <c r="A109" s="358">
        <v>99</v>
      </c>
      <c r="B109" s="413" t="s">
        <v>45</v>
      </c>
      <c r="C109" s="328" t="s">
        <v>149</v>
      </c>
      <c r="D109" s="414">
        <v>45225</v>
      </c>
      <c r="E109" s="328">
        <v>2356.3000000000002</v>
      </c>
      <c r="F109" s="328">
        <v>2371.2999999999997</v>
      </c>
      <c r="G109" s="327">
        <v>2335.9999999999995</v>
      </c>
      <c r="H109" s="327">
        <v>2315.6999999999998</v>
      </c>
      <c r="I109" s="327">
        <v>2280.3999999999996</v>
      </c>
      <c r="J109" s="327">
        <v>2391.5999999999995</v>
      </c>
      <c r="K109" s="327">
        <v>2426.8999999999996</v>
      </c>
      <c r="L109" s="327">
        <v>2447.1999999999994</v>
      </c>
      <c r="M109" s="326">
        <v>2406.6</v>
      </c>
      <c r="N109" s="326">
        <v>2351</v>
      </c>
      <c r="O109" s="326">
        <v>4795200</v>
      </c>
      <c r="P109" s="329">
        <v>-2.1367783015979917E-2</v>
      </c>
    </row>
    <row r="110" spans="1:16" ht="12.75" customHeight="1">
      <c r="A110" s="358">
        <v>100</v>
      </c>
      <c r="B110" s="413" t="s">
        <v>63</v>
      </c>
      <c r="C110" s="328" t="s">
        <v>150</v>
      </c>
      <c r="D110" s="414">
        <v>45225</v>
      </c>
      <c r="E110" s="328">
        <v>1423.7</v>
      </c>
      <c r="F110" s="328">
        <v>1433.8166666666666</v>
      </c>
      <c r="G110" s="327">
        <v>1409.6833333333332</v>
      </c>
      <c r="H110" s="327">
        <v>1395.6666666666665</v>
      </c>
      <c r="I110" s="327">
        <v>1371.5333333333331</v>
      </c>
      <c r="J110" s="327">
        <v>1447.8333333333333</v>
      </c>
      <c r="K110" s="327">
        <v>1471.9666666666665</v>
      </c>
      <c r="L110" s="327">
        <v>1485.9833333333333</v>
      </c>
      <c r="M110" s="326">
        <v>1457.95</v>
      </c>
      <c r="N110" s="326">
        <v>1419.8</v>
      </c>
      <c r="O110" s="326">
        <v>23313000</v>
      </c>
      <c r="P110" s="329">
        <v>5.4815284030495667E-2</v>
      </c>
    </row>
    <row r="111" spans="1:16" ht="12.75" customHeight="1">
      <c r="A111" s="358">
        <v>101</v>
      </c>
      <c r="B111" s="413" t="s">
        <v>79</v>
      </c>
      <c r="C111" s="328" t="s">
        <v>151</v>
      </c>
      <c r="D111" s="414">
        <v>45225</v>
      </c>
      <c r="E111" s="328">
        <v>190.8</v>
      </c>
      <c r="F111" s="328">
        <v>191.5</v>
      </c>
      <c r="G111" s="327">
        <v>188.3</v>
      </c>
      <c r="H111" s="327">
        <v>185.8</v>
      </c>
      <c r="I111" s="327">
        <v>182.60000000000002</v>
      </c>
      <c r="J111" s="327">
        <v>194</v>
      </c>
      <c r="K111" s="327">
        <v>197.2</v>
      </c>
      <c r="L111" s="327">
        <v>199.7</v>
      </c>
      <c r="M111" s="326">
        <v>194.7</v>
      </c>
      <c r="N111" s="326">
        <v>189</v>
      </c>
      <c r="O111" s="326">
        <v>86258000</v>
      </c>
      <c r="P111" s="329">
        <v>-9.5285642964125242E-2</v>
      </c>
    </row>
    <row r="112" spans="1:16" ht="12.75" customHeight="1">
      <c r="A112" s="358">
        <v>102</v>
      </c>
      <c r="B112" s="413" t="s">
        <v>87</v>
      </c>
      <c r="C112" s="328" t="s">
        <v>152</v>
      </c>
      <c r="D112" s="414">
        <v>45225</v>
      </c>
      <c r="E112" s="328">
        <v>1436.65</v>
      </c>
      <c r="F112" s="328">
        <v>1444.25</v>
      </c>
      <c r="G112" s="327">
        <v>1423.7</v>
      </c>
      <c r="H112" s="327">
        <v>1410.75</v>
      </c>
      <c r="I112" s="327">
        <v>1390.2</v>
      </c>
      <c r="J112" s="327">
        <v>1457.2</v>
      </c>
      <c r="K112" s="327">
        <v>1477.7500000000002</v>
      </c>
      <c r="L112" s="327">
        <v>1490.7</v>
      </c>
      <c r="M112" s="326">
        <v>1464.8</v>
      </c>
      <c r="N112" s="326">
        <v>1431.3</v>
      </c>
      <c r="O112" s="326">
        <v>21149600</v>
      </c>
      <c r="P112" s="329">
        <v>-3.7429455670853817E-2</v>
      </c>
    </row>
    <row r="113" spans="1:16" ht="12.75" customHeight="1">
      <c r="A113" s="358">
        <v>103</v>
      </c>
      <c r="B113" s="413" t="s">
        <v>84</v>
      </c>
      <c r="C113" s="328" t="s">
        <v>154</v>
      </c>
      <c r="D113" s="414">
        <v>45225</v>
      </c>
      <c r="E113" s="328">
        <v>90.4</v>
      </c>
      <c r="F113" s="328">
        <v>90.833333333333329</v>
      </c>
      <c r="G113" s="327">
        <v>89.766666666666652</v>
      </c>
      <c r="H113" s="327">
        <v>89.133333333333326</v>
      </c>
      <c r="I113" s="327">
        <v>88.066666666666649</v>
      </c>
      <c r="J113" s="327">
        <v>91.466666666666654</v>
      </c>
      <c r="K113" s="327">
        <v>92.533333333333346</v>
      </c>
      <c r="L113" s="327">
        <v>93.166666666666657</v>
      </c>
      <c r="M113" s="326">
        <v>91.9</v>
      </c>
      <c r="N113" s="326">
        <v>90.2</v>
      </c>
      <c r="O113" s="326">
        <v>114504000</v>
      </c>
      <c r="P113" s="329">
        <v>-8.3359350608804242E-2</v>
      </c>
    </row>
    <row r="114" spans="1:16" ht="12.75" customHeight="1">
      <c r="A114" s="358">
        <v>104</v>
      </c>
      <c r="B114" s="413" t="s">
        <v>43</v>
      </c>
      <c r="C114" s="415" t="s">
        <v>155</v>
      </c>
      <c r="D114" s="414">
        <v>45225</v>
      </c>
      <c r="E114" s="328">
        <v>910.95</v>
      </c>
      <c r="F114" s="328">
        <v>913.51666666666677</v>
      </c>
      <c r="G114" s="327">
        <v>905.53333333333353</v>
      </c>
      <c r="H114" s="327">
        <v>900.11666666666679</v>
      </c>
      <c r="I114" s="327">
        <v>892.13333333333355</v>
      </c>
      <c r="J114" s="327">
        <v>918.93333333333351</v>
      </c>
      <c r="K114" s="327">
        <v>926.91666666666686</v>
      </c>
      <c r="L114" s="327">
        <v>932.33333333333348</v>
      </c>
      <c r="M114" s="326">
        <v>921.5</v>
      </c>
      <c r="N114" s="326">
        <v>908.1</v>
      </c>
      <c r="O114" s="326">
        <v>1717300</v>
      </c>
      <c r="P114" s="329">
        <v>-0.23442480440452043</v>
      </c>
    </row>
    <row r="115" spans="1:16" ht="12.75" customHeight="1">
      <c r="A115" s="358">
        <v>105</v>
      </c>
      <c r="B115" s="413" t="s">
        <v>45</v>
      </c>
      <c r="C115" s="328" t="s">
        <v>156</v>
      </c>
      <c r="D115" s="414">
        <v>45225</v>
      </c>
      <c r="E115" s="328">
        <v>677.35</v>
      </c>
      <c r="F115" s="328">
        <v>681.9666666666667</v>
      </c>
      <c r="G115" s="327">
        <v>670.48333333333335</v>
      </c>
      <c r="H115" s="327">
        <v>663.61666666666667</v>
      </c>
      <c r="I115" s="327">
        <v>652.13333333333333</v>
      </c>
      <c r="J115" s="327">
        <v>688.83333333333337</v>
      </c>
      <c r="K115" s="327">
        <v>700.31666666666672</v>
      </c>
      <c r="L115" s="327">
        <v>707.18333333333339</v>
      </c>
      <c r="M115" s="326">
        <v>693.45</v>
      </c>
      <c r="N115" s="326">
        <v>675.1</v>
      </c>
      <c r="O115" s="326">
        <v>13415500</v>
      </c>
      <c r="P115" s="329">
        <v>-0.12187857961053837</v>
      </c>
    </row>
    <row r="116" spans="1:16" ht="12.75" customHeight="1">
      <c r="A116" s="358">
        <v>106</v>
      </c>
      <c r="B116" s="413" t="s">
        <v>59</v>
      </c>
      <c r="C116" s="328" t="s">
        <v>157</v>
      </c>
      <c r="D116" s="414">
        <v>45225</v>
      </c>
      <c r="E116" s="328">
        <v>442.5</v>
      </c>
      <c r="F116" s="328">
        <v>445.2</v>
      </c>
      <c r="G116" s="327">
        <v>438.4</v>
      </c>
      <c r="H116" s="327">
        <v>434.3</v>
      </c>
      <c r="I116" s="327">
        <v>427.5</v>
      </c>
      <c r="J116" s="327">
        <v>449.29999999999995</v>
      </c>
      <c r="K116" s="327">
        <v>456.1</v>
      </c>
      <c r="L116" s="327">
        <v>460.19999999999993</v>
      </c>
      <c r="M116" s="326">
        <v>452</v>
      </c>
      <c r="N116" s="326">
        <v>441.1</v>
      </c>
      <c r="O116" s="326">
        <v>69856000</v>
      </c>
      <c r="P116" s="329">
        <v>-5.3536849299464628E-3</v>
      </c>
    </row>
    <row r="117" spans="1:16" ht="12.75" customHeight="1">
      <c r="A117" s="358">
        <v>107</v>
      </c>
      <c r="B117" s="413" t="s">
        <v>132</v>
      </c>
      <c r="C117" s="328" t="s">
        <v>158</v>
      </c>
      <c r="D117" s="414">
        <v>45225</v>
      </c>
      <c r="E117" s="328">
        <v>687.4</v>
      </c>
      <c r="F117" s="328">
        <v>691.5333333333333</v>
      </c>
      <c r="G117" s="327">
        <v>680.91666666666663</v>
      </c>
      <c r="H117" s="327">
        <v>674.43333333333328</v>
      </c>
      <c r="I117" s="327">
        <v>663.81666666666661</v>
      </c>
      <c r="J117" s="327">
        <v>698.01666666666665</v>
      </c>
      <c r="K117" s="327">
        <v>708.63333333333344</v>
      </c>
      <c r="L117" s="327">
        <v>715.11666666666667</v>
      </c>
      <c r="M117" s="326">
        <v>702.15</v>
      </c>
      <c r="N117" s="326">
        <v>685.05</v>
      </c>
      <c r="O117" s="326">
        <v>23123750</v>
      </c>
      <c r="P117" s="329">
        <v>-8.1160284110664088E-2</v>
      </c>
    </row>
    <row r="118" spans="1:16" ht="12.75" customHeight="1">
      <c r="A118" s="358">
        <v>108</v>
      </c>
      <c r="B118" s="413" t="s">
        <v>49</v>
      </c>
      <c r="C118" s="416" t="s">
        <v>159</v>
      </c>
      <c r="D118" s="414">
        <v>45225</v>
      </c>
      <c r="E118" s="328">
        <v>3161.8</v>
      </c>
      <c r="F118" s="328">
        <v>3184.2999999999997</v>
      </c>
      <c r="G118" s="327">
        <v>3129.8999999999996</v>
      </c>
      <c r="H118" s="327">
        <v>3098</v>
      </c>
      <c r="I118" s="327">
        <v>3043.6</v>
      </c>
      <c r="J118" s="327">
        <v>3216.1999999999994</v>
      </c>
      <c r="K118" s="327">
        <v>3270.6</v>
      </c>
      <c r="L118" s="327">
        <v>3302.4999999999991</v>
      </c>
      <c r="M118" s="326">
        <v>3238.7</v>
      </c>
      <c r="N118" s="326">
        <v>3152.4</v>
      </c>
      <c r="O118" s="326">
        <v>763500</v>
      </c>
      <c r="P118" s="329">
        <v>-9.2421991084695398E-2</v>
      </c>
    </row>
    <row r="119" spans="1:16" ht="12.75" customHeight="1">
      <c r="A119" s="358">
        <v>109</v>
      </c>
      <c r="B119" s="413" t="s">
        <v>132</v>
      </c>
      <c r="C119" s="328" t="s">
        <v>160</v>
      </c>
      <c r="D119" s="414">
        <v>45225</v>
      </c>
      <c r="E119" s="328">
        <v>773.1</v>
      </c>
      <c r="F119" s="328">
        <v>778.15</v>
      </c>
      <c r="G119" s="327">
        <v>765.05</v>
      </c>
      <c r="H119" s="327">
        <v>757</v>
      </c>
      <c r="I119" s="327">
        <v>743.9</v>
      </c>
      <c r="J119" s="327">
        <v>786.19999999999993</v>
      </c>
      <c r="K119" s="327">
        <v>799.30000000000007</v>
      </c>
      <c r="L119" s="327">
        <v>807.34999999999991</v>
      </c>
      <c r="M119" s="326">
        <v>791.25</v>
      </c>
      <c r="N119" s="326">
        <v>770.1</v>
      </c>
      <c r="O119" s="326">
        <v>18273600</v>
      </c>
      <c r="P119" s="329">
        <v>-6.0456722426598185E-2</v>
      </c>
    </row>
    <row r="120" spans="1:16" ht="12.75" customHeight="1">
      <c r="A120" s="358">
        <v>110</v>
      </c>
      <c r="B120" s="413" t="s">
        <v>45</v>
      </c>
      <c r="C120" s="328" t="s">
        <v>161</v>
      </c>
      <c r="D120" s="414">
        <v>45225</v>
      </c>
      <c r="E120" s="328">
        <v>531.25</v>
      </c>
      <c r="F120" s="328">
        <v>536.9666666666667</v>
      </c>
      <c r="G120" s="327">
        <v>523.88333333333344</v>
      </c>
      <c r="H120" s="327">
        <v>516.51666666666677</v>
      </c>
      <c r="I120" s="327">
        <v>503.43333333333351</v>
      </c>
      <c r="J120" s="327">
        <v>544.33333333333337</v>
      </c>
      <c r="K120" s="327">
        <v>557.41666666666663</v>
      </c>
      <c r="L120" s="327">
        <v>564.7833333333333</v>
      </c>
      <c r="M120" s="326">
        <v>550.04999999999995</v>
      </c>
      <c r="N120" s="326">
        <v>529.6</v>
      </c>
      <c r="O120" s="326">
        <v>21138750</v>
      </c>
      <c r="P120" s="329">
        <v>-4.9142535844813047E-2</v>
      </c>
    </row>
    <row r="121" spans="1:16" ht="12.75" customHeight="1">
      <c r="A121" s="358">
        <v>111</v>
      </c>
      <c r="B121" s="413" t="s">
        <v>63</v>
      </c>
      <c r="C121" s="328" t="s">
        <v>162</v>
      </c>
      <c r="D121" s="414">
        <v>45225</v>
      </c>
      <c r="E121" s="328">
        <v>1741.95</v>
      </c>
      <c r="F121" s="328">
        <v>1753.2</v>
      </c>
      <c r="G121" s="327">
        <v>1724.0500000000002</v>
      </c>
      <c r="H121" s="327">
        <v>1706.15</v>
      </c>
      <c r="I121" s="327">
        <v>1677.0000000000002</v>
      </c>
      <c r="J121" s="327">
        <v>1771.1000000000001</v>
      </c>
      <c r="K121" s="327">
        <v>1800.2500000000002</v>
      </c>
      <c r="L121" s="327">
        <v>1818.15</v>
      </c>
      <c r="M121" s="326">
        <v>1782.35</v>
      </c>
      <c r="N121" s="326">
        <v>1735.3</v>
      </c>
      <c r="O121" s="326">
        <v>32113200</v>
      </c>
      <c r="P121" s="329">
        <v>0.13504686771005642</v>
      </c>
    </row>
    <row r="122" spans="1:16" ht="12.75" customHeight="1">
      <c r="A122" s="358">
        <v>112</v>
      </c>
      <c r="B122" s="413" t="s">
        <v>68</v>
      </c>
      <c r="C122" s="328" t="s">
        <v>163</v>
      </c>
      <c r="D122" s="414">
        <v>45225</v>
      </c>
      <c r="E122" s="328">
        <v>127.35</v>
      </c>
      <c r="F122" s="328">
        <v>128.03333333333333</v>
      </c>
      <c r="G122" s="327">
        <v>126.01666666666665</v>
      </c>
      <c r="H122" s="327">
        <v>124.68333333333332</v>
      </c>
      <c r="I122" s="327">
        <v>122.66666666666664</v>
      </c>
      <c r="J122" s="327">
        <v>129.36666666666667</v>
      </c>
      <c r="K122" s="327">
        <v>131.38333333333338</v>
      </c>
      <c r="L122" s="327">
        <v>132.71666666666667</v>
      </c>
      <c r="M122" s="326">
        <v>130.05000000000001</v>
      </c>
      <c r="N122" s="326">
        <v>126.7</v>
      </c>
      <c r="O122" s="326">
        <v>67411896</v>
      </c>
      <c r="P122" s="329">
        <v>-4.4523146976979511E-2</v>
      </c>
    </row>
    <row r="123" spans="1:16" ht="12.75" customHeight="1">
      <c r="A123" s="358">
        <v>113</v>
      </c>
      <c r="B123" s="413" t="s">
        <v>45</v>
      </c>
      <c r="C123" s="328" t="s">
        <v>164</v>
      </c>
      <c r="D123" s="414">
        <v>45225</v>
      </c>
      <c r="E123" s="328">
        <v>2423.5500000000002</v>
      </c>
      <c r="F123" s="328">
        <v>2442.4166666666665</v>
      </c>
      <c r="G123" s="327">
        <v>2392.5333333333328</v>
      </c>
      <c r="H123" s="327">
        <v>2361.5166666666664</v>
      </c>
      <c r="I123" s="327">
        <v>2311.6333333333328</v>
      </c>
      <c r="J123" s="327">
        <v>2473.4333333333329</v>
      </c>
      <c r="K123" s="327">
        <v>2523.3166666666671</v>
      </c>
      <c r="L123" s="327">
        <v>2554.333333333333</v>
      </c>
      <c r="M123" s="326">
        <v>2492.3000000000002</v>
      </c>
      <c r="N123" s="326">
        <v>2411.4</v>
      </c>
      <c r="O123" s="326">
        <v>777000</v>
      </c>
      <c r="P123" s="329">
        <v>-0.14634146341463414</v>
      </c>
    </row>
    <row r="124" spans="1:16" ht="12.75" customHeight="1">
      <c r="A124" s="358">
        <v>114</v>
      </c>
      <c r="B124" s="413" t="s">
        <v>43</v>
      </c>
      <c r="C124" s="416" t="s">
        <v>165</v>
      </c>
      <c r="D124" s="414">
        <v>45225</v>
      </c>
      <c r="E124" s="328">
        <v>387.25</v>
      </c>
      <c r="F124" s="328">
        <v>390.68333333333334</v>
      </c>
      <c r="G124" s="327">
        <v>382.36666666666667</v>
      </c>
      <c r="H124" s="327">
        <v>377.48333333333335</v>
      </c>
      <c r="I124" s="327">
        <v>369.16666666666669</v>
      </c>
      <c r="J124" s="327">
        <v>395.56666666666666</v>
      </c>
      <c r="K124" s="327">
        <v>403.88333333333338</v>
      </c>
      <c r="L124" s="327">
        <v>408.76666666666665</v>
      </c>
      <c r="M124" s="326">
        <v>399</v>
      </c>
      <c r="N124" s="326">
        <v>385.8</v>
      </c>
      <c r="O124" s="326">
        <v>12297800</v>
      </c>
      <c r="P124" s="329">
        <v>-8.73075952561191E-2</v>
      </c>
    </row>
    <row r="125" spans="1:16" ht="12.75" customHeight="1">
      <c r="A125" s="358">
        <v>115</v>
      </c>
      <c r="B125" s="413" t="s">
        <v>68</v>
      </c>
      <c r="C125" s="328" t="s">
        <v>166</v>
      </c>
      <c r="D125" s="414">
        <v>45225</v>
      </c>
      <c r="E125" s="328">
        <v>461.9</v>
      </c>
      <c r="F125" s="328">
        <v>464.93333333333339</v>
      </c>
      <c r="G125" s="327">
        <v>457.06666666666678</v>
      </c>
      <c r="H125" s="327">
        <v>452.23333333333341</v>
      </c>
      <c r="I125" s="327">
        <v>444.36666666666679</v>
      </c>
      <c r="J125" s="327">
        <v>469.76666666666677</v>
      </c>
      <c r="K125" s="327">
        <v>477.63333333333333</v>
      </c>
      <c r="L125" s="327">
        <v>482.46666666666675</v>
      </c>
      <c r="M125" s="326">
        <v>472.8</v>
      </c>
      <c r="N125" s="326">
        <v>460.1</v>
      </c>
      <c r="O125" s="326">
        <v>22100000</v>
      </c>
      <c r="P125" s="329">
        <v>-5.4019347658590872E-2</v>
      </c>
    </row>
    <row r="126" spans="1:16" ht="12.75" customHeight="1">
      <c r="A126" s="358">
        <v>116</v>
      </c>
      <c r="B126" s="413" t="s">
        <v>41</v>
      </c>
      <c r="C126" s="328" t="s">
        <v>167</v>
      </c>
      <c r="D126" s="414">
        <v>45225</v>
      </c>
      <c r="E126" s="328">
        <v>3027.1</v>
      </c>
      <c r="F126" s="328">
        <v>3019.9333333333329</v>
      </c>
      <c r="G126" s="327">
        <v>2977.8166666666657</v>
      </c>
      <c r="H126" s="327">
        <v>2928.5333333333328</v>
      </c>
      <c r="I126" s="327">
        <v>2886.4166666666656</v>
      </c>
      <c r="J126" s="327">
        <v>3069.2166666666658</v>
      </c>
      <c r="K126" s="327">
        <v>3111.3333333333335</v>
      </c>
      <c r="L126" s="327">
        <v>3160.6166666666659</v>
      </c>
      <c r="M126" s="326">
        <v>3062.05</v>
      </c>
      <c r="N126" s="326">
        <v>2970.65</v>
      </c>
      <c r="O126" s="326">
        <v>8180100</v>
      </c>
      <c r="P126" s="329">
        <v>-0.13506740681998414</v>
      </c>
    </row>
    <row r="127" spans="1:16" ht="12.75" customHeight="1">
      <c r="A127" s="358">
        <v>117</v>
      </c>
      <c r="B127" s="413" t="s">
        <v>87</v>
      </c>
      <c r="C127" s="328" t="s">
        <v>168</v>
      </c>
      <c r="D127" s="414">
        <v>45225</v>
      </c>
      <c r="E127" s="328">
        <v>5308.55</v>
      </c>
      <c r="F127" s="328">
        <v>5354.416666666667</v>
      </c>
      <c r="G127" s="327">
        <v>5212.8833333333341</v>
      </c>
      <c r="H127" s="327">
        <v>5117.2166666666672</v>
      </c>
      <c r="I127" s="327">
        <v>4975.6833333333343</v>
      </c>
      <c r="J127" s="327">
        <v>5450.0833333333339</v>
      </c>
      <c r="K127" s="327">
        <v>5591.6166666666668</v>
      </c>
      <c r="L127" s="327">
        <v>5687.2833333333338</v>
      </c>
      <c r="M127" s="326">
        <v>5495.95</v>
      </c>
      <c r="N127" s="326">
        <v>5258.75</v>
      </c>
      <c r="O127" s="326">
        <v>1498800</v>
      </c>
      <c r="P127" s="329">
        <v>-2.9902912621359225E-2</v>
      </c>
    </row>
    <row r="128" spans="1:16" ht="12.75" customHeight="1">
      <c r="A128" s="358">
        <v>118</v>
      </c>
      <c r="B128" s="413" t="s">
        <v>87</v>
      </c>
      <c r="C128" s="328" t="s">
        <v>169</v>
      </c>
      <c r="D128" s="414">
        <v>45225</v>
      </c>
      <c r="E128" s="328">
        <v>4579.8</v>
      </c>
      <c r="F128" s="328">
        <v>4620.833333333333</v>
      </c>
      <c r="G128" s="327">
        <v>4518.7166666666662</v>
      </c>
      <c r="H128" s="327">
        <v>4457.6333333333332</v>
      </c>
      <c r="I128" s="327">
        <v>4355.5166666666664</v>
      </c>
      <c r="J128" s="327">
        <v>4681.9166666666661</v>
      </c>
      <c r="K128" s="327">
        <v>4784.0333333333328</v>
      </c>
      <c r="L128" s="327">
        <v>4845.1166666666659</v>
      </c>
      <c r="M128" s="326">
        <v>4722.95</v>
      </c>
      <c r="N128" s="326">
        <v>4559.75</v>
      </c>
      <c r="O128" s="326">
        <v>625400</v>
      </c>
      <c r="P128" s="329">
        <v>-0.14772417552466613</v>
      </c>
    </row>
    <row r="129" spans="1:16" ht="12.75" customHeight="1">
      <c r="A129" s="358">
        <v>119</v>
      </c>
      <c r="B129" s="413" t="s">
        <v>43</v>
      </c>
      <c r="C129" s="328" t="s">
        <v>170</v>
      </c>
      <c r="D129" s="414">
        <v>45225</v>
      </c>
      <c r="E129" s="328">
        <v>1139.3499999999999</v>
      </c>
      <c r="F129" s="328">
        <v>1139.6500000000001</v>
      </c>
      <c r="G129" s="327">
        <v>1131.3500000000001</v>
      </c>
      <c r="H129" s="327">
        <v>1123.3500000000001</v>
      </c>
      <c r="I129" s="327">
        <v>1115.0500000000002</v>
      </c>
      <c r="J129" s="327">
        <v>1147.6500000000001</v>
      </c>
      <c r="K129" s="327">
        <v>1155.9500000000003</v>
      </c>
      <c r="L129" s="327">
        <v>1163.95</v>
      </c>
      <c r="M129" s="326">
        <v>1147.95</v>
      </c>
      <c r="N129" s="326">
        <v>1131.6500000000001</v>
      </c>
      <c r="O129" s="326">
        <v>5095750</v>
      </c>
      <c r="P129" s="329">
        <v>-0.12901351155019614</v>
      </c>
    </row>
    <row r="130" spans="1:16" ht="12.75" customHeight="1">
      <c r="A130" s="358">
        <v>120</v>
      </c>
      <c r="B130" s="413" t="s">
        <v>56</v>
      </c>
      <c r="C130" s="328" t="s">
        <v>171</v>
      </c>
      <c r="D130" s="414">
        <v>45225</v>
      </c>
      <c r="E130" s="328">
        <v>1565.05</v>
      </c>
      <c r="F130" s="328">
        <v>1575.9333333333334</v>
      </c>
      <c r="G130" s="327">
        <v>1545.1166666666668</v>
      </c>
      <c r="H130" s="327">
        <v>1525.1833333333334</v>
      </c>
      <c r="I130" s="327">
        <v>1494.3666666666668</v>
      </c>
      <c r="J130" s="327">
        <v>1595.8666666666668</v>
      </c>
      <c r="K130" s="327">
        <v>1626.6833333333334</v>
      </c>
      <c r="L130" s="327">
        <v>1646.6166666666668</v>
      </c>
      <c r="M130" s="326">
        <v>1606.75</v>
      </c>
      <c r="N130" s="326">
        <v>1556</v>
      </c>
      <c r="O130" s="326">
        <v>15013600</v>
      </c>
      <c r="P130" s="329">
        <v>3.9348710990502037E-2</v>
      </c>
    </row>
    <row r="131" spans="1:16" ht="12.75" customHeight="1">
      <c r="A131" s="358">
        <v>121</v>
      </c>
      <c r="B131" s="413" t="s">
        <v>68</v>
      </c>
      <c r="C131" s="328" t="s">
        <v>172</v>
      </c>
      <c r="D131" s="414">
        <v>45225</v>
      </c>
      <c r="E131" s="328">
        <v>292.10000000000002</v>
      </c>
      <c r="F131" s="328">
        <v>293.63333333333338</v>
      </c>
      <c r="G131" s="327">
        <v>288.96666666666675</v>
      </c>
      <c r="H131" s="327">
        <v>285.83333333333337</v>
      </c>
      <c r="I131" s="327">
        <v>281.16666666666674</v>
      </c>
      <c r="J131" s="327">
        <v>296.76666666666677</v>
      </c>
      <c r="K131" s="327">
        <v>301.43333333333339</v>
      </c>
      <c r="L131" s="327">
        <v>304.56666666666678</v>
      </c>
      <c r="M131" s="326">
        <v>298.3</v>
      </c>
      <c r="N131" s="326">
        <v>290.5</v>
      </c>
      <c r="O131" s="326">
        <v>37616000</v>
      </c>
      <c r="P131" s="329">
        <v>-0.10172891393638361</v>
      </c>
    </row>
    <row r="132" spans="1:16" ht="12.75" customHeight="1">
      <c r="A132" s="358">
        <v>122</v>
      </c>
      <c r="B132" s="413" t="s">
        <v>68</v>
      </c>
      <c r="C132" s="328" t="s">
        <v>173</v>
      </c>
      <c r="D132" s="414">
        <v>45225</v>
      </c>
      <c r="E132" s="328">
        <v>149.80000000000001</v>
      </c>
      <c r="F132" s="328">
        <v>150.16666666666666</v>
      </c>
      <c r="G132" s="327">
        <v>148.13333333333333</v>
      </c>
      <c r="H132" s="327">
        <v>146.46666666666667</v>
      </c>
      <c r="I132" s="327">
        <v>144.43333333333334</v>
      </c>
      <c r="J132" s="327">
        <v>151.83333333333331</v>
      </c>
      <c r="K132" s="327">
        <v>153.86666666666667</v>
      </c>
      <c r="L132" s="327">
        <v>155.5333333333333</v>
      </c>
      <c r="M132" s="326">
        <v>152.19999999999999</v>
      </c>
      <c r="N132" s="326">
        <v>148.5</v>
      </c>
      <c r="O132" s="326">
        <v>75456000</v>
      </c>
      <c r="P132" s="329">
        <v>1.9703235222573584E-2</v>
      </c>
    </row>
    <row r="133" spans="1:16" ht="12.75" customHeight="1">
      <c r="A133" s="358">
        <v>123</v>
      </c>
      <c r="B133" s="413" t="s">
        <v>59</v>
      </c>
      <c r="C133" s="328" t="s">
        <v>174</v>
      </c>
      <c r="D133" s="414">
        <v>45225</v>
      </c>
      <c r="E133" s="328">
        <v>564.45000000000005</v>
      </c>
      <c r="F133" s="328">
        <v>571.58333333333337</v>
      </c>
      <c r="G133" s="327">
        <v>555.4666666666667</v>
      </c>
      <c r="H133" s="327">
        <v>546.48333333333335</v>
      </c>
      <c r="I133" s="327">
        <v>530.36666666666667</v>
      </c>
      <c r="J133" s="327">
        <v>580.56666666666672</v>
      </c>
      <c r="K133" s="327">
        <v>596.68333333333328</v>
      </c>
      <c r="L133" s="327">
        <v>605.66666666666674</v>
      </c>
      <c r="M133" s="326">
        <v>587.70000000000005</v>
      </c>
      <c r="N133" s="326">
        <v>562.6</v>
      </c>
      <c r="O133" s="326">
        <v>10219200</v>
      </c>
      <c r="P133" s="329">
        <v>-2.5629290617848969E-2</v>
      </c>
    </row>
    <row r="134" spans="1:16" ht="12.75" customHeight="1">
      <c r="A134" s="358">
        <v>124</v>
      </c>
      <c r="B134" s="413" t="s">
        <v>56</v>
      </c>
      <c r="C134" s="328" t="s">
        <v>175</v>
      </c>
      <c r="D134" s="414">
        <v>45225</v>
      </c>
      <c r="E134" s="328">
        <v>10620.25</v>
      </c>
      <c r="F134" s="328">
        <v>10655.416666666666</v>
      </c>
      <c r="G134" s="327">
        <v>10540.833333333332</v>
      </c>
      <c r="H134" s="327">
        <v>10461.416666666666</v>
      </c>
      <c r="I134" s="327">
        <v>10346.833333333332</v>
      </c>
      <c r="J134" s="327">
        <v>10734.833333333332</v>
      </c>
      <c r="K134" s="327">
        <v>10849.416666666664</v>
      </c>
      <c r="L134" s="327">
        <v>10928.833333333332</v>
      </c>
      <c r="M134" s="326">
        <v>10770</v>
      </c>
      <c r="N134" s="326">
        <v>10576</v>
      </c>
      <c r="O134" s="326">
        <v>2920000</v>
      </c>
      <c r="P134" s="329">
        <v>-0.16181071848896289</v>
      </c>
    </row>
    <row r="135" spans="1:16" ht="12.75" customHeight="1">
      <c r="A135" s="358">
        <v>125</v>
      </c>
      <c r="B135" s="413" t="s">
        <v>59</v>
      </c>
      <c r="C135" s="328" t="s">
        <v>176</v>
      </c>
      <c r="D135" s="414">
        <v>45225</v>
      </c>
      <c r="E135" s="328">
        <v>1007.5</v>
      </c>
      <c r="F135" s="328">
        <v>1012.6666666666666</v>
      </c>
      <c r="G135" s="327">
        <v>999.73333333333335</v>
      </c>
      <c r="H135" s="327">
        <v>991.9666666666667</v>
      </c>
      <c r="I135" s="327">
        <v>979.03333333333342</v>
      </c>
      <c r="J135" s="327">
        <v>1020.4333333333333</v>
      </c>
      <c r="K135" s="327">
        <v>1033.3666666666663</v>
      </c>
      <c r="L135" s="327">
        <v>1041.1333333333332</v>
      </c>
      <c r="M135" s="326">
        <v>1025.5999999999999</v>
      </c>
      <c r="N135" s="326">
        <v>1004.9</v>
      </c>
      <c r="O135" s="326">
        <v>9849000</v>
      </c>
      <c r="P135" s="329">
        <v>-4.1291905151267377E-2</v>
      </c>
    </row>
    <row r="136" spans="1:16" ht="12.75" customHeight="1">
      <c r="A136" s="358">
        <v>126</v>
      </c>
      <c r="B136" s="413" t="s">
        <v>45</v>
      </c>
      <c r="C136" s="415" t="s">
        <v>177</v>
      </c>
      <c r="D136" s="414">
        <v>45225</v>
      </c>
      <c r="E136" s="328">
        <v>2098.1</v>
      </c>
      <c r="F136" s="328">
        <v>2055.7333333333331</v>
      </c>
      <c r="G136" s="327">
        <v>1991.5166666666664</v>
      </c>
      <c r="H136" s="327">
        <v>1884.9333333333334</v>
      </c>
      <c r="I136" s="327">
        <v>1820.7166666666667</v>
      </c>
      <c r="J136" s="327">
        <v>2162.3166666666662</v>
      </c>
      <c r="K136" s="327">
        <v>2226.5333333333324</v>
      </c>
      <c r="L136" s="327">
        <v>2333.1166666666659</v>
      </c>
      <c r="M136" s="326">
        <v>2119.9499999999998</v>
      </c>
      <c r="N136" s="326">
        <v>1949.15</v>
      </c>
      <c r="O136" s="326">
        <v>3262800</v>
      </c>
      <c r="P136" s="329">
        <v>9.7796484278286702E-3</v>
      </c>
    </row>
    <row r="137" spans="1:16" ht="12.75" customHeight="1">
      <c r="A137" s="358">
        <v>127</v>
      </c>
      <c r="B137" s="413" t="s">
        <v>43</v>
      </c>
      <c r="C137" s="415" t="s">
        <v>178</v>
      </c>
      <c r="D137" s="414">
        <v>45225</v>
      </c>
      <c r="E137" s="328">
        <v>1414.3</v>
      </c>
      <c r="F137" s="328">
        <v>1431.4333333333334</v>
      </c>
      <c r="G137" s="327">
        <v>1392.8666666666668</v>
      </c>
      <c r="H137" s="327">
        <v>1371.4333333333334</v>
      </c>
      <c r="I137" s="327">
        <v>1332.8666666666668</v>
      </c>
      <c r="J137" s="327">
        <v>1452.8666666666668</v>
      </c>
      <c r="K137" s="327">
        <v>1491.4333333333334</v>
      </c>
      <c r="L137" s="327">
        <v>1512.8666666666668</v>
      </c>
      <c r="M137" s="326">
        <v>1470</v>
      </c>
      <c r="N137" s="326">
        <v>1410</v>
      </c>
      <c r="O137" s="326">
        <v>1772800</v>
      </c>
      <c r="P137" s="329">
        <v>-5.4405803285683806E-2</v>
      </c>
    </row>
    <row r="138" spans="1:16" ht="12.75" customHeight="1">
      <c r="A138" s="358">
        <v>128</v>
      </c>
      <c r="B138" s="413" t="s">
        <v>68</v>
      </c>
      <c r="C138" s="328" t="s">
        <v>179</v>
      </c>
      <c r="D138" s="414">
        <v>45225</v>
      </c>
      <c r="E138" s="328">
        <v>910.8</v>
      </c>
      <c r="F138" s="328">
        <v>917.5333333333333</v>
      </c>
      <c r="G138" s="327">
        <v>901.66666666666663</v>
      </c>
      <c r="H138" s="327">
        <v>892.5333333333333</v>
      </c>
      <c r="I138" s="327">
        <v>876.66666666666663</v>
      </c>
      <c r="J138" s="327">
        <v>926.66666666666663</v>
      </c>
      <c r="K138" s="327">
        <v>942.53333333333342</v>
      </c>
      <c r="L138" s="327">
        <v>951.66666666666663</v>
      </c>
      <c r="M138" s="326">
        <v>933.4</v>
      </c>
      <c r="N138" s="326">
        <v>908.4</v>
      </c>
      <c r="O138" s="326">
        <v>7920800</v>
      </c>
      <c r="P138" s="329">
        <v>-3.6867704280155643E-2</v>
      </c>
    </row>
    <row r="139" spans="1:16" ht="12.75" customHeight="1">
      <c r="A139" s="358">
        <v>129</v>
      </c>
      <c r="B139" s="413" t="s">
        <v>84</v>
      </c>
      <c r="C139" s="328" t="s">
        <v>180</v>
      </c>
      <c r="D139" s="414">
        <v>45225</v>
      </c>
      <c r="E139" s="328">
        <v>1015.4</v>
      </c>
      <c r="F139" s="328">
        <v>1017.6166666666667</v>
      </c>
      <c r="G139" s="327">
        <v>1006.7833333333333</v>
      </c>
      <c r="H139" s="327">
        <v>998.16666666666663</v>
      </c>
      <c r="I139" s="327">
        <v>987.33333333333326</v>
      </c>
      <c r="J139" s="327">
        <v>1026.2333333333333</v>
      </c>
      <c r="K139" s="327">
        <v>1037.0666666666666</v>
      </c>
      <c r="L139" s="327">
        <v>1045.6833333333334</v>
      </c>
      <c r="M139" s="326">
        <v>1028.45</v>
      </c>
      <c r="N139" s="326">
        <v>1009</v>
      </c>
      <c r="O139" s="326">
        <v>1852800</v>
      </c>
      <c r="P139" s="329">
        <v>-0.13355780022446689</v>
      </c>
    </row>
    <row r="140" spans="1:16" ht="12.75" customHeight="1">
      <c r="A140" s="358">
        <v>130</v>
      </c>
      <c r="B140" s="413" t="s">
        <v>56</v>
      </c>
      <c r="C140" s="416" t="s">
        <v>181</v>
      </c>
      <c r="D140" s="414">
        <v>45225</v>
      </c>
      <c r="E140" s="328">
        <v>96.3</v>
      </c>
      <c r="F140" s="328">
        <v>96.916666666666671</v>
      </c>
      <c r="G140" s="327">
        <v>95.233333333333348</v>
      </c>
      <c r="H140" s="327">
        <v>94.166666666666671</v>
      </c>
      <c r="I140" s="327">
        <v>92.483333333333348</v>
      </c>
      <c r="J140" s="327">
        <v>97.983333333333348</v>
      </c>
      <c r="K140" s="327">
        <v>99.666666666666657</v>
      </c>
      <c r="L140" s="327">
        <v>100.73333333333335</v>
      </c>
      <c r="M140" s="326">
        <v>98.6</v>
      </c>
      <c r="N140" s="326">
        <v>95.85</v>
      </c>
      <c r="O140" s="326">
        <v>77091800</v>
      </c>
      <c r="P140" s="329">
        <v>-0.16650034543640133</v>
      </c>
    </row>
    <row r="141" spans="1:16" ht="12.75" customHeight="1">
      <c r="A141" s="358">
        <v>131</v>
      </c>
      <c r="B141" s="413" t="s">
        <v>87</v>
      </c>
      <c r="C141" s="328" t="s">
        <v>182</v>
      </c>
      <c r="D141" s="414">
        <v>45225</v>
      </c>
      <c r="E141" s="328">
        <v>2395.4</v>
      </c>
      <c r="F141" s="328">
        <v>2422.166666666667</v>
      </c>
      <c r="G141" s="327">
        <v>2353.2833333333338</v>
      </c>
      <c r="H141" s="327">
        <v>2311.166666666667</v>
      </c>
      <c r="I141" s="327">
        <v>2242.2833333333338</v>
      </c>
      <c r="J141" s="327">
        <v>2464.2833333333338</v>
      </c>
      <c r="K141" s="327">
        <v>2533.166666666667</v>
      </c>
      <c r="L141" s="327">
        <v>2575.2833333333338</v>
      </c>
      <c r="M141" s="326">
        <v>2491.0500000000002</v>
      </c>
      <c r="N141" s="326">
        <v>2380.0500000000002</v>
      </c>
      <c r="O141" s="326">
        <v>2453825</v>
      </c>
      <c r="P141" s="329">
        <v>2.0004572473708276E-2</v>
      </c>
    </row>
    <row r="142" spans="1:16" ht="12.75" customHeight="1">
      <c r="A142" s="358">
        <v>132</v>
      </c>
      <c r="B142" s="413" t="s">
        <v>56</v>
      </c>
      <c r="C142" s="328" t="s">
        <v>183</v>
      </c>
      <c r="D142" s="414">
        <v>45225</v>
      </c>
      <c r="E142" s="328">
        <v>108788.7</v>
      </c>
      <c r="F142" s="328">
        <v>109428.58333333333</v>
      </c>
      <c r="G142" s="327">
        <v>107870.36666666665</v>
      </c>
      <c r="H142" s="327">
        <v>106952.03333333333</v>
      </c>
      <c r="I142" s="327">
        <v>105393.81666666665</v>
      </c>
      <c r="J142" s="327">
        <v>110346.91666666666</v>
      </c>
      <c r="K142" s="327">
        <v>111905.13333333333</v>
      </c>
      <c r="L142" s="327">
        <v>112823.46666666666</v>
      </c>
      <c r="M142" s="326">
        <v>110986.8</v>
      </c>
      <c r="N142" s="326">
        <v>108510.25</v>
      </c>
      <c r="O142" s="326">
        <v>42450</v>
      </c>
      <c r="P142" s="329">
        <v>-9.5268542199488493E-2</v>
      </c>
    </row>
    <row r="143" spans="1:16" ht="12.75" customHeight="1">
      <c r="A143" s="358">
        <v>133</v>
      </c>
      <c r="B143" s="413" t="s">
        <v>68</v>
      </c>
      <c r="C143" s="328" t="s">
        <v>184</v>
      </c>
      <c r="D143" s="414">
        <v>45225</v>
      </c>
      <c r="E143" s="328">
        <v>1218.05</v>
      </c>
      <c r="F143" s="328">
        <v>1222.6833333333334</v>
      </c>
      <c r="G143" s="327">
        <v>1203.3666666666668</v>
      </c>
      <c r="H143" s="327">
        <v>1188.6833333333334</v>
      </c>
      <c r="I143" s="327">
        <v>1169.3666666666668</v>
      </c>
      <c r="J143" s="327">
        <v>1237.3666666666668</v>
      </c>
      <c r="K143" s="327">
        <v>1256.6833333333334</v>
      </c>
      <c r="L143" s="327">
        <v>1271.3666666666668</v>
      </c>
      <c r="M143" s="326">
        <v>1242</v>
      </c>
      <c r="N143" s="326">
        <v>1208</v>
      </c>
      <c r="O143" s="326">
        <v>6447650</v>
      </c>
      <c r="P143" s="329">
        <v>-0.11577915220998643</v>
      </c>
    </row>
    <row r="144" spans="1:16" ht="12.75" customHeight="1">
      <c r="A144" s="358">
        <v>134</v>
      </c>
      <c r="B144" s="413" t="s">
        <v>132</v>
      </c>
      <c r="C144" s="328" t="s">
        <v>185</v>
      </c>
      <c r="D144" s="414">
        <v>45225</v>
      </c>
      <c r="E144" s="328">
        <v>93.55</v>
      </c>
      <c r="F144" s="328">
        <v>93.850000000000009</v>
      </c>
      <c r="G144" s="327">
        <v>92.90000000000002</v>
      </c>
      <c r="H144" s="327">
        <v>92.250000000000014</v>
      </c>
      <c r="I144" s="327">
        <v>91.300000000000026</v>
      </c>
      <c r="J144" s="327">
        <v>94.500000000000014</v>
      </c>
      <c r="K144" s="327">
        <v>95.45</v>
      </c>
      <c r="L144" s="327">
        <v>96.100000000000009</v>
      </c>
      <c r="M144" s="326">
        <v>94.8</v>
      </c>
      <c r="N144" s="326">
        <v>93.2</v>
      </c>
      <c r="O144" s="326">
        <v>61275000</v>
      </c>
      <c r="P144" s="329">
        <v>-0.15799237349273421</v>
      </c>
    </row>
    <row r="145" spans="1:16" ht="12.75" customHeight="1">
      <c r="A145" s="358">
        <v>135</v>
      </c>
      <c r="B145" s="413" t="s">
        <v>45</v>
      </c>
      <c r="C145" s="328" t="s">
        <v>186</v>
      </c>
      <c r="D145" s="414">
        <v>45225</v>
      </c>
      <c r="E145" s="328">
        <v>4208.25</v>
      </c>
      <c r="F145" s="328">
        <v>4230.5</v>
      </c>
      <c r="G145" s="327">
        <v>4166.75</v>
      </c>
      <c r="H145" s="327">
        <v>4125.25</v>
      </c>
      <c r="I145" s="327">
        <v>4061.5</v>
      </c>
      <c r="J145" s="327">
        <v>4272</v>
      </c>
      <c r="K145" s="327">
        <v>4335.75</v>
      </c>
      <c r="L145" s="327">
        <v>4377.25</v>
      </c>
      <c r="M145" s="326">
        <v>4294.25</v>
      </c>
      <c r="N145" s="326">
        <v>4189</v>
      </c>
      <c r="O145" s="326">
        <v>1328100</v>
      </c>
      <c r="P145" s="329">
        <v>-0.18185178340417668</v>
      </c>
    </row>
    <row r="146" spans="1:16" ht="12.75" customHeight="1">
      <c r="A146" s="358">
        <v>136</v>
      </c>
      <c r="B146" s="413" t="s">
        <v>39</v>
      </c>
      <c r="C146" s="328" t="s">
        <v>187</v>
      </c>
      <c r="D146" s="414">
        <v>45225</v>
      </c>
      <c r="E146" s="328">
        <v>4356.1499999999996</v>
      </c>
      <c r="F146" s="328">
        <v>4380.8666666666659</v>
      </c>
      <c r="G146" s="327">
        <v>4314.0333333333319</v>
      </c>
      <c r="H146" s="327">
        <v>4271.9166666666661</v>
      </c>
      <c r="I146" s="327">
        <v>4205.0833333333321</v>
      </c>
      <c r="J146" s="327">
        <v>4422.9833333333318</v>
      </c>
      <c r="K146" s="327">
        <v>4489.8166666666657</v>
      </c>
      <c r="L146" s="327">
        <v>4531.9333333333316</v>
      </c>
      <c r="M146" s="326">
        <v>4447.7</v>
      </c>
      <c r="N146" s="326">
        <v>4338.75</v>
      </c>
      <c r="O146" s="326">
        <v>527550</v>
      </c>
      <c r="P146" s="329">
        <v>-0.11986986986986987</v>
      </c>
    </row>
    <row r="147" spans="1:16" ht="12.75" customHeight="1">
      <c r="A147" s="358">
        <v>137</v>
      </c>
      <c r="B147" s="413" t="s">
        <v>59</v>
      </c>
      <c r="C147" s="328" t="s">
        <v>188</v>
      </c>
      <c r="D147" s="414">
        <v>45225</v>
      </c>
      <c r="E147" s="328">
        <v>22749</v>
      </c>
      <c r="F147" s="328">
        <v>22793.383333333331</v>
      </c>
      <c r="G147" s="327">
        <v>22556.866666666661</v>
      </c>
      <c r="H147" s="327">
        <v>22364.73333333333</v>
      </c>
      <c r="I147" s="327">
        <v>22128.21666666666</v>
      </c>
      <c r="J147" s="327">
        <v>22985.516666666663</v>
      </c>
      <c r="K147" s="327">
        <v>23222.033333333333</v>
      </c>
      <c r="L147" s="327">
        <v>23414.166666666664</v>
      </c>
      <c r="M147" s="326">
        <v>23029.9</v>
      </c>
      <c r="N147" s="326">
        <v>22601.25</v>
      </c>
      <c r="O147" s="326">
        <v>327800</v>
      </c>
      <c r="P147" s="329">
        <v>-3.6788904560413727E-2</v>
      </c>
    </row>
    <row r="148" spans="1:16" ht="12.75" customHeight="1">
      <c r="A148" s="358">
        <v>138</v>
      </c>
      <c r="B148" s="413" t="s">
        <v>132</v>
      </c>
      <c r="C148" s="328" t="s">
        <v>189</v>
      </c>
      <c r="D148" s="414">
        <v>45225</v>
      </c>
      <c r="E148" s="328">
        <v>142.69999999999999</v>
      </c>
      <c r="F148" s="328">
        <v>143.33333333333334</v>
      </c>
      <c r="G148" s="327">
        <v>141.41666666666669</v>
      </c>
      <c r="H148" s="327">
        <v>140.13333333333335</v>
      </c>
      <c r="I148" s="327">
        <v>138.2166666666667</v>
      </c>
      <c r="J148" s="327">
        <v>144.61666666666667</v>
      </c>
      <c r="K148" s="327">
        <v>146.53333333333336</v>
      </c>
      <c r="L148" s="327">
        <v>147.81666666666666</v>
      </c>
      <c r="M148" s="326">
        <v>145.25</v>
      </c>
      <c r="N148" s="326">
        <v>142.05000000000001</v>
      </c>
      <c r="O148" s="326">
        <v>112734000</v>
      </c>
      <c r="P148" s="329">
        <v>-6.3231499831731666E-2</v>
      </c>
    </row>
    <row r="149" spans="1:16" ht="12.75" customHeight="1">
      <c r="A149" s="358">
        <v>139</v>
      </c>
      <c r="B149" s="413" t="s">
        <v>190</v>
      </c>
      <c r="C149" s="328" t="s">
        <v>191</v>
      </c>
      <c r="D149" s="414">
        <v>45225</v>
      </c>
      <c r="E149" s="328">
        <v>239.1</v>
      </c>
      <c r="F149" s="328">
        <v>239.76666666666665</v>
      </c>
      <c r="G149" s="327">
        <v>236.83333333333331</v>
      </c>
      <c r="H149" s="327">
        <v>234.56666666666666</v>
      </c>
      <c r="I149" s="327">
        <v>231.63333333333333</v>
      </c>
      <c r="J149" s="327">
        <v>242.0333333333333</v>
      </c>
      <c r="K149" s="327">
        <v>244.96666666666664</v>
      </c>
      <c r="L149" s="327">
        <v>247.23333333333329</v>
      </c>
      <c r="M149" s="326">
        <v>242.7</v>
      </c>
      <c r="N149" s="326">
        <v>237.5</v>
      </c>
      <c r="O149" s="326">
        <v>89040000</v>
      </c>
      <c r="P149" s="329">
        <v>-1.9394059536789243E-2</v>
      </c>
    </row>
    <row r="150" spans="1:16" ht="12.75" customHeight="1">
      <c r="A150" s="358">
        <v>140</v>
      </c>
      <c r="B150" s="413" t="s">
        <v>108</v>
      </c>
      <c r="C150" s="416" t="s">
        <v>192</v>
      </c>
      <c r="D150" s="414">
        <v>45225</v>
      </c>
      <c r="E150" s="328">
        <v>1138.45</v>
      </c>
      <c r="F150" s="328">
        <v>1143.1166666666666</v>
      </c>
      <c r="G150" s="327">
        <v>1123.9333333333332</v>
      </c>
      <c r="H150" s="327">
        <v>1109.4166666666665</v>
      </c>
      <c r="I150" s="327">
        <v>1090.2333333333331</v>
      </c>
      <c r="J150" s="327">
        <v>1157.6333333333332</v>
      </c>
      <c r="K150" s="327">
        <v>1176.8166666666666</v>
      </c>
      <c r="L150" s="327">
        <v>1191.3333333333333</v>
      </c>
      <c r="M150" s="326">
        <v>1162.3</v>
      </c>
      <c r="N150" s="326">
        <v>1128.5999999999999</v>
      </c>
      <c r="O150" s="326">
        <v>6829900</v>
      </c>
      <c r="P150" s="329">
        <v>-5.3545445727034631E-2</v>
      </c>
    </row>
    <row r="151" spans="1:16" ht="12.75" customHeight="1">
      <c r="A151" s="358">
        <v>141</v>
      </c>
      <c r="B151" s="413" t="s">
        <v>87</v>
      </c>
      <c r="C151" s="415" t="s">
        <v>193</v>
      </c>
      <c r="D151" s="414">
        <v>45225</v>
      </c>
      <c r="E151" s="328">
        <v>4083.3</v>
      </c>
      <c r="F151" s="328">
        <v>4118.6833333333334</v>
      </c>
      <c r="G151" s="327">
        <v>4030.9666666666672</v>
      </c>
      <c r="H151" s="327">
        <v>3978.6333333333337</v>
      </c>
      <c r="I151" s="327">
        <v>3890.9166666666674</v>
      </c>
      <c r="J151" s="327">
        <v>4171.0166666666664</v>
      </c>
      <c r="K151" s="327">
        <v>4258.7333333333318</v>
      </c>
      <c r="L151" s="327">
        <v>4311.0666666666666</v>
      </c>
      <c r="M151" s="326">
        <v>4206.3999999999996</v>
      </c>
      <c r="N151" s="326">
        <v>4066.35</v>
      </c>
      <c r="O151" s="326">
        <v>333200</v>
      </c>
      <c r="P151" s="329">
        <v>-4.4176706827309238E-2</v>
      </c>
    </row>
    <row r="152" spans="1:16" ht="12.75" customHeight="1">
      <c r="A152" s="358">
        <v>142</v>
      </c>
      <c r="B152" s="413" t="s">
        <v>84</v>
      </c>
      <c r="C152" s="328" t="s">
        <v>194</v>
      </c>
      <c r="D152" s="414">
        <v>45225</v>
      </c>
      <c r="E152" s="328">
        <v>189.05</v>
      </c>
      <c r="F152" s="328">
        <v>189.28333333333333</v>
      </c>
      <c r="G152" s="327">
        <v>187.76666666666665</v>
      </c>
      <c r="H152" s="327">
        <v>186.48333333333332</v>
      </c>
      <c r="I152" s="327">
        <v>184.96666666666664</v>
      </c>
      <c r="J152" s="327">
        <v>190.56666666666666</v>
      </c>
      <c r="K152" s="327">
        <v>192.08333333333337</v>
      </c>
      <c r="L152" s="327">
        <v>193.36666666666667</v>
      </c>
      <c r="M152" s="326">
        <v>190.8</v>
      </c>
      <c r="N152" s="326">
        <v>188</v>
      </c>
      <c r="O152" s="326">
        <v>46473350</v>
      </c>
      <c r="P152" s="329">
        <v>-0.39013792755014398</v>
      </c>
    </row>
    <row r="153" spans="1:16" ht="12.75" customHeight="1">
      <c r="A153" s="358">
        <v>143</v>
      </c>
      <c r="B153" s="413" t="s">
        <v>47</v>
      </c>
      <c r="C153" s="328" t="s">
        <v>195</v>
      </c>
      <c r="D153" s="414">
        <v>45225</v>
      </c>
      <c r="E153" s="328">
        <v>39103</v>
      </c>
      <c r="F153" s="328">
        <v>39052.666666666664</v>
      </c>
      <c r="G153" s="327">
        <v>38670.333333333328</v>
      </c>
      <c r="H153" s="327">
        <v>38237.666666666664</v>
      </c>
      <c r="I153" s="327">
        <v>37855.333333333328</v>
      </c>
      <c r="J153" s="327">
        <v>39485.333333333328</v>
      </c>
      <c r="K153" s="327">
        <v>39867.666666666657</v>
      </c>
      <c r="L153" s="327">
        <v>40300.333333333328</v>
      </c>
      <c r="M153" s="326">
        <v>39435</v>
      </c>
      <c r="N153" s="326">
        <v>38620</v>
      </c>
      <c r="O153" s="326">
        <v>171705</v>
      </c>
      <c r="P153" s="329">
        <v>-5.3106129539250556E-2</v>
      </c>
    </row>
    <row r="154" spans="1:16" ht="12.75" customHeight="1">
      <c r="A154" s="358">
        <v>144</v>
      </c>
      <c r="B154" s="413" t="s">
        <v>43</v>
      </c>
      <c r="C154" s="328" t="s">
        <v>196</v>
      </c>
      <c r="D154" s="414">
        <v>45225</v>
      </c>
      <c r="E154" s="328">
        <v>1023.15</v>
      </c>
      <c r="F154" s="328">
        <v>1032.6166666666668</v>
      </c>
      <c r="G154" s="327">
        <v>1010.3333333333335</v>
      </c>
      <c r="H154" s="327">
        <v>997.51666666666665</v>
      </c>
      <c r="I154" s="327">
        <v>975.23333333333335</v>
      </c>
      <c r="J154" s="327">
        <v>1045.4333333333336</v>
      </c>
      <c r="K154" s="327">
        <v>1067.7166666666669</v>
      </c>
      <c r="L154" s="327">
        <v>1080.5333333333338</v>
      </c>
      <c r="M154" s="326">
        <v>1054.9000000000001</v>
      </c>
      <c r="N154" s="326">
        <v>1019.8</v>
      </c>
      <c r="O154" s="326">
        <v>10357500</v>
      </c>
      <c r="P154" s="329">
        <v>-2.2992571630703926E-2</v>
      </c>
    </row>
    <row r="155" spans="1:16" ht="12.75" customHeight="1">
      <c r="A155" s="358">
        <v>145</v>
      </c>
      <c r="B155" s="413" t="s">
        <v>87</v>
      </c>
      <c r="C155" s="416" t="s">
        <v>197</v>
      </c>
      <c r="D155" s="414">
        <v>45225</v>
      </c>
      <c r="E155" s="328">
        <v>5763.1</v>
      </c>
      <c r="F155" s="328">
        <v>5788.5166666666664</v>
      </c>
      <c r="G155" s="327">
        <v>5681.083333333333</v>
      </c>
      <c r="H155" s="327">
        <v>5599.0666666666666</v>
      </c>
      <c r="I155" s="327">
        <v>5491.6333333333332</v>
      </c>
      <c r="J155" s="327">
        <v>5870.5333333333328</v>
      </c>
      <c r="K155" s="327">
        <v>5977.9666666666672</v>
      </c>
      <c r="L155" s="327">
        <v>6059.9833333333327</v>
      </c>
      <c r="M155" s="326">
        <v>5895.95</v>
      </c>
      <c r="N155" s="326">
        <v>5706.5</v>
      </c>
      <c r="O155" s="326">
        <v>1025675</v>
      </c>
      <c r="P155" s="329">
        <v>-0.1218160023973629</v>
      </c>
    </row>
    <row r="156" spans="1:16" ht="12.75" customHeight="1">
      <c r="A156" s="358">
        <v>146</v>
      </c>
      <c r="B156" s="413" t="s">
        <v>84</v>
      </c>
      <c r="C156" s="328" t="s">
        <v>198</v>
      </c>
      <c r="D156" s="414">
        <v>45225</v>
      </c>
      <c r="E156" s="328">
        <v>236.9</v>
      </c>
      <c r="F156" s="328">
        <v>238.45000000000002</v>
      </c>
      <c r="G156" s="327">
        <v>234.20000000000005</v>
      </c>
      <c r="H156" s="327">
        <v>231.50000000000003</v>
      </c>
      <c r="I156" s="327">
        <v>227.25000000000006</v>
      </c>
      <c r="J156" s="327">
        <v>241.15000000000003</v>
      </c>
      <c r="K156" s="327">
        <v>245.39999999999998</v>
      </c>
      <c r="L156" s="327">
        <v>248.10000000000002</v>
      </c>
      <c r="M156" s="326">
        <v>242.7</v>
      </c>
      <c r="N156" s="326">
        <v>235.75</v>
      </c>
      <c r="O156" s="326">
        <v>19437000</v>
      </c>
      <c r="P156" s="329">
        <v>-0.14783638037616731</v>
      </c>
    </row>
    <row r="157" spans="1:16" ht="12.75" customHeight="1">
      <c r="A157" s="358">
        <v>147</v>
      </c>
      <c r="B157" s="413" t="s">
        <v>68</v>
      </c>
      <c r="C157" s="328" t="s">
        <v>199</v>
      </c>
      <c r="D157" s="414">
        <v>45225</v>
      </c>
      <c r="E157" s="328">
        <v>246.75</v>
      </c>
      <c r="F157" s="328">
        <v>248.13333333333333</v>
      </c>
      <c r="G157" s="327">
        <v>244.06666666666666</v>
      </c>
      <c r="H157" s="327">
        <v>241.38333333333333</v>
      </c>
      <c r="I157" s="327">
        <v>237.31666666666666</v>
      </c>
      <c r="J157" s="327">
        <v>250.81666666666666</v>
      </c>
      <c r="K157" s="327">
        <v>254.88333333333333</v>
      </c>
      <c r="L157" s="327">
        <v>257.56666666666666</v>
      </c>
      <c r="M157" s="326">
        <v>252.2</v>
      </c>
      <c r="N157" s="326">
        <v>245.45</v>
      </c>
      <c r="O157" s="326">
        <v>63697250</v>
      </c>
      <c r="P157" s="329">
        <v>-0.11356773080241588</v>
      </c>
    </row>
    <row r="158" spans="1:16" ht="12.75" customHeight="1">
      <c r="A158" s="358">
        <v>148</v>
      </c>
      <c r="B158" s="413" t="s">
        <v>59</v>
      </c>
      <c r="C158" s="328" t="s">
        <v>200</v>
      </c>
      <c r="D158" s="414">
        <v>45225</v>
      </c>
      <c r="E158" s="328">
        <v>2439.65</v>
      </c>
      <c r="F158" s="328">
        <v>2463.1</v>
      </c>
      <c r="G158" s="327">
        <v>2408.1999999999998</v>
      </c>
      <c r="H158" s="327">
        <v>2376.75</v>
      </c>
      <c r="I158" s="327">
        <v>2321.85</v>
      </c>
      <c r="J158" s="327">
        <v>2494.5499999999997</v>
      </c>
      <c r="K158" s="327">
        <v>2549.4500000000003</v>
      </c>
      <c r="L158" s="327">
        <v>2580.8999999999996</v>
      </c>
      <c r="M158" s="326">
        <v>2518</v>
      </c>
      <c r="N158" s="326">
        <v>2431.65</v>
      </c>
      <c r="O158" s="326">
        <v>2199750</v>
      </c>
      <c r="P158" s="329">
        <v>-3.5091567057791422E-2</v>
      </c>
    </row>
    <row r="159" spans="1:16" ht="12.75" customHeight="1">
      <c r="A159" s="358">
        <v>149</v>
      </c>
      <c r="B159" s="413" t="s">
        <v>39</v>
      </c>
      <c r="C159" s="328" t="s">
        <v>201</v>
      </c>
      <c r="D159" s="414">
        <v>45225</v>
      </c>
      <c r="E159" s="328">
        <v>3416.95</v>
      </c>
      <c r="F159" s="328">
        <v>3434.4333333333329</v>
      </c>
      <c r="G159" s="327">
        <v>3384.6166666666659</v>
      </c>
      <c r="H159" s="327">
        <v>3352.2833333333328</v>
      </c>
      <c r="I159" s="327">
        <v>3302.4666666666658</v>
      </c>
      <c r="J159" s="327">
        <v>3466.766666666666</v>
      </c>
      <c r="K159" s="327">
        <v>3516.5833333333326</v>
      </c>
      <c r="L159" s="327">
        <v>3548.9166666666661</v>
      </c>
      <c r="M159" s="326">
        <v>3484.25</v>
      </c>
      <c r="N159" s="326">
        <v>3402.1</v>
      </c>
      <c r="O159" s="326">
        <v>2727250</v>
      </c>
      <c r="P159" s="329">
        <v>-4.5999125491910799E-2</v>
      </c>
    </row>
    <row r="160" spans="1:16" ht="12.75" customHeight="1">
      <c r="A160" s="358">
        <v>150</v>
      </c>
      <c r="B160" s="413" t="s">
        <v>63</v>
      </c>
      <c r="C160" s="328" t="s">
        <v>202</v>
      </c>
      <c r="D160" s="414">
        <v>45225</v>
      </c>
      <c r="E160" s="328">
        <v>80.099999999999994</v>
      </c>
      <c r="F160" s="328">
        <v>80.916666666666671</v>
      </c>
      <c r="G160" s="327">
        <v>78.88333333333334</v>
      </c>
      <c r="H160" s="327">
        <v>77.666666666666671</v>
      </c>
      <c r="I160" s="327">
        <v>75.63333333333334</v>
      </c>
      <c r="J160" s="327">
        <v>82.13333333333334</v>
      </c>
      <c r="K160" s="327">
        <v>84.166666666666671</v>
      </c>
      <c r="L160" s="327">
        <v>85.38333333333334</v>
      </c>
      <c r="M160" s="326">
        <v>82.95</v>
      </c>
      <c r="N160" s="326">
        <v>79.7</v>
      </c>
      <c r="O160" s="326">
        <v>250480000</v>
      </c>
      <c r="P160" s="329">
        <v>-8.057790567921537E-2</v>
      </c>
    </row>
    <row r="161" spans="1:16" ht="12.75" customHeight="1">
      <c r="A161" s="358">
        <v>151</v>
      </c>
      <c r="B161" s="413" t="s">
        <v>45</v>
      </c>
      <c r="C161" s="415" t="s">
        <v>203</v>
      </c>
      <c r="D161" s="414">
        <v>45225</v>
      </c>
      <c r="E161" s="328">
        <v>5329.45</v>
      </c>
      <c r="F161" s="328">
        <v>5351.8166666666666</v>
      </c>
      <c r="G161" s="327">
        <v>5278.6333333333332</v>
      </c>
      <c r="H161" s="327">
        <v>5227.8166666666666</v>
      </c>
      <c r="I161" s="327">
        <v>5154.6333333333332</v>
      </c>
      <c r="J161" s="327">
        <v>5402.6333333333332</v>
      </c>
      <c r="K161" s="327">
        <v>5475.8166666666657</v>
      </c>
      <c r="L161" s="327">
        <v>5526.6333333333332</v>
      </c>
      <c r="M161" s="326">
        <v>5425</v>
      </c>
      <c r="N161" s="326">
        <v>5301</v>
      </c>
      <c r="O161" s="326">
        <v>2105100</v>
      </c>
      <c r="P161" s="329">
        <v>-0.1389127500306786</v>
      </c>
    </row>
    <row r="162" spans="1:16" ht="12.75" customHeight="1">
      <c r="A162" s="358">
        <v>152</v>
      </c>
      <c r="B162" s="413" t="s">
        <v>190</v>
      </c>
      <c r="C162" s="328" t="s">
        <v>204</v>
      </c>
      <c r="D162" s="414">
        <v>45225</v>
      </c>
      <c r="E162" s="328">
        <v>200.5</v>
      </c>
      <c r="F162" s="328">
        <v>200.58333333333334</v>
      </c>
      <c r="G162" s="327">
        <v>198.61666666666667</v>
      </c>
      <c r="H162" s="327">
        <v>196.73333333333332</v>
      </c>
      <c r="I162" s="327">
        <v>194.76666666666665</v>
      </c>
      <c r="J162" s="327">
        <v>202.4666666666667</v>
      </c>
      <c r="K162" s="327">
        <v>204.43333333333334</v>
      </c>
      <c r="L162" s="327">
        <v>206.31666666666672</v>
      </c>
      <c r="M162" s="326">
        <v>202.55</v>
      </c>
      <c r="N162" s="326">
        <v>198.7</v>
      </c>
      <c r="O162" s="326">
        <v>74314800</v>
      </c>
      <c r="P162" s="329">
        <v>-6.5450695413638771E-3</v>
      </c>
    </row>
    <row r="163" spans="1:16" ht="12.75" customHeight="1">
      <c r="A163" s="358">
        <v>153</v>
      </c>
      <c r="B163" s="413" t="s">
        <v>205</v>
      </c>
      <c r="C163" s="328" t="s">
        <v>206</v>
      </c>
      <c r="D163" s="414">
        <v>45225</v>
      </c>
      <c r="E163" s="328">
        <v>1715.3</v>
      </c>
      <c r="F163" s="328">
        <v>1721.2166666666665</v>
      </c>
      <c r="G163" s="327">
        <v>1700.9333333333329</v>
      </c>
      <c r="H163" s="327">
        <v>1686.5666666666664</v>
      </c>
      <c r="I163" s="327">
        <v>1666.2833333333328</v>
      </c>
      <c r="J163" s="327">
        <v>1735.583333333333</v>
      </c>
      <c r="K163" s="327">
        <v>1755.8666666666663</v>
      </c>
      <c r="L163" s="327">
        <v>1770.2333333333331</v>
      </c>
      <c r="M163" s="326">
        <v>1741.5</v>
      </c>
      <c r="N163" s="326">
        <v>1706.85</v>
      </c>
      <c r="O163" s="326">
        <v>5225066</v>
      </c>
      <c r="P163" s="329">
        <v>-5.554329434267638E-2</v>
      </c>
    </row>
    <row r="164" spans="1:16" ht="12.75" customHeight="1">
      <c r="A164" s="358">
        <v>154</v>
      </c>
      <c r="B164" s="413" t="s">
        <v>49</v>
      </c>
      <c r="C164" s="328" t="s">
        <v>208</v>
      </c>
      <c r="D164" s="414">
        <v>45225</v>
      </c>
      <c r="E164" s="328">
        <v>902.15</v>
      </c>
      <c r="F164" s="328">
        <v>907.45000000000016</v>
      </c>
      <c r="G164" s="327">
        <v>887.65000000000032</v>
      </c>
      <c r="H164" s="327">
        <v>873.1500000000002</v>
      </c>
      <c r="I164" s="327">
        <v>853.35000000000036</v>
      </c>
      <c r="J164" s="327">
        <v>921.95000000000027</v>
      </c>
      <c r="K164" s="327">
        <v>941.75000000000023</v>
      </c>
      <c r="L164" s="327">
        <v>956.25000000000023</v>
      </c>
      <c r="M164" s="326">
        <v>927.25</v>
      </c>
      <c r="N164" s="326">
        <v>892.95</v>
      </c>
      <c r="O164" s="326">
        <v>3349850</v>
      </c>
      <c r="P164" s="329">
        <v>-3.1695331695331695E-2</v>
      </c>
    </row>
    <row r="165" spans="1:16" ht="12.75" customHeight="1">
      <c r="A165" s="358">
        <v>155</v>
      </c>
      <c r="B165" s="413" t="s">
        <v>63</v>
      </c>
      <c r="C165" s="328" t="s">
        <v>209</v>
      </c>
      <c r="D165" s="414">
        <v>45225</v>
      </c>
      <c r="E165" s="328">
        <v>243.2</v>
      </c>
      <c r="F165" s="328">
        <v>245.35</v>
      </c>
      <c r="G165" s="327">
        <v>240.14999999999998</v>
      </c>
      <c r="H165" s="327">
        <v>237.1</v>
      </c>
      <c r="I165" s="327">
        <v>231.89999999999998</v>
      </c>
      <c r="J165" s="327">
        <v>248.39999999999998</v>
      </c>
      <c r="K165" s="327">
        <v>253.59999999999997</v>
      </c>
      <c r="L165" s="327">
        <v>256.64999999999998</v>
      </c>
      <c r="M165" s="326">
        <v>250.55</v>
      </c>
      <c r="N165" s="326">
        <v>242.3</v>
      </c>
      <c r="O165" s="326">
        <v>59600000</v>
      </c>
      <c r="P165" s="329">
        <v>-3.637833468067906E-2</v>
      </c>
    </row>
    <row r="166" spans="1:16" ht="12.75" customHeight="1">
      <c r="A166" s="358">
        <v>156</v>
      </c>
      <c r="B166" s="413" t="s">
        <v>190</v>
      </c>
      <c r="C166" s="328" t="s">
        <v>210</v>
      </c>
      <c r="D166" s="414">
        <v>45225</v>
      </c>
      <c r="E166" s="328">
        <v>283.45</v>
      </c>
      <c r="F166" s="328">
        <v>284.23333333333335</v>
      </c>
      <c r="G166" s="327">
        <v>280.4666666666667</v>
      </c>
      <c r="H166" s="327">
        <v>277.48333333333335</v>
      </c>
      <c r="I166" s="327">
        <v>273.7166666666667</v>
      </c>
      <c r="J166" s="327">
        <v>287.2166666666667</v>
      </c>
      <c r="K166" s="327">
        <v>290.98333333333335</v>
      </c>
      <c r="L166" s="327">
        <v>293.9666666666667</v>
      </c>
      <c r="M166" s="326">
        <v>288</v>
      </c>
      <c r="N166" s="326">
        <v>281.25</v>
      </c>
      <c r="O166" s="326">
        <v>58752000</v>
      </c>
      <c r="P166" s="329">
        <v>-0.12696148359486448</v>
      </c>
    </row>
    <row r="167" spans="1:16" ht="12.75" customHeight="1">
      <c r="A167" s="358">
        <v>157</v>
      </c>
      <c r="B167" s="413" t="s">
        <v>84</v>
      </c>
      <c r="C167" s="328" t="s">
        <v>211</v>
      </c>
      <c r="D167" s="414">
        <v>45225</v>
      </c>
      <c r="E167" s="328">
        <v>2348.3000000000002</v>
      </c>
      <c r="F167" s="328">
        <v>2361.6166666666668</v>
      </c>
      <c r="G167" s="327">
        <v>2328.2333333333336</v>
      </c>
      <c r="H167" s="327">
        <v>2308.166666666667</v>
      </c>
      <c r="I167" s="327">
        <v>2274.7833333333338</v>
      </c>
      <c r="J167" s="327">
        <v>2381.6833333333334</v>
      </c>
      <c r="K167" s="327">
        <v>2415.0666666666666</v>
      </c>
      <c r="L167" s="327">
        <v>2435.1333333333332</v>
      </c>
      <c r="M167" s="326">
        <v>2395</v>
      </c>
      <c r="N167" s="326">
        <v>2341.5500000000002</v>
      </c>
      <c r="O167" s="326">
        <v>52515000</v>
      </c>
      <c r="P167" s="329">
        <v>-8.1122685075881353E-3</v>
      </c>
    </row>
    <row r="168" spans="1:16" ht="12.75" customHeight="1">
      <c r="A168" s="358">
        <v>158</v>
      </c>
      <c r="B168" s="413" t="s">
        <v>132</v>
      </c>
      <c r="C168" s="328" t="s">
        <v>212</v>
      </c>
      <c r="D168" s="414">
        <v>45225</v>
      </c>
      <c r="E168" s="328">
        <v>92.35</v>
      </c>
      <c r="F168" s="328">
        <v>92.86666666666666</v>
      </c>
      <c r="G168" s="327">
        <v>91.183333333333323</v>
      </c>
      <c r="H168" s="327">
        <v>90.016666666666666</v>
      </c>
      <c r="I168" s="327">
        <v>88.333333333333329</v>
      </c>
      <c r="J168" s="327">
        <v>94.033333333333317</v>
      </c>
      <c r="K168" s="327">
        <v>95.716666666666654</v>
      </c>
      <c r="L168" s="327">
        <v>96.883333333333312</v>
      </c>
      <c r="M168" s="326">
        <v>94.55</v>
      </c>
      <c r="N168" s="326">
        <v>91.7</v>
      </c>
      <c r="O168" s="326">
        <v>131712000</v>
      </c>
      <c r="P168" s="329">
        <v>-3.1187477933388254E-2</v>
      </c>
    </row>
    <row r="169" spans="1:16" ht="12.75" customHeight="1">
      <c r="A169" s="358">
        <v>159</v>
      </c>
      <c r="B169" s="413" t="s">
        <v>63</v>
      </c>
      <c r="C169" s="416" t="s">
        <v>213</v>
      </c>
      <c r="D169" s="414">
        <v>45225</v>
      </c>
      <c r="E169" s="328">
        <v>788</v>
      </c>
      <c r="F169" s="328">
        <v>791.66666666666663</v>
      </c>
      <c r="G169" s="327">
        <v>782.63333333333321</v>
      </c>
      <c r="H169" s="327">
        <v>777.26666666666654</v>
      </c>
      <c r="I169" s="327">
        <v>768.23333333333312</v>
      </c>
      <c r="J169" s="327">
        <v>797.0333333333333</v>
      </c>
      <c r="K169" s="327">
        <v>806.06666666666683</v>
      </c>
      <c r="L169" s="327">
        <v>811.43333333333339</v>
      </c>
      <c r="M169" s="326">
        <v>800.7</v>
      </c>
      <c r="N169" s="326">
        <v>786.3</v>
      </c>
      <c r="O169" s="326">
        <v>9244800</v>
      </c>
      <c r="P169" s="329">
        <v>-0.10515719374322441</v>
      </c>
    </row>
    <row r="170" spans="1:16" ht="12.75" customHeight="1">
      <c r="A170" s="358">
        <v>160</v>
      </c>
      <c r="B170" s="413" t="s">
        <v>68</v>
      </c>
      <c r="C170" s="328" t="s">
        <v>214</v>
      </c>
      <c r="D170" s="414">
        <v>45225</v>
      </c>
      <c r="E170" s="328">
        <v>1295.4000000000001</v>
      </c>
      <c r="F170" s="328">
        <v>1300.0833333333333</v>
      </c>
      <c r="G170" s="327">
        <v>1285.5666666666666</v>
      </c>
      <c r="H170" s="327">
        <v>1275.7333333333333</v>
      </c>
      <c r="I170" s="327">
        <v>1261.2166666666667</v>
      </c>
      <c r="J170" s="327">
        <v>1309.9166666666665</v>
      </c>
      <c r="K170" s="327">
        <v>1324.4333333333334</v>
      </c>
      <c r="L170" s="327">
        <v>1334.2666666666664</v>
      </c>
      <c r="M170" s="326">
        <v>1314.6</v>
      </c>
      <c r="N170" s="326">
        <v>1290.25</v>
      </c>
      <c r="O170" s="326">
        <v>7533750</v>
      </c>
      <c r="P170" s="329">
        <v>-6.1653432975245212E-2</v>
      </c>
    </row>
    <row r="171" spans="1:16" ht="12.75" customHeight="1">
      <c r="A171" s="358">
        <v>161</v>
      </c>
      <c r="B171" s="413" t="s">
        <v>63</v>
      </c>
      <c r="C171" s="328" t="s">
        <v>215</v>
      </c>
      <c r="D171" s="414">
        <v>45225</v>
      </c>
      <c r="E171" s="328">
        <v>592.79999999999995</v>
      </c>
      <c r="F171" s="328">
        <v>594.43333333333328</v>
      </c>
      <c r="G171" s="327">
        <v>590.36666666666656</v>
      </c>
      <c r="H171" s="327">
        <v>587.93333333333328</v>
      </c>
      <c r="I171" s="327">
        <v>583.86666666666656</v>
      </c>
      <c r="J171" s="327">
        <v>596.86666666666656</v>
      </c>
      <c r="K171" s="327">
        <v>600.93333333333339</v>
      </c>
      <c r="L171" s="327">
        <v>603.36666666666656</v>
      </c>
      <c r="M171" s="326">
        <v>598.5</v>
      </c>
      <c r="N171" s="326">
        <v>592</v>
      </c>
      <c r="O171" s="326">
        <v>86730000</v>
      </c>
      <c r="P171" s="329">
        <v>2.1318266114356034E-3</v>
      </c>
    </row>
    <row r="172" spans="1:16" ht="12.75" customHeight="1">
      <c r="A172" s="358">
        <v>162</v>
      </c>
      <c r="B172" s="413" t="s">
        <v>49</v>
      </c>
      <c r="C172" s="328" t="s">
        <v>216</v>
      </c>
      <c r="D172" s="414">
        <v>45225</v>
      </c>
      <c r="E172" s="328">
        <v>25833.35</v>
      </c>
      <c r="F172" s="328">
        <v>26066.966666666664</v>
      </c>
      <c r="G172" s="327">
        <v>25533.933333333327</v>
      </c>
      <c r="H172" s="327">
        <v>25234.516666666663</v>
      </c>
      <c r="I172" s="327">
        <v>24701.483333333326</v>
      </c>
      <c r="J172" s="327">
        <v>26366.383333333328</v>
      </c>
      <c r="K172" s="327">
        <v>26899.416666666661</v>
      </c>
      <c r="L172" s="327">
        <v>27198.833333333328</v>
      </c>
      <c r="M172" s="326">
        <v>26600</v>
      </c>
      <c r="N172" s="326">
        <v>25767.55</v>
      </c>
      <c r="O172" s="326">
        <v>177825</v>
      </c>
      <c r="P172" s="329">
        <v>-8.3966516419832576E-2</v>
      </c>
    </row>
    <row r="173" spans="1:16" ht="12.75" customHeight="1">
      <c r="A173" s="358">
        <v>163</v>
      </c>
      <c r="B173" s="413" t="s">
        <v>41</v>
      </c>
      <c r="C173" s="328" t="s">
        <v>217</v>
      </c>
      <c r="D173" s="414">
        <v>45225</v>
      </c>
      <c r="E173" s="328">
        <v>3655.7</v>
      </c>
      <c r="F173" s="328">
        <v>3682.8000000000006</v>
      </c>
      <c r="G173" s="327">
        <v>3615.7000000000012</v>
      </c>
      <c r="H173" s="327">
        <v>3575.7000000000007</v>
      </c>
      <c r="I173" s="327">
        <v>3508.6000000000013</v>
      </c>
      <c r="J173" s="327">
        <v>3722.8000000000011</v>
      </c>
      <c r="K173" s="327">
        <v>3789.9000000000005</v>
      </c>
      <c r="L173" s="327">
        <v>3829.900000000001</v>
      </c>
      <c r="M173" s="326">
        <v>3749.9</v>
      </c>
      <c r="N173" s="326">
        <v>3642.8</v>
      </c>
      <c r="O173" s="326">
        <v>1777600</v>
      </c>
      <c r="P173" s="329">
        <v>-3.146538807311957E-2</v>
      </c>
    </row>
    <row r="174" spans="1:16" ht="12.75" customHeight="1">
      <c r="A174" s="358">
        <v>164</v>
      </c>
      <c r="B174" s="413" t="s">
        <v>47</v>
      </c>
      <c r="C174" s="328" t="s">
        <v>218</v>
      </c>
      <c r="D174" s="414">
        <v>45225</v>
      </c>
      <c r="E174" s="328">
        <v>2244</v>
      </c>
      <c r="F174" s="328">
        <v>2253.7666666666669</v>
      </c>
      <c r="G174" s="327">
        <v>2226.7333333333336</v>
      </c>
      <c r="H174" s="327">
        <v>2209.4666666666667</v>
      </c>
      <c r="I174" s="327">
        <v>2182.4333333333334</v>
      </c>
      <c r="J174" s="327">
        <v>2271.0333333333338</v>
      </c>
      <c r="K174" s="327">
        <v>2298.0666666666675</v>
      </c>
      <c r="L174" s="327">
        <v>2315.3333333333339</v>
      </c>
      <c r="M174" s="326">
        <v>2280.8000000000002</v>
      </c>
      <c r="N174" s="326">
        <v>2236.5</v>
      </c>
      <c r="O174" s="326">
        <v>3701250</v>
      </c>
      <c r="P174" s="329">
        <v>-3.8761199844176079E-2</v>
      </c>
    </row>
    <row r="175" spans="1:16" ht="12.75" customHeight="1">
      <c r="A175" s="358">
        <v>165</v>
      </c>
      <c r="B175" s="413" t="s">
        <v>68</v>
      </c>
      <c r="C175" s="328" t="s">
        <v>219</v>
      </c>
      <c r="D175" s="414">
        <v>45225</v>
      </c>
      <c r="E175" s="328">
        <v>1882</v>
      </c>
      <c r="F175" s="328">
        <v>1890.3666666666668</v>
      </c>
      <c r="G175" s="327">
        <v>1861.7333333333336</v>
      </c>
      <c r="H175" s="327">
        <v>1841.4666666666667</v>
      </c>
      <c r="I175" s="327">
        <v>1812.8333333333335</v>
      </c>
      <c r="J175" s="327">
        <v>1910.6333333333337</v>
      </c>
      <c r="K175" s="327">
        <v>1939.2666666666669</v>
      </c>
      <c r="L175" s="327">
        <v>1959.5333333333338</v>
      </c>
      <c r="M175" s="326">
        <v>1919</v>
      </c>
      <c r="N175" s="326">
        <v>1870.1</v>
      </c>
      <c r="O175" s="326">
        <v>6985800</v>
      </c>
      <c r="P175" s="329">
        <v>-9.6671580417410197E-2</v>
      </c>
    </row>
    <row r="176" spans="1:16" ht="12.75" customHeight="1">
      <c r="A176" s="358">
        <v>166</v>
      </c>
      <c r="B176" s="413" t="s">
        <v>43</v>
      </c>
      <c r="C176" s="328" t="s">
        <v>220</v>
      </c>
      <c r="D176" s="414">
        <v>45225</v>
      </c>
      <c r="E176" s="328">
        <v>1140.8</v>
      </c>
      <c r="F176" s="328">
        <v>1145.0666666666668</v>
      </c>
      <c r="G176" s="327">
        <v>1133.1333333333337</v>
      </c>
      <c r="H176" s="327">
        <v>1125.4666666666669</v>
      </c>
      <c r="I176" s="327">
        <v>1113.5333333333338</v>
      </c>
      <c r="J176" s="327">
        <v>1152.7333333333336</v>
      </c>
      <c r="K176" s="327">
        <v>1164.6666666666665</v>
      </c>
      <c r="L176" s="327">
        <v>1172.3333333333335</v>
      </c>
      <c r="M176" s="326">
        <v>1157</v>
      </c>
      <c r="N176" s="326">
        <v>1137.4000000000001</v>
      </c>
      <c r="O176" s="326">
        <v>23419900</v>
      </c>
      <c r="P176" s="329">
        <v>-3.1607282410489448E-2</v>
      </c>
    </row>
    <row r="177" spans="1:16" ht="12.75" customHeight="1">
      <c r="A177" s="358">
        <v>167</v>
      </c>
      <c r="B177" s="413" t="s">
        <v>205</v>
      </c>
      <c r="C177" s="328" t="s">
        <v>221</v>
      </c>
      <c r="D177" s="414">
        <v>45225</v>
      </c>
      <c r="E177" s="328">
        <v>584.20000000000005</v>
      </c>
      <c r="F177" s="328">
        <v>587.6</v>
      </c>
      <c r="G177" s="327">
        <v>576.70000000000005</v>
      </c>
      <c r="H177" s="327">
        <v>569.20000000000005</v>
      </c>
      <c r="I177" s="327">
        <v>558.30000000000007</v>
      </c>
      <c r="J177" s="327">
        <v>595.1</v>
      </c>
      <c r="K177" s="327">
        <v>605.99999999999989</v>
      </c>
      <c r="L177" s="327">
        <v>613.5</v>
      </c>
      <c r="M177" s="326">
        <v>598.5</v>
      </c>
      <c r="N177" s="326">
        <v>580.1</v>
      </c>
      <c r="O177" s="326">
        <v>7923000</v>
      </c>
      <c r="P177" s="329">
        <v>-4.5536682327430432E-2</v>
      </c>
    </row>
    <row r="178" spans="1:16" ht="12.75" customHeight="1">
      <c r="A178" s="358">
        <v>168</v>
      </c>
      <c r="B178" s="413" t="s">
        <v>43</v>
      </c>
      <c r="C178" s="415" t="s">
        <v>222</v>
      </c>
      <c r="D178" s="414">
        <v>45225</v>
      </c>
      <c r="E178" s="328">
        <v>783.8</v>
      </c>
      <c r="F178" s="328">
        <v>783.19999999999993</v>
      </c>
      <c r="G178" s="327">
        <v>774.59999999999991</v>
      </c>
      <c r="H178" s="327">
        <v>765.4</v>
      </c>
      <c r="I178" s="327">
        <v>756.8</v>
      </c>
      <c r="J178" s="327">
        <v>792.39999999999986</v>
      </c>
      <c r="K178" s="327">
        <v>801</v>
      </c>
      <c r="L178" s="327">
        <v>810.19999999999982</v>
      </c>
      <c r="M178" s="326">
        <v>791.8</v>
      </c>
      <c r="N178" s="326">
        <v>774</v>
      </c>
      <c r="O178" s="326">
        <v>3719000</v>
      </c>
      <c r="P178" s="329">
        <v>-9.4913604283280606E-2</v>
      </c>
    </row>
    <row r="179" spans="1:16" ht="12.75" customHeight="1">
      <c r="A179" s="358">
        <v>169</v>
      </c>
      <c r="B179" s="413" t="s">
        <v>39</v>
      </c>
      <c r="C179" s="328" t="s">
        <v>223</v>
      </c>
      <c r="D179" s="414">
        <v>45225</v>
      </c>
      <c r="E179" s="328">
        <v>1023.65</v>
      </c>
      <c r="F179" s="328">
        <v>1032.8</v>
      </c>
      <c r="G179" s="327">
        <v>1011</v>
      </c>
      <c r="H179" s="327">
        <v>998.35</v>
      </c>
      <c r="I179" s="327">
        <v>976.55000000000007</v>
      </c>
      <c r="J179" s="327">
        <v>1045.4499999999998</v>
      </c>
      <c r="K179" s="327">
        <v>1067.2499999999995</v>
      </c>
      <c r="L179" s="327">
        <v>1079.8999999999999</v>
      </c>
      <c r="M179" s="326">
        <v>1054.5999999999999</v>
      </c>
      <c r="N179" s="326">
        <v>1020.15</v>
      </c>
      <c r="O179" s="326">
        <v>7217100</v>
      </c>
      <c r="P179" s="329">
        <v>-0.13328929986789961</v>
      </c>
    </row>
    <row r="180" spans="1:16" ht="12.75" customHeight="1">
      <c r="A180" s="358">
        <v>170</v>
      </c>
      <c r="B180" s="413" t="s">
        <v>79</v>
      </c>
      <c r="C180" s="417" t="s">
        <v>224</v>
      </c>
      <c r="D180" s="414">
        <v>45225</v>
      </c>
      <c r="E180" s="328">
        <v>1902.2</v>
      </c>
      <c r="F180" s="328">
        <v>1906.7</v>
      </c>
      <c r="G180" s="327">
        <v>1884.4</v>
      </c>
      <c r="H180" s="327">
        <v>1866.6000000000001</v>
      </c>
      <c r="I180" s="327">
        <v>1844.3000000000002</v>
      </c>
      <c r="J180" s="327">
        <v>1924.5</v>
      </c>
      <c r="K180" s="327">
        <v>1946.7999999999997</v>
      </c>
      <c r="L180" s="327">
        <v>1964.6</v>
      </c>
      <c r="M180" s="326">
        <v>1929</v>
      </c>
      <c r="N180" s="326">
        <v>1888.9</v>
      </c>
      <c r="O180" s="326">
        <v>5908500</v>
      </c>
      <c r="P180" s="329">
        <v>-9.4135684170180145E-2</v>
      </c>
    </row>
    <row r="181" spans="1:16" ht="12.75" customHeight="1">
      <c r="A181" s="358">
        <v>171</v>
      </c>
      <c r="B181" s="413" t="s">
        <v>59</v>
      </c>
      <c r="C181" s="328" t="s">
        <v>225</v>
      </c>
      <c r="D181" s="414">
        <v>45225</v>
      </c>
      <c r="E181" s="328">
        <v>880.25</v>
      </c>
      <c r="F181" s="328">
        <v>885.68333333333339</v>
      </c>
      <c r="G181" s="327">
        <v>870.56666666666683</v>
      </c>
      <c r="H181" s="327">
        <v>860.88333333333344</v>
      </c>
      <c r="I181" s="327">
        <v>845.76666666666688</v>
      </c>
      <c r="J181" s="327">
        <v>895.36666666666679</v>
      </c>
      <c r="K181" s="327">
        <v>910.48333333333335</v>
      </c>
      <c r="L181" s="327">
        <v>920.16666666666674</v>
      </c>
      <c r="M181" s="326">
        <v>900.8</v>
      </c>
      <c r="N181" s="326">
        <v>876</v>
      </c>
      <c r="O181" s="326">
        <v>10243800</v>
      </c>
      <c r="P181" s="329">
        <v>-3.6811373445036814E-2</v>
      </c>
    </row>
    <row r="182" spans="1:16" ht="12.75" customHeight="1">
      <c r="A182" s="358">
        <v>172</v>
      </c>
      <c r="B182" s="413" t="s">
        <v>56</v>
      </c>
      <c r="C182" s="328" t="s">
        <v>226</v>
      </c>
      <c r="D182" s="414">
        <v>45225</v>
      </c>
      <c r="E182" s="328">
        <v>618.15</v>
      </c>
      <c r="F182" s="328">
        <v>620.44999999999993</v>
      </c>
      <c r="G182" s="327">
        <v>613.19999999999982</v>
      </c>
      <c r="H182" s="327">
        <v>608.24999999999989</v>
      </c>
      <c r="I182" s="327">
        <v>600.99999999999977</v>
      </c>
      <c r="J182" s="327">
        <v>625.39999999999986</v>
      </c>
      <c r="K182" s="327">
        <v>632.65000000000009</v>
      </c>
      <c r="L182" s="327">
        <v>637.59999999999991</v>
      </c>
      <c r="M182" s="326">
        <v>627.70000000000005</v>
      </c>
      <c r="N182" s="326">
        <v>615.5</v>
      </c>
      <c r="O182" s="326">
        <v>66198375</v>
      </c>
      <c r="P182" s="329">
        <v>-0.1079897847500912</v>
      </c>
    </row>
    <row r="183" spans="1:16" ht="12.75" customHeight="1">
      <c r="A183" s="358">
        <v>173</v>
      </c>
      <c r="B183" s="413" t="s">
        <v>190</v>
      </c>
      <c r="C183" s="328" t="s">
        <v>227</v>
      </c>
      <c r="D183" s="414">
        <v>45225</v>
      </c>
      <c r="E183" s="328">
        <v>260.10000000000002</v>
      </c>
      <c r="F183" s="328">
        <v>261.55</v>
      </c>
      <c r="G183" s="327">
        <v>257.60000000000002</v>
      </c>
      <c r="H183" s="327">
        <v>255.10000000000002</v>
      </c>
      <c r="I183" s="327">
        <v>251.15000000000003</v>
      </c>
      <c r="J183" s="327">
        <v>264.05</v>
      </c>
      <c r="K183" s="327">
        <v>267.99999999999994</v>
      </c>
      <c r="L183" s="327">
        <v>270.5</v>
      </c>
      <c r="M183" s="326">
        <v>265.5</v>
      </c>
      <c r="N183" s="326">
        <v>259.05</v>
      </c>
      <c r="O183" s="326">
        <v>89434125</v>
      </c>
      <c r="P183" s="329">
        <v>-1.1046837096473222E-2</v>
      </c>
    </row>
    <row r="184" spans="1:16" ht="12.75" customHeight="1">
      <c r="A184" s="358">
        <v>174</v>
      </c>
      <c r="B184" s="413" t="s">
        <v>132</v>
      </c>
      <c r="C184" s="328" t="s">
        <v>228</v>
      </c>
      <c r="D184" s="414">
        <v>45225</v>
      </c>
      <c r="E184" s="328">
        <v>127.55</v>
      </c>
      <c r="F184" s="328">
        <v>128.15</v>
      </c>
      <c r="G184" s="327">
        <v>126.4</v>
      </c>
      <c r="H184" s="327">
        <v>125.25</v>
      </c>
      <c r="I184" s="327">
        <v>123.5</v>
      </c>
      <c r="J184" s="327">
        <v>129.30000000000001</v>
      </c>
      <c r="K184" s="327">
        <v>131.05000000000001</v>
      </c>
      <c r="L184" s="327">
        <v>132.20000000000002</v>
      </c>
      <c r="M184" s="326">
        <v>129.9</v>
      </c>
      <c r="N184" s="326">
        <v>127</v>
      </c>
      <c r="O184" s="326">
        <v>209203500</v>
      </c>
      <c r="P184" s="329">
        <v>-3.02868068833652E-2</v>
      </c>
    </row>
    <row r="185" spans="1:16" ht="12.75" customHeight="1">
      <c r="A185" s="358">
        <v>175</v>
      </c>
      <c r="B185" s="413" t="s">
        <v>87</v>
      </c>
      <c r="C185" s="328" t="s">
        <v>229</v>
      </c>
      <c r="D185" s="414">
        <v>45225</v>
      </c>
      <c r="E185" s="328">
        <v>3547.7</v>
      </c>
      <c r="F185" s="328">
        <v>3564.5666666666671</v>
      </c>
      <c r="G185" s="327">
        <v>3520.1833333333343</v>
      </c>
      <c r="H185" s="327">
        <v>3492.6666666666674</v>
      </c>
      <c r="I185" s="327">
        <v>3448.2833333333347</v>
      </c>
      <c r="J185" s="327">
        <v>3592.0833333333339</v>
      </c>
      <c r="K185" s="327">
        <v>3636.4666666666662</v>
      </c>
      <c r="L185" s="327">
        <v>3663.9833333333336</v>
      </c>
      <c r="M185" s="326">
        <v>3608.95</v>
      </c>
      <c r="N185" s="326">
        <v>3537.05</v>
      </c>
      <c r="O185" s="326">
        <v>9303875</v>
      </c>
      <c r="P185" s="329">
        <v>-0.10118343195266272</v>
      </c>
    </row>
    <row r="186" spans="1:16" ht="12.75" customHeight="1">
      <c r="A186" s="358">
        <v>176</v>
      </c>
      <c r="B186" s="413" t="s">
        <v>87</v>
      </c>
      <c r="C186" s="328" t="s">
        <v>230</v>
      </c>
      <c r="D186" s="414">
        <v>45225</v>
      </c>
      <c r="E186" s="328">
        <v>1232.3499999999999</v>
      </c>
      <c r="F186" s="328">
        <v>1246.45</v>
      </c>
      <c r="G186" s="327">
        <v>1211.9000000000001</v>
      </c>
      <c r="H186" s="327">
        <v>1191.45</v>
      </c>
      <c r="I186" s="327">
        <v>1156.9000000000001</v>
      </c>
      <c r="J186" s="327">
        <v>1266.9000000000001</v>
      </c>
      <c r="K186" s="327">
        <v>1301.4499999999998</v>
      </c>
      <c r="L186" s="327">
        <v>1321.9</v>
      </c>
      <c r="M186" s="326">
        <v>1281</v>
      </c>
      <c r="N186" s="326">
        <v>1226</v>
      </c>
      <c r="O186" s="326">
        <v>12963000</v>
      </c>
      <c r="P186" s="329">
        <v>8.4370608311584022E-2</v>
      </c>
    </row>
    <row r="187" spans="1:16" ht="12.75" customHeight="1">
      <c r="A187" s="358">
        <v>177</v>
      </c>
      <c r="B187" s="413" t="s">
        <v>59</v>
      </c>
      <c r="C187" s="328" t="s">
        <v>231</v>
      </c>
      <c r="D187" s="414">
        <v>45225</v>
      </c>
      <c r="E187" s="328">
        <v>3178.6</v>
      </c>
      <c r="F187" s="328">
        <v>3191.25</v>
      </c>
      <c r="G187" s="327">
        <v>3148.65</v>
      </c>
      <c r="H187" s="327">
        <v>3118.7000000000003</v>
      </c>
      <c r="I187" s="327">
        <v>3076.1000000000004</v>
      </c>
      <c r="J187" s="327">
        <v>3221.2</v>
      </c>
      <c r="K187" s="327">
        <v>3263.8</v>
      </c>
      <c r="L187" s="327">
        <v>3293.7499999999995</v>
      </c>
      <c r="M187" s="326">
        <v>3233.85</v>
      </c>
      <c r="N187" s="326">
        <v>3161.3</v>
      </c>
      <c r="O187" s="326">
        <v>5401875</v>
      </c>
      <c r="P187" s="329">
        <v>-8.6440892947742265E-2</v>
      </c>
    </row>
    <row r="188" spans="1:16" ht="12.75" customHeight="1">
      <c r="A188" s="358">
        <v>178</v>
      </c>
      <c r="B188" s="413" t="s">
        <v>43</v>
      </c>
      <c r="C188" s="328" t="s">
        <v>232</v>
      </c>
      <c r="D188" s="414">
        <v>45225</v>
      </c>
      <c r="E188" s="328">
        <v>1878.1</v>
      </c>
      <c r="F188" s="328">
        <v>1877.2666666666664</v>
      </c>
      <c r="G188" s="327">
        <v>1860.6833333333329</v>
      </c>
      <c r="H188" s="327">
        <v>1843.2666666666664</v>
      </c>
      <c r="I188" s="327">
        <v>1826.6833333333329</v>
      </c>
      <c r="J188" s="327">
        <v>1894.6833333333329</v>
      </c>
      <c r="K188" s="327">
        <v>1911.2666666666664</v>
      </c>
      <c r="L188" s="327">
        <v>1928.6833333333329</v>
      </c>
      <c r="M188" s="326">
        <v>1893.85</v>
      </c>
      <c r="N188" s="326">
        <v>1859.85</v>
      </c>
      <c r="O188" s="326">
        <v>1996000</v>
      </c>
      <c r="P188" s="329">
        <v>-0.184640522875817</v>
      </c>
    </row>
    <row r="189" spans="1:16" ht="12.75" customHeight="1">
      <c r="A189" s="358">
        <v>179</v>
      </c>
      <c r="B189" s="413" t="s">
        <v>45</v>
      </c>
      <c r="C189" s="328" t="s">
        <v>233</v>
      </c>
      <c r="D189" s="414">
        <v>45225</v>
      </c>
      <c r="E189" s="328">
        <v>2072.9</v>
      </c>
      <c r="F189" s="328">
        <v>2089.65</v>
      </c>
      <c r="G189" s="327">
        <v>2039.8000000000002</v>
      </c>
      <c r="H189" s="327">
        <v>2006.7000000000003</v>
      </c>
      <c r="I189" s="327">
        <v>1956.8500000000004</v>
      </c>
      <c r="J189" s="327">
        <v>2122.75</v>
      </c>
      <c r="K189" s="327">
        <v>2172.5999999999995</v>
      </c>
      <c r="L189" s="327">
        <v>2205.6999999999998</v>
      </c>
      <c r="M189" s="326">
        <v>2139.5</v>
      </c>
      <c r="N189" s="326">
        <v>2056.5500000000002</v>
      </c>
      <c r="O189" s="326">
        <v>3447200</v>
      </c>
      <c r="P189" s="329">
        <v>-3.9456085599643337E-2</v>
      </c>
    </row>
    <row r="190" spans="1:16" ht="12.75" customHeight="1">
      <c r="A190" s="358">
        <v>180</v>
      </c>
      <c r="B190" s="413" t="s">
        <v>56</v>
      </c>
      <c r="C190" s="328" t="s">
        <v>234</v>
      </c>
      <c r="D190" s="414">
        <v>45225</v>
      </c>
      <c r="E190" s="328">
        <v>1524.55</v>
      </c>
      <c r="F190" s="328">
        <v>1530.7</v>
      </c>
      <c r="G190" s="327">
        <v>1511.4</v>
      </c>
      <c r="H190" s="327">
        <v>1498.25</v>
      </c>
      <c r="I190" s="327">
        <v>1478.95</v>
      </c>
      <c r="J190" s="327">
        <v>1543.8500000000001</v>
      </c>
      <c r="K190" s="327">
        <v>1563.1499999999999</v>
      </c>
      <c r="L190" s="327">
        <v>1576.3000000000002</v>
      </c>
      <c r="M190" s="326">
        <v>1550</v>
      </c>
      <c r="N190" s="326">
        <v>1517.55</v>
      </c>
      <c r="O190" s="326">
        <v>7149800</v>
      </c>
      <c r="P190" s="329">
        <v>-0.2152132155205532</v>
      </c>
    </row>
    <row r="191" spans="1:16" ht="12.75" customHeight="1">
      <c r="A191" s="358">
        <v>181</v>
      </c>
      <c r="B191" s="413" t="s">
        <v>59</v>
      </c>
      <c r="C191" s="328" t="s">
        <v>235</v>
      </c>
      <c r="D191" s="414">
        <v>45225</v>
      </c>
      <c r="E191" s="328">
        <v>1552</v>
      </c>
      <c r="F191" s="328">
        <v>1566.5666666666666</v>
      </c>
      <c r="G191" s="327">
        <v>1533.4833333333331</v>
      </c>
      <c r="H191" s="327">
        <v>1514.9666666666665</v>
      </c>
      <c r="I191" s="327">
        <v>1481.883333333333</v>
      </c>
      <c r="J191" s="327">
        <v>1585.0833333333333</v>
      </c>
      <c r="K191" s="327">
        <v>1618.1666666666667</v>
      </c>
      <c r="L191" s="327">
        <v>1636.6833333333334</v>
      </c>
      <c r="M191" s="326">
        <v>1599.65</v>
      </c>
      <c r="N191" s="326">
        <v>1548.05</v>
      </c>
      <c r="O191" s="326">
        <v>2120400</v>
      </c>
      <c r="P191" s="329">
        <v>-5.7767507998578028E-2</v>
      </c>
    </row>
    <row r="192" spans="1:16" ht="12.75" customHeight="1">
      <c r="A192" s="358">
        <v>182</v>
      </c>
      <c r="B192" s="413" t="s">
        <v>49</v>
      </c>
      <c r="C192" s="328" t="s">
        <v>236</v>
      </c>
      <c r="D192" s="414">
        <v>45225</v>
      </c>
      <c r="E192" s="328">
        <v>8188.6</v>
      </c>
      <c r="F192" s="328">
        <v>8244.1999999999989</v>
      </c>
      <c r="G192" s="327">
        <v>8114.3999999999978</v>
      </c>
      <c r="H192" s="327">
        <v>8040.1999999999989</v>
      </c>
      <c r="I192" s="327">
        <v>7910.3999999999978</v>
      </c>
      <c r="J192" s="327">
        <v>8318.3999999999978</v>
      </c>
      <c r="K192" s="327">
        <v>8448.1999999999971</v>
      </c>
      <c r="L192" s="327">
        <v>8522.3999999999978</v>
      </c>
      <c r="M192" s="326">
        <v>8374</v>
      </c>
      <c r="N192" s="326">
        <v>8170</v>
      </c>
      <c r="O192" s="326">
        <v>1763000</v>
      </c>
      <c r="P192" s="329">
        <v>2.3393510187496372E-2</v>
      </c>
    </row>
    <row r="193" spans="1:16" ht="12.75" customHeight="1">
      <c r="A193" s="358">
        <v>183</v>
      </c>
      <c r="B193" s="413" t="s">
        <v>39</v>
      </c>
      <c r="C193" s="328" t="s">
        <v>237</v>
      </c>
      <c r="D193" s="414">
        <v>45225</v>
      </c>
      <c r="E193" s="328">
        <v>608.4</v>
      </c>
      <c r="F193" s="328">
        <v>612.18333333333328</v>
      </c>
      <c r="G193" s="327">
        <v>602.41666666666652</v>
      </c>
      <c r="H193" s="327">
        <v>596.43333333333328</v>
      </c>
      <c r="I193" s="327">
        <v>586.66666666666652</v>
      </c>
      <c r="J193" s="327">
        <v>618.16666666666652</v>
      </c>
      <c r="K193" s="327">
        <v>627.93333333333317</v>
      </c>
      <c r="L193" s="327">
        <v>633.91666666666652</v>
      </c>
      <c r="M193" s="326">
        <v>621.95000000000005</v>
      </c>
      <c r="N193" s="326">
        <v>606.20000000000005</v>
      </c>
      <c r="O193" s="326">
        <v>32862700</v>
      </c>
      <c r="P193" s="329">
        <v>-3.9697614344324568E-2</v>
      </c>
    </row>
    <row r="194" spans="1:16" ht="12.75" customHeight="1">
      <c r="A194" s="358">
        <v>184</v>
      </c>
      <c r="B194" s="413" t="s">
        <v>132</v>
      </c>
      <c r="C194" s="328" t="s">
        <v>238</v>
      </c>
      <c r="D194" s="414">
        <v>45225</v>
      </c>
      <c r="E194" s="328">
        <v>209.85</v>
      </c>
      <c r="F194" s="328">
        <v>211.29999999999998</v>
      </c>
      <c r="G194" s="327">
        <v>207.69999999999996</v>
      </c>
      <c r="H194" s="327">
        <v>205.54999999999998</v>
      </c>
      <c r="I194" s="327">
        <v>201.94999999999996</v>
      </c>
      <c r="J194" s="327">
        <v>213.44999999999996</v>
      </c>
      <c r="K194" s="327">
        <v>217.04999999999998</v>
      </c>
      <c r="L194" s="327">
        <v>219.19999999999996</v>
      </c>
      <c r="M194" s="326">
        <v>214.9</v>
      </c>
      <c r="N194" s="326">
        <v>209.15</v>
      </c>
      <c r="O194" s="326">
        <v>69678000</v>
      </c>
      <c r="P194" s="329">
        <v>-8.1128840828168278E-2</v>
      </c>
    </row>
    <row r="195" spans="1:16" ht="12.75" customHeight="1">
      <c r="A195" s="358">
        <v>185</v>
      </c>
      <c r="B195" s="413" t="s">
        <v>41</v>
      </c>
      <c r="C195" s="328" t="s">
        <v>239</v>
      </c>
      <c r="D195" s="414">
        <v>45225</v>
      </c>
      <c r="E195" s="328">
        <v>866</v>
      </c>
      <c r="F195" s="328">
        <v>873.86666666666667</v>
      </c>
      <c r="G195" s="327">
        <v>855.68333333333339</v>
      </c>
      <c r="H195" s="327">
        <v>845.36666666666667</v>
      </c>
      <c r="I195" s="327">
        <v>827.18333333333339</v>
      </c>
      <c r="J195" s="327">
        <v>884.18333333333339</v>
      </c>
      <c r="K195" s="327">
        <v>902.36666666666656</v>
      </c>
      <c r="L195" s="327">
        <v>912.68333333333339</v>
      </c>
      <c r="M195" s="326">
        <v>892.05</v>
      </c>
      <c r="N195" s="326">
        <v>863.55</v>
      </c>
      <c r="O195" s="326">
        <v>7330200</v>
      </c>
      <c r="P195" s="329">
        <v>-6.0303053611260669E-2</v>
      </c>
    </row>
    <row r="196" spans="1:16" ht="12.75" customHeight="1">
      <c r="A196" s="358">
        <v>186</v>
      </c>
      <c r="B196" s="413" t="s">
        <v>87</v>
      </c>
      <c r="C196" s="328" t="s">
        <v>240</v>
      </c>
      <c r="D196" s="414">
        <v>45225</v>
      </c>
      <c r="E196" s="328">
        <v>408.35</v>
      </c>
      <c r="F196" s="328">
        <v>411.2166666666667</v>
      </c>
      <c r="G196" s="327">
        <v>404.43333333333339</v>
      </c>
      <c r="H196" s="327">
        <v>400.51666666666671</v>
      </c>
      <c r="I196" s="327">
        <v>393.73333333333341</v>
      </c>
      <c r="J196" s="327">
        <v>415.13333333333338</v>
      </c>
      <c r="K196" s="327">
        <v>421.91666666666669</v>
      </c>
      <c r="L196" s="327">
        <v>425.83333333333337</v>
      </c>
      <c r="M196" s="326">
        <v>418</v>
      </c>
      <c r="N196" s="326">
        <v>407.3</v>
      </c>
      <c r="O196" s="326">
        <v>43027500</v>
      </c>
      <c r="P196" s="329">
        <v>1.8860675491600015E-3</v>
      </c>
    </row>
    <row r="197" spans="1:16" ht="12.75" customHeight="1">
      <c r="A197" s="358">
        <v>187</v>
      </c>
      <c r="B197" s="413" t="s">
        <v>205</v>
      </c>
      <c r="C197" s="328" t="s">
        <v>241</v>
      </c>
      <c r="D197" s="414">
        <v>45225</v>
      </c>
      <c r="E197" s="328">
        <v>255.65</v>
      </c>
      <c r="F197" s="328">
        <v>258.15000000000003</v>
      </c>
      <c r="G197" s="327">
        <v>252.00000000000006</v>
      </c>
      <c r="H197" s="327">
        <v>248.35000000000002</v>
      </c>
      <c r="I197" s="327">
        <v>242.20000000000005</v>
      </c>
      <c r="J197" s="327">
        <v>261.80000000000007</v>
      </c>
      <c r="K197" s="327">
        <v>267.95000000000005</v>
      </c>
      <c r="L197" s="327">
        <v>271.60000000000008</v>
      </c>
      <c r="M197" s="326">
        <v>264.3</v>
      </c>
      <c r="N197" s="326">
        <v>254.5</v>
      </c>
      <c r="O197" s="326">
        <v>85635000</v>
      </c>
      <c r="P197" s="329">
        <v>-7.9609208744437998E-2</v>
      </c>
    </row>
    <row r="198" spans="1:16" ht="12.75" customHeight="1">
      <c r="A198" s="358">
        <v>188</v>
      </c>
      <c r="B198" s="413" t="s">
        <v>43</v>
      </c>
      <c r="C198" s="328" t="s">
        <v>242</v>
      </c>
      <c r="D198" s="414">
        <v>45225</v>
      </c>
      <c r="E198" s="328">
        <v>605</v>
      </c>
      <c r="F198" s="328">
        <v>606.55000000000007</v>
      </c>
      <c r="G198" s="327">
        <v>600.35000000000014</v>
      </c>
      <c r="H198" s="327">
        <v>595.70000000000005</v>
      </c>
      <c r="I198" s="327">
        <v>589.50000000000011</v>
      </c>
      <c r="J198" s="327">
        <v>611.20000000000016</v>
      </c>
      <c r="K198" s="327">
        <v>617.4000000000002</v>
      </c>
      <c r="L198" s="327">
        <v>622.05000000000018</v>
      </c>
      <c r="M198" s="326">
        <v>612.75</v>
      </c>
      <c r="N198" s="326">
        <v>601.9</v>
      </c>
      <c r="O198" s="326">
        <v>7344000</v>
      </c>
      <c r="P198" s="329">
        <v>-0.1203104786545925</v>
      </c>
    </row>
    <row r="199" spans="1:16" ht="12.75" customHeight="1">
      <c r="A199" s="359">
        <v>189</v>
      </c>
      <c r="B199" s="360"/>
      <c r="C199" s="352"/>
      <c r="D199" s="353"/>
      <c r="E199" s="354"/>
      <c r="F199" s="354"/>
      <c r="G199" s="355"/>
      <c r="H199" s="355"/>
      <c r="I199" s="355"/>
      <c r="J199" s="355"/>
      <c r="K199" s="355"/>
      <c r="L199" s="355"/>
      <c r="M199" s="352"/>
      <c r="N199" s="352"/>
      <c r="O199" s="356"/>
      <c r="P199" s="357"/>
    </row>
    <row r="200" spans="1:16" ht="12.75" customHeight="1">
      <c r="A200" s="33">
        <v>190</v>
      </c>
      <c r="B200" s="360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31">
        <v>191</v>
      </c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3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D39" sqref="D39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45198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77" t="s">
        <v>16</v>
      </c>
      <c r="B8" s="379"/>
      <c r="C8" s="382" t="s">
        <v>20</v>
      </c>
      <c r="D8" s="382" t="s">
        <v>21</v>
      </c>
      <c r="E8" s="374" t="s">
        <v>22</v>
      </c>
      <c r="F8" s="375"/>
      <c r="G8" s="376"/>
      <c r="H8" s="374" t="s">
        <v>23</v>
      </c>
      <c r="I8" s="375"/>
      <c r="J8" s="376"/>
      <c r="K8" s="26"/>
      <c r="L8" s="48"/>
      <c r="M8" s="48"/>
      <c r="N8" s="1"/>
      <c r="O8" s="1"/>
    </row>
    <row r="9" spans="1:15" ht="36" customHeight="1">
      <c r="A9" s="378"/>
      <c r="B9" s="381"/>
      <c r="C9" s="381"/>
      <c r="D9" s="38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19523.55</v>
      </c>
      <c r="D10" s="34">
        <v>19594.099999999999</v>
      </c>
      <c r="E10" s="34">
        <v>19421.549999999996</v>
      </c>
      <c r="F10" s="34">
        <v>19319.549999999996</v>
      </c>
      <c r="G10" s="34">
        <v>19146.999999999993</v>
      </c>
      <c r="H10" s="34">
        <v>19696.099999999999</v>
      </c>
      <c r="I10" s="34">
        <v>19868.650000000001</v>
      </c>
      <c r="J10" s="34">
        <v>19970.650000000001</v>
      </c>
      <c r="K10" s="34">
        <v>19766.650000000001</v>
      </c>
      <c r="L10" s="34">
        <v>19492.099999999999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44300.95</v>
      </c>
      <c r="D11" s="34">
        <v>44435.316666666673</v>
      </c>
      <c r="E11" s="34">
        <v>44113.833333333343</v>
      </c>
      <c r="F11" s="34">
        <v>43926.716666666667</v>
      </c>
      <c r="G11" s="34">
        <v>43605.233333333337</v>
      </c>
      <c r="H11" s="34">
        <v>44622.433333333349</v>
      </c>
      <c r="I11" s="34">
        <v>44943.916666666672</v>
      </c>
      <c r="J11" s="34">
        <v>45131.033333333355</v>
      </c>
      <c r="K11" s="34">
        <v>44756.800000000003</v>
      </c>
      <c r="L11" s="34">
        <v>44248.2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3837.8</v>
      </c>
      <c r="D12" s="36">
        <v>3845.9666666666672</v>
      </c>
      <c r="E12" s="36">
        <v>3816.5333333333342</v>
      </c>
      <c r="F12" s="36">
        <v>3795.2666666666669</v>
      </c>
      <c r="G12" s="36">
        <v>3765.8333333333339</v>
      </c>
      <c r="H12" s="36">
        <v>3867.2333333333345</v>
      </c>
      <c r="I12" s="36">
        <v>3896.666666666667</v>
      </c>
      <c r="J12" s="36">
        <v>3917.9333333333348</v>
      </c>
      <c r="K12" s="36">
        <v>3875.4</v>
      </c>
      <c r="L12" s="36">
        <v>3824.7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6186.2</v>
      </c>
      <c r="D13" s="36">
        <v>6207.25</v>
      </c>
      <c r="E13" s="36">
        <v>6153.9</v>
      </c>
      <c r="F13" s="36">
        <v>6121.5999999999995</v>
      </c>
      <c r="G13" s="36">
        <v>6068.2499999999991</v>
      </c>
      <c r="H13" s="36">
        <v>6239.55</v>
      </c>
      <c r="I13" s="36">
        <v>6292.9000000000005</v>
      </c>
      <c r="J13" s="36">
        <v>6325.2000000000007</v>
      </c>
      <c r="K13" s="36">
        <v>6260.6</v>
      </c>
      <c r="L13" s="36">
        <v>6174.95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31879.599999999999</v>
      </c>
      <c r="D14" s="36">
        <v>32103.899999999998</v>
      </c>
      <c r="E14" s="36">
        <v>31584.449999999997</v>
      </c>
      <c r="F14" s="36">
        <v>31289.3</v>
      </c>
      <c r="G14" s="36">
        <v>30769.85</v>
      </c>
      <c r="H14" s="36">
        <v>32399.049999999996</v>
      </c>
      <c r="I14" s="36">
        <v>32918.5</v>
      </c>
      <c r="J14" s="36">
        <v>33213.649999999994</v>
      </c>
      <c r="K14" s="36">
        <v>32623.35</v>
      </c>
      <c r="L14" s="36">
        <v>31808.75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5877.5</v>
      </c>
      <c r="D15" s="36">
        <v>5893.2666666666664</v>
      </c>
      <c r="E15" s="36">
        <v>5842.2833333333328</v>
      </c>
      <c r="F15" s="36">
        <v>5807.0666666666666</v>
      </c>
      <c r="G15" s="36">
        <v>5756.083333333333</v>
      </c>
      <c r="H15" s="36">
        <v>5928.4833333333327</v>
      </c>
      <c r="I15" s="36">
        <v>5979.4666666666662</v>
      </c>
      <c r="J15" s="36">
        <v>6014.6833333333325</v>
      </c>
      <c r="K15" s="36">
        <v>5944.25</v>
      </c>
      <c r="L15" s="36">
        <v>5858.05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11453.65</v>
      </c>
      <c r="D16" s="36">
        <v>11522.266666666668</v>
      </c>
      <c r="E16" s="36">
        <v>11363.883333333337</v>
      </c>
      <c r="F16" s="36">
        <v>11274.116666666669</v>
      </c>
      <c r="G16" s="36">
        <v>11115.733333333337</v>
      </c>
      <c r="H16" s="36">
        <v>11612.033333333336</v>
      </c>
      <c r="I16" s="36">
        <v>11770.416666666668</v>
      </c>
      <c r="J16" s="36">
        <v>11860.183333333336</v>
      </c>
      <c r="K16" s="36">
        <v>11680.65</v>
      </c>
      <c r="L16" s="36">
        <v>11432.5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4101.7</v>
      </c>
      <c r="D17" s="36">
        <v>4146.4666666666672</v>
      </c>
      <c r="E17" s="36">
        <v>4042.9333333333343</v>
      </c>
      <c r="F17" s="36">
        <v>3984.166666666667</v>
      </c>
      <c r="G17" s="36">
        <v>3880.6333333333341</v>
      </c>
      <c r="H17" s="36">
        <v>4205.2333333333345</v>
      </c>
      <c r="I17" s="36">
        <v>4308.7666666666673</v>
      </c>
      <c r="J17" s="36">
        <v>4367.5333333333347</v>
      </c>
      <c r="K17" s="31">
        <v>4250</v>
      </c>
      <c r="L17" s="31">
        <v>4087.7</v>
      </c>
      <c r="M17" s="31">
        <v>2.5908099999999998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22370.65</v>
      </c>
      <c r="D18" s="36">
        <v>22404.55</v>
      </c>
      <c r="E18" s="36">
        <v>21966.1</v>
      </c>
      <c r="F18" s="36">
        <v>21561.55</v>
      </c>
      <c r="G18" s="36">
        <v>21123.1</v>
      </c>
      <c r="H18" s="36">
        <v>22809.1</v>
      </c>
      <c r="I18" s="36">
        <v>23247.550000000003</v>
      </c>
      <c r="J18" s="36">
        <v>23652.1</v>
      </c>
      <c r="K18" s="31">
        <v>22843</v>
      </c>
      <c r="L18" s="31">
        <v>22000</v>
      </c>
      <c r="M18" s="31">
        <v>0.17582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175.95</v>
      </c>
      <c r="D19" s="36">
        <v>177.23333333333335</v>
      </c>
      <c r="E19" s="36">
        <v>173.91666666666669</v>
      </c>
      <c r="F19" s="36">
        <v>171.88333333333333</v>
      </c>
      <c r="G19" s="36">
        <v>168.56666666666666</v>
      </c>
      <c r="H19" s="36">
        <v>179.26666666666671</v>
      </c>
      <c r="I19" s="36">
        <v>182.58333333333337</v>
      </c>
      <c r="J19" s="36">
        <v>184.61666666666673</v>
      </c>
      <c r="K19" s="31">
        <v>180.55</v>
      </c>
      <c r="L19" s="31">
        <v>175.2</v>
      </c>
      <c r="M19" s="31">
        <v>26.406359999999999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211.05</v>
      </c>
      <c r="D20" s="36">
        <v>212.75</v>
      </c>
      <c r="E20" s="36">
        <v>208.7</v>
      </c>
      <c r="F20" s="36">
        <v>206.35</v>
      </c>
      <c r="G20" s="36">
        <v>202.29999999999998</v>
      </c>
      <c r="H20" s="36">
        <v>215.1</v>
      </c>
      <c r="I20" s="36">
        <v>219.15</v>
      </c>
      <c r="J20" s="36">
        <v>221.5</v>
      </c>
      <c r="K20" s="31">
        <v>216.8</v>
      </c>
      <c r="L20" s="31">
        <v>210.4</v>
      </c>
      <c r="M20" s="31">
        <v>19.178270000000001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1996.35</v>
      </c>
      <c r="D21" s="36">
        <v>2003.5333333333335</v>
      </c>
      <c r="E21" s="36">
        <v>1975.5666666666671</v>
      </c>
      <c r="F21" s="36">
        <v>1954.7833333333335</v>
      </c>
      <c r="G21" s="36">
        <v>1926.8166666666671</v>
      </c>
      <c r="H21" s="36">
        <v>2024.3166666666671</v>
      </c>
      <c r="I21" s="36">
        <v>2052.2833333333338</v>
      </c>
      <c r="J21" s="36">
        <v>2073.0666666666671</v>
      </c>
      <c r="K21" s="31">
        <v>2031.5</v>
      </c>
      <c r="L21" s="31">
        <v>1982.75</v>
      </c>
      <c r="M21" s="31">
        <v>14.205590000000001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2475.25</v>
      </c>
      <c r="D22" s="36">
        <v>2477.65</v>
      </c>
      <c r="E22" s="36">
        <v>2444.3000000000002</v>
      </c>
      <c r="F22" s="36">
        <v>2413.35</v>
      </c>
      <c r="G22" s="36">
        <v>2380</v>
      </c>
      <c r="H22" s="36">
        <v>2508.6000000000004</v>
      </c>
      <c r="I22" s="36">
        <v>2541.9499999999998</v>
      </c>
      <c r="J22" s="36">
        <v>2572.9000000000005</v>
      </c>
      <c r="K22" s="31">
        <v>2511</v>
      </c>
      <c r="L22" s="31">
        <v>2446.6999999999998</v>
      </c>
      <c r="M22" s="31">
        <v>22.255600000000001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1012.45</v>
      </c>
      <c r="D23" s="36">
        <v>1011.5666666666666</v>
      </c>
      <c r="E23" s="36">
        <v>1001.8833333333332</v>
      </c>
      <c r="F23" s="36">
        <v>991.31666666666661</v>
      </c>
      <c r="G23" s="36">
        <v>981.63333333333321</v>
      </c>
      <c r="H23" s="36">
        <v>1022.1333333333332</v>
      </c>
      <c r="I23" s="36">
        <v>1031.8166666666666</v>
      </c>
      <c r="J23" s="36">
        <v>1042.3833333333332</v>
      </c>
      <c r="K23" s="31">
        <v>1021.25</v>
      </c>
      <c r="L23" s="31">
        <v>1001</v>
      </c>
      <c r="M23" s="31">
        <v>39.144620000000003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823.1</v>
      </c>
      <c r="D24" s="36">
        <v>827.86666666666667</v>
      </c>
      <c r="E24" s="36">
        <v>814.38333333333333</v>
      </c>
      <c r="F24" s="36">
        <v>805.66666666666663</v>
      </c>
      <c r="G24" s="36">
        <v>792.18333333333328</v>
      </c>
      <c r="H24" s="36">
        <v>836.58333333333337</v>
      </c>
      <c r="I24" s="36">
        <v>850.06666666666672</v>
      </c>
      <c r="J24" s="36">
        <v>858.78333333333342</v>
      </c>
      <c r="K24" s="31">
        <v>841.35</v>
      </c>
      <c r="L24" s="31">
        <v>819.15</v>
      </c>
      <c r="M24" s="31">
        <v>50.579590000000003</v>
      </c>
      <c r="N24" s="1"/>
      <c r="O24" s="1"/>
    </row>
    <row r="25" spans="1:15" ht="12.75" customHeight="1">
      <c r="A25" s="51">
        <v>16</v>
      </c>
      <c r="B25" s="53" t="s">
        <v>844</v>
      </c>
      <c r="C25" s="31">
        <v>375.4</v>
      </c>
      <c r="D25" s="36">
        <v>375.90000000000003</v>
      </c>
      <c r="E25" s="36">
        <v>371.95000000000005</v>
      </c>
      <c r="F25" s="36">
        <v>368.5</v>
      </c>
      <c r="G25" s="36">
        <v>364.55</v>
      </c>
      <c r="H25" s="36">
        <v>379.35000000000008</v>
      </c>
      <c r="I25" s="36">
        <v>383.3</v>
      </c>
      <c r="J25" s="36">
        <v>386.75000000000011</v>
      </c>
      <c r="K25" s="31">
        <v>379.85</v>
      </c>
      <c r="L25" s="31">
        <v>372.45</v>
      </c>
      <c r="M25" s="31">
        <v>194.09168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3524.8</v>
      </c>
      <c r="D26" s="36">
        <v>3533.9166666666665</v>
      </c>
      <c r="E26" s="36">
        <v>3504.9333333333329</v>
      </c>
      <c r="F26" s="36">
        <v>3485.0666666666666</v>
      </c>
      <c r="G26" s="36">
        <v>3456.083333333333</v>
      </c>
      <c r="H26" s="36">
        <v>3553.7833333333328</v>
      </c>
      <c r="I26" s="36">
        <v>3582.7666666666664</v>
      </c>
      <c r="J26" s="36">
        <v>3602.6333333333328</v>
      </c>
      <c r="K26" s="31">
        <v>3562.9</v>
      </c>
      <c r="L26" s="31">
        <v>3514.05</v>
      </c>
      <c r="M26" s="31">
        <v>1.56118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419.9</v>
      </c>
      <c r="D27" s="36">
        <v>423.34999999999997</v>
      </c>
      <c r="E27" s="36">
        <v>415.19999999999993</v>
      </c>
      <c r="F27" s="36">
        <v>410.49999999999994</v>
      </c>
      <c r="G27" s="36">
        <v>402.34999999999991</v>
      </c>
      <c r="H27" s="36">
        <v>428.04999999999995</v>
      </c>
      <c r="I27" s="36">
        <v>436.19999999999993</v>
      </c>
      <c r="J27" s="36">
        <v>440.9</v>
      </c>
      <c r="K27" s="31">
        <v>431.5</v>
      </c>
      <c r="L27" s="31">
        <v>418.65</v>
      </c>
      <c r="M27" s="31">
        <v>34.614049999999999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5020.1000000000004</v>
      </c>
      <c r="D28" s="36">
        <v>5053.5333333333338</v>
      </c>
      <c r="E28" s="36">
        <v>4961.5666666666675</v>
      </c>
      <c r="F28" s="36">
        <v>4903.0333333333338</v>
      </c>
      <c r="G28" s="36">
        <v>4811.0666666666675</v>
      </c>
      <c r="H28" s="36">
        <v>5112.0666666666675</v>
      </c>
      <c r="I28" s="36">
        <v>5204.0333333333328</v>
      </c>
      <c r="J28" s="36">
        <v>5262.5666666666675</v>
      </c>
      <c r="K28" s="31">
        <v>5145.5</v>
      </c>
      <c r="L28" s="31">
        <v>4995</v>
      </c>
      <c r="M28" s="31">
        <v>4.07714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367.2</v>
      </c>
      <c r="D29" s="36">
        <v>369.8</v>
      </c>
      <c r="E29" s="36">
        <v>362.40000000000003</v>
      </c>
      <c r="F29" s="36">
        <v>357.6</v>
      </c>
      <c r="G29" s="36">
        <v>350.20000000000005</v>
      </c>
      <c r="H29" s="36">
        <v>374.6</v>
      </c>
      <c r="I29" s="36">
        <v>382</v>
      </c>
      <c r="J29" s="36">
        <v>386.8</v>
      </c>
      <c r="K29" s="31">
        <v>377.2</v>
      </c>
      <c r="L29" s="31">
        <v>365</v>
      </c>
      <c r="M29" s="31">
        <v>23.950299999999999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174.1</v>
      </c>
      <c r="D30" s="36">
        <v>175.88333333333335</v>
      </c>
      <c r="E30" s="36">
        <v>171.76666666666671</v>
      </c>
      <c r="F30" s="36">
        <v>169.43333333333337</v>
      </c>
      <c r="G30" s="36">
        <v>165.31666666666672</v>
      </c>
      <c r="H30" s="36">
        <v>178.2166666666667</v>
      </c>
      <c r="I30" s="36">
        <v>182.33333333333331</v>
      </c>
      <c r="J30" s="36">
        <v>184.66666666666669</v>
      </c>
      <c r="K30" s="31">
        <v>180</v>
      </c>
      <c r="L30" s="31">
        <v>173.55</v>
      </c>
      <c r="M30" s="31">
        <v>119.26185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3170.35</v>
      </c>
      <c r="D31" s="36">
        <v>3204.7833333333333</v>
      </c>
      <c r="E31" s="36">
        <v>3120.5666666666666</v>
      </c>
      <c r="F31" s="36">
        <v>3070.7833333333333</v>
      </c>
      <c r="G31" s="36">
        <v>2986.5666666666666</v>
      </c>
      <c r="H31" s="36">
        <v>3254.5666666666666</v>
      </c>
      <c r="I31" s="36">
        <v>3338.7833333333328</v>
      </c>
      <c r="J31" s="36">
        <v>3388.5666666666666</v>
      </c>
      <c r="K31" s="31">
        <v>3289</v>
      </c>
      <c r="L31" s="31">
        <v>3155</v>
      </c>
      <c r="M31" s="31">
        <v>21.043810000000001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1898.5</v>
      </c>
      <c r="D32" s="36">
        <v>1906.95</v>
      </c>
      <c r="E32" s="36">
        <v>1881.5500000000002</v>
      </c>
      <c r="F32" s="36">
        <v>1864.6000000000001</v>
      </c>
      <c r="G32" s="36">
        <v>1839.2000000000003</v>
      </c>
      <c r="H32" s="36">
        <v>1923.9</v>
      </c>
      <c r="I32" s="36">
        <v>1949.3000000000002</v>
      </c>
      <c r="J32" s="36">
        <v>1966.25</v>
      </c>
      <c r="K32" s="31">
        <v>1932.35</v>
      </c>
      <c r="L32" s="31">
        <v>1890</v>
      </c>
      <c r="M32" s="31">
        <v>4.0324400000000002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622.15</v>
      </c>
      <c r="D33" s="36">
        <v>624.93333333333328</v>
      </c>
      <c r="E33" s="36">
        <v>618.41666666666652</v>
      </c>
      <c r="F33" s="36">
        <v>614.68333333333328</v>
      </c>
      <c r="G33" s="36">
        <v>608.16666666666652</v>
      </c>
      <c r="H33" s="36">
        <v>628.66666666666652</v>
      </c>
      <c r="I33" s="36">
        <v>635.18333333333317</v>
      </c>
      <c r="J33" s="36">
        <v>638.91666666666652</v>
      </c>
      <c r="K33" s="31">
        <v>631.45000000000005</v>
      </c>
      <c r="L33" s="31">
        <v>621.20000000000005</v>
      </c>
      <c r="M33" s="31">
        <v>3.7776399999999999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720.4</v>
      </c>
      <c r="D34" s="36">
        <v>728.08333333333337</v>
      </c>
      <c r="E34" s="36">
        <v>708.91666666666674</v>
      </c>
      <c r="F34" s="36">
        <v>697.43333333333339</v>
      </c>
      <c r="G34" s="36">
        <v>678.26666666666677</v>
      </c>
      <c r="H34" s="36">
        <v>739.56666666666672</v>
      </c>
      <c r="I34" s="36">
        <v>758.73333333333346</v>
      </c>
      <c r="J34" s="36">
        <v>770.2166666666667</v>
      </c>
      <c r="K34" s="31">
        <v>747.25</v>
      </c>
      <c r="L34" s="31">
        <v>716.6</v>
      </c>
      <c r="M34" s="31">
        <v>39.689520000000002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873.6</v>
      </c>
      <c r="D35" s="36">
        <v>875.5333333333333</v>
      </c>
      <c r="E35" s="36">
        <v>866.06666666666661</v>
      </c>
      <c r="F35" s="36">
        <v>858.5333333333333</v>
      </c>
      <c r="G35" s="36">
        <v>849.06666666666661</v>
      </c>
      <c r="H35" s="36">
        <v>883.06666666666661</v>
      </c>
      <c r="I35" s="36">
        <v>892.5333333333333</v>
      </c>
      <c r="J35" s="36">
        <v>900.06666666666661</v>
      </c>
      <c r="K35" s="31">
        <v>885</v>
      </c>
      <c r="L35" s="31">
        <v>868</v>
      </c>
      <c r="M35" s="31">
        <v>14.040570000000001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338.8</v>
      </c>
      <c r="D36" s="36">
        <v>340.31666666666666</v>
      </c>
      <c r="E36" s="36">
        <v>336.48333333333335</v>
      </c>
      <c r="F36" s="36">
        <v>334.16666666666669</v>
      </c>
      <c r="G36" s="36">
        <v>330.33333333333337</v>
      </c>
      <c r="H36" s="36">
        <v>342.63333333333333</v>
      </c>
      <c r="I36" s="36">
        <v>346.4666666666667</v>
      </c>
      <c r="J36" s="36">
        <v>348.7833333333333</v>
      </c>
      <c r="K36" s="31">
        <v>344.15</v>
      </c>
      <c r="L36" s="31">
        <v>338</v>
      </c>
      <c r="M36" s="31">
        <v>7.9704300000000003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1030.9000000000001</v>
      </c>
      <c r="D37" s="36">
        <v>1031.3500000000001</v>
      </c>
      <c r="E37" s="36">
        <v>1024.7500000000002</v>
      </c>
      <c r="F37" s="36">
        <v>1018.6000000000001</v>
      </c>
      <c r="G37" s="36">
        <v>1012.0000000000002</v>
      </c>
      <c r="H37" s="36">
        <v>1037.5000000000002</v>
      </c>
      <c r="I37" s="36">
        <v>1044.1000000000001</v>
      </c>
      <c r="J37" s="36">
        <v>1050.2500000000002</v>
      </c>
      <c r="K37" s="31">
        <v>1037.95</v>
      </c>
      <c r="L37" s="31">
        <v>1025.2</v>
      </c>
      <c r="M37" s="31">
        <v>158.18489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5006.6000000000004</v>
      </c>
      <c r="D38" s="36">
        <v>5038.5333333333338</v>
      </c>
      <c r="E38" s="36">
        <v>4948.2166666666672</v>
      </c>
      <c r="F38" s="36">
        <v>4889.833333333333</v>
      </c>
      <c r="G38" s="36">
        <v>4799.5166666666664</v>
      </c>
      <c r="H38" s="36">
        <v>5096.9166666666679</v>
      </c>
      <c r="I38" s="36">
        <v>5187.2333333333354</v>
      </c>
      <c r="J38" s="36">
        <v>5245.6166666666686</v>
      </c>
      <c r="K38" s="31">
        <v>5128.8500000000004</v>
      </c>
      <c r="L38" s="31">
        <v>4980.1499999999996</v>
      </c>
      <c r="M38" s="31">
        <v>5.8006500000000001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1539.7</v>
      </c>
      <c r="D39" s="36">
        <v>1549.8999999999999</v>
      </c>
      <c r="E39" s="36">
        <v>1524.8499999999997</v>
      </c>
      <c r="F39" s="36">
        <v>1509.9999999999998</v>
      </c>
      <c r="G39" s="36">
        <v>1484.9499999999996</v>
      </c>
      <c r="H39" s="36">
        <v>1564.7499999999998</v>
      </c>
      <c r="I39" s="36">
        <v>1589.8</v>
      </c>
      <c r="J39" s="36">
        <v>1604.6499999999999</v>
      </c>
      <c r="K39" s="31">
        <v>1574.95</v>
      </c>
      <c r="L39" s="31">
        <v>1535.05</v>
      </c>
      <c r="M39" s="31">
        <v>8.3149599999999992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7058.65</v>
      </c>
      <c r="D40" s="36">
        <v>7139.5333333333328</v>
      </c>
      <c r="E40" s="36">
        <v>6939.1166666666659</v>
      </c>
      <c r="F40" s="36">
        <v>6819.583333333333</v>
      </c>
      <c r="G40" s="36">
        <v>6619.1666666666661</v>
      </c>
      <c r="H40" s="36">
        <v>7259.0666666666657</v>
      </c>
      <c r="I40" s="36">
        <v>7459.4833333333336</v>
      </c>
      <c r="J40" s="36">
        <v>7579.0166666666655</v>
      </c>
      <c r="K40" s="31">
        <v>7339.95</v>
      </c>
      <c r="L40" s="31">
        <v>7020</v>
      </c>
      <c r="M40" s="31">
        <v>0.52319000000000004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7739</v>
      </c>
      <c r="D41" s="36">
        <v>7762.0166666666664</v>
      </c>
      <c r="E41" s="36">
        <v>7695.0333333333328</v>
      </c>
      <c r="F41" s="36">
        <v>7651.0666666666666</v>
      </c>
      <c r="G41" s="36">
        <v>7584.083333333333</v>
      </c>
      <c r="H41" s="36">
        <v>7805.9833333333327</v>
      </c>
      <c r="I41" s="36">
        <v>7872.9666666666662</v>
      </c>
      <c r="J41" s="36">
        <v>7916.9333333333325</v>
      </c>
      <c r="K41" s="31">
        <v>7829</v>
      </c>
      <c r="L41" s="31">
        <v>7718.05</v>
      </c>
      <c r="M41" s="31">
        <v>7.7750500000000002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2544.6999999999998</v>
      </c>
      <c r="D42" s="36">
        <v>2543.85</v>
      </c>
      <c r="E42" s="36">
        <v>2516.7999999999997</v>
      </c>
      <c r="F42" s="36">
        <v>2488.8999999999996</v>
      </c>
      <c r="G42" s="36">
        <v>2461.8499999999995</v>
      </c>
      <c r="H42" s="36">
        <v>2571.75</v>
      </c>
      <c r="I42" s="36">
        <v>2598.8000000000002</v>
      </c>
      <c r="J42" s="36">
        <v>2626.7000000000003</v>
      </c>
      <c r="K42" s="31">
        <v>2570.9</v>
      </c>
      <c r="L42" s="31">
        <v>2515.9499999999998</v>
      </c>
      <c r="M42" s="31">
        <v>2.2938000000000001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249.35</v>
      </c>
      <c r="D43" s="36">
        <v>251.95000000000002</v>
      </c>
      <c r="E43" s="36">
        <v>244.65000000000003</v>
      </c>
      <c r="F43" s="36">
        <v>239.95000000000002</v>
      </c>
      <c r="G43" s="36">
        <v>232.65000000000003</v>
      </c>
      <c r="H43" s="36">
        <v>256.65000000000003</v>
      </c>
      <c r="I43" s="36">
        <v>263.95000000000005</v>
      </c>
      <c r="J43" s="36">
        <v>268.65000000000003</v>
      </c>
      <c r="K43" s="31">
        <v>259.25</v>
      </c>
      <c r="L43" s="31">
        <v>247.25</v>
      </c>
      <c r="M43" s="31">
        <v>175.34736000000001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210.65</v>
      </c>
      <c r="D44" s="36">
        <v>212.29999999999998</v>
      </c>
      <c r="E44" s="36">
        <v>208.09999999999997</v>
      </c>
      <c r="F44" s="36">
        <v>205.54999999999998</v>
      </c>
      <c r="G44" s="36">
        <v>201.34999999999997</v>
      </c>
      <c r="H44" s="36">
        <v>214.84999999999997</v>
      </c>
      <c r="I44" s="36">
        <v>219.04999999999995</v>
      </c>
      <c r="J44" s="36">
        <v>221.59999999999997</v>
      </c>
      <c r="K44" s="31">
        <v>216.5</v>
      </c>
      <c r="L44" s="31">
        <v>209.75</v>
      </c>
      <c r="M44" s="31">
        <v>267.93594999999999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105.05</v>
      </c>
      <c r="D45" s="36">
        <v>106.36666666666667</v>
      </c>
      <c r="E45" s="36">
        <v>101.78333333333335</v>
      </c>
      <c r="F45" s="36">
        <v>98.516666666666666</v>
      </c>
      <c r="G45" s="36">
        <v>93.933333333333337</v>
      </c>
      <c r="H45" s="36">
        <v>109.63333333333335</v>
      </c>
      <c r="I45" s="36">
        <v>114.21666666666667</v>
      </c>
      <c r="J45" s="36">
        <v>117.48333333333336</v>
      </c>
      <c r="K45" s="31">
        <v>110.95</v>
      </c>
      <c r="L45" s="31">
        <v>103.1</v>
      </c>
      <c r="M45" s="31">
        <v>243.24010000000001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1589.3</v>
      </c>
      <c r="D46" s="36">
        <v>1598.5833333333333</v>
      </c>
      <c r="E46" s="36">
        <v>1575.7666666666664</v>
      </c>
      <c r="F46" s="36">
        <v>1562.2333333333331</v>
      </c>
      <c r="G46" s="36">
        <v>1539.4166666666663</v>
      </c>
      <c r="H46" s="36">
        <v>1612.1166666666666</v>
      </c>
      <c r="I46" s="36">
        <v>1634.9333333333336</v>
      </c>
      <c r="J46" s="36">
        <v>1648.4666666666667</v>
      </c>
      <c r="K46" s="31">
        <v>1621.4</v>
      </c>
      <c r="L46" s="31">
        <v>1585.05</v>
      </c>
      <c r="M46" s="31">
        <v>1.4705600000000001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135.05000000000001</v>
      </c>
      <c r="D47" s="36">
        <v>135.88333333333333</v>
      </c>
      <c r="E47" s="36">
        <v>133.76666666666665</v>
      </c>
      <c r="F47" s="36">
        <v>132.48333333333332</v>
      </c>
      <c r="G47" s="36">
        <v>130.36666666666665</v>
      </c>
      <c r="H47" s="36">
        <v>137.16666666666666</v>
      </c>
      <c r="I47" s="36">
        <v>139.28333333333333</v>
      </c>
      <c r="J47" s="36">
        <v>140.56666666666666</v>
      </c>
      <c r="K47" s="31">
        <v>138</v>
      </c>
      <c r="L47" s="31">
        <v>134.6</v>
      </c>
      <c r="M47" s="31">
        <v>220.12674000000001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569.54999999999995</v>
      </c>
      <c r="D48" s="36">
        <v>579.65</v>
      </c>
      <c r="E48" s="36">
        <v>556.15</v>
      </c>
      <c r="F48" s="36">
        <v>542.75</v>
      </c>
      <c r="G48" s="36">
        <v>519.25</v>
      </c>
      <c r="H48" s="36">
        <v>593.04999999999995</v>
      </c>
      <c r="I48" s="36">
        <v>616.54999999999995</v>
      </c>
      <c r="J48" s="36">
        <v>629.94999999999993</v>
      </c>
      <c r="K48" s="31">
        <v>603.15</v>
      </c>
      <c r="L48" s="31">
        <v>566.25</v>
      </c>
      <c r="M48" s="31">
        <v>31.584009999999999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1083.6500000000001</v>
      </c>
      <c r="D49" s="36">
        <v>1085.7833333333333</v>
      </c>
      <c r="E49" s="36">
        <v>1074.7166666666667</v>
      </c>
      <c r="F49" s="36">
        <v>1065.7833333333333</v>
      </c>
      <c r="G49" s="36">
        <v>1054.7166666666667</v>
      </c>
      <c r="H49" s="36">
        <v>1094.7166666666667</v>
      </c>
      <c r="I49" s="36">
        <v>1105.7833333333333</v>
      </c>
      <c r="J49" s="36">
        <v>1114.7166666666667</v>
      </c>
      <c r="K49" s="31">
        <v>1096.8499999999999</v>
      </c>
      <c r="L49" s="31">
        <v>1076.8499999999999</v>
      </c>
      <c r="M49" s="31">
        <v>13.53886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925.65</v>
      </c>
      <c r="D50" s="36">
        <v>925.41666666666663</v>
      </c>
      <c r="E50" s="36">
        <v>918.83333333333326</v>
      </c>
      <c r="F50" s="36">
        <v>912.01666666666665</v>
      </c>
      <c r="G50" s="36">
        <v>905.43333333333328</v>
      </c>
      <c r="H50" s="36">
        <v>932.23333333333323</v>
      </c>
      <c r="I50" s="36">
        <v>938.81666666666649</v>
      </c>
      <c r="J50" s="36">
        <v>945.63333333333321</v>
      </c>
      <c r="K50" s="31">
        <v>932</v>
      </c>
      <c r="L50" s="31">
        <v>918.6</v>
      </c>
      <c r="M50" s="31">
        <v>73.869169999999997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126.65</v>
      </c>
      <c r="D51" s="36">
        <v>127.93333333333334</v>
      </c>
      <c r="E51" s="36">
        <v>124.66666666666669</v>
      </c>
      <c r="F51" s="36">
        <v>122.68333333333335</v>
      </c>
      <c r="G51" s="36">
        <v>119.4166666666667</v>
      </c>
      <c r="H51" s="36">
        <v>129.91666666666669</v>
      </c>
      <c r="I51" s="36">
        <v>133.18333333333334</v>
      </c>
      <c r="J51" s="36">
        <v>135.16666666666666</v>
      </c>
      <c r="K51" s="31">
        <v>131.19999999999999</v>
      </c>
      <c r="L51" s="31">
        <v>125.95</v>
      </c>
      <c r="M51" s="31">
        <v>541.15299000000005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266.89999999999998</v>
      </c>
      <c r="D52" s="36">
        <v>266.96666666666664</v>
      </c>
      <c r="E52" s="36">
        <v>264.18333333333328</v>
      </c>
      <c r="F52" s="36">
        <v>261.46666666666664</v>
      </c>
      <c r="G52" s="36">
        <v>258.68333333333328</v>
      </c>
      <c r="H52" s="36">
        <v>269.68333333333328</v>
      </c>
      <c r="I52" s="36">
        <v>272.4666666666667</v>
      </c>
      <c r="J52" s="36">
        <v>275.18333333333328</v>
      </c>
      <c r="K52" s="31">
        <v>269.75</v>
      </c>
      <c r="L52" s="31">
        <v>264.25</v>
      </c>
      <c r="M52" s="31">
        <v>45.948999999999998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19319.75</v>
      </c>
      <c r="D53" s="36">
        <v>19286.583333333332</v>
      </c>
      <c r="E53" s="36">
        <v>18873.166666666664</v>
      </c>
      <c r="F53" s="36">
        <v>18426.583333333332</v>
      </c>
      <c r="G53" s="36">
        <v>18013.166666666664</v>
      </c>
      <c r="H53" s="36">
        <v>19733.166666666664</v>
      </c>
      <c r="I53" s="36">
        <v>20146.583333333328</v>
      </c>
      <c r="J53" s="36">
        <v>20593.166666666664</v>
      </c>
      <c r="K53" s="31">
        <v>19700</v>
      </c>
      <c r="L53" s="31">
        <v>18840</v>
      </c>
      <c r="M53" s="31">
        <v>0.78556999999999999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343.95</v>
      </c>
      <c r="D54" s="36">
        <v>345.31666666666666</v>
      </c>
      <c r="E54" s="36">
        <v>340.63333333333333</v>
      </c>
      <c r="F54" s="36">
        <v>337.31666666666666</v>
      </c>
      <c r="G54" s="36">
        <v>332.63333333333333</v>
      </c>
      <c r="H54" s="36">
        <v>348.63333333333333</v>
      </c>
      <c r="I54" s="36">
        <v>353.31666666666661</v>
      </c>
      <c r="J54" s="36">
        <v>356.63333333333333</v>
      </c>
      <c r="K54" s="31">
        <v>350</v>
      </c>
      <c r="L54" s="31">
        <v>342</v>
      </c>
      <c r="M54" s="31">
        <v>48.509889999999999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4524.55</v>
      </c>
      <c r="D55" s="36">
        <v>4554.6333333333341</v>
      </c>
      <c r="E55" s="36">
        <v>4474.9666666666681</v>
      </c>
      <c r="F55" s="36">
        <v>4425.3833333333341</v>
      </c>
      <c r="G55" s="36">
        <v>4345.7166666666681</v>
      </c>
      <c r="H55" s="36">
        <v>4604.2166666666681</v>
      </c>
      <c r="I55" s="36">
        <v>4683.8833333333341</v>
      </c>
      <c r="J55" s="36">
        <v>4733.4666666666681</v>
      </c>
      <c r="K55" s="31">
        <v>4634.3</v>
      </c>
      <c r="L55" s="31">
        <v>4505.05</v>
      </c>
      <c r="M55" s="31">
        <v>3.9049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374.55</v>
      </c>
      <c r="D56" s="36">
        <v>377.08333333333331</v>
      </c>
      <c r="E56" s="36">
        <v>370.81666666666661</v>
      </c>
      <c r="F56" s="36">
        <v>367.08333333333331</v>
      </c>
      <c r="G56" s="36">
        <v>360.81666666666661</v>
      </c>
      <c r="H56" s="36">
        <v>380.81666666666661</v>
      </c>
      <c r="I56" s="36">
        <v>387.08333333333337</v>
      </c>
      <c r="J56" s="36">
        <v>390.81666666666661</v>
      </c>
      <c r="K56" s="31">
        <v>383.35</v>
      </c>
      <c r="L56" s="31">
        <v>373.35</v>
      </c>
      <c r="M56" s="31">
        <v>159.95038</v>
      </c>
      <c r="N56" s="1"/>
      <c r="O56" s="1"/>
    </row>
    <row r="57" spans="1:15" ht="12.75" customHeight="1">
      <c r="A57" s="51">
        <v>48</v>
      </c>
      <c r="B57" s="53" t="s">
        <v>349</v>
      </c>
      <c r="C57" s="31">
        <v>436.5</v>
      </c>
      <c r="D57" s="36">
        <v>439.38333333333338</v>
      </c>
      <c r="E57" s="36">
        <v>430.16666666666674</v>
      </c>
      <c r="F57" s="36">
        <v>423.83333333333337</v>
      </c>
      <c r="G57" s="36">
        <v>414.61666666666673</v>
      </c>
      <c r="H57" s="36">
        <v>445.71666666666675</v>
      </c>
      <c r="I57" s="36">
        <v>454.93333333333334</v>
      </c>
      <c r="J57" s="36">
        <v>461.26666666666677</v>
      </c>
      <c r="K57" s="31">
        <v>448.6</v>
      </c>
      <c r="L57" s="31">
        <v>433.05</v>
      </c>
      <c r="M57" s="31">
        <v>20.8904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1219.8</v>
      </c>
      <c r="D58" s="36">
        <v>1223.0833333333333</v>
      </c>
      <c r="E58" s="36">
        <v>1196.7166666666665</v>
      </c>
      <c r="F58" s="36">
        <v>1173.6333333333332</v>
      </c>
      <c r="G58" s="36">
        <v>1147.2666666666664</v>
      </c>
      <c r="H58" s="36">
        <v>1246.1666666666665</v>
      </c>
      <c r="I58" s="36">
        <v>1272.5333333333333</v>
      </c>
      <c r="J58" s="36">
        <v>1295.6166666666666</v>
      </c>
      <c r="K58" s="31">
        <v>1249.45</v>
      </c>
      <c r="L58" s="31">
        <v>1200</v>
      </c>
      <c r="M58" s="31">
        <v>33.038760000000003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1164.05</v>
      </c>
      <c r="D59" s="36">
        <v>1169.3166666666668</v>
      </c>
      <c r="E59" s="36">
        <v>1153.6333333333337</v>
      </c>
      <c r="F59" s="36">
        <v>1143.2166666666669</v>
      </c>
      <c r="G59" s="36">
        <v>1127.5333333333338</v>
      </c>
      <c r="H59" s="36">
        <v>1179.7333333333336</v>
      </c>
      <c r="I59" s="36">
        <v>1195.4166666666665</v>
      </c>
      <c r="J59" s="36">
        <v>1205.8333333333335</v>
      </c>
      <c r="K59" s="31">
        <v>1185</v>
      </c>
      <c r="L59" s="31">
        <v>1158.9000000000001</v>
      </c>
      <c r="M59" s="31">
        <v>13.03811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290.2</v>
      </c>
      <c r="D60" s="36">
        <v>291.11666666666662</v>
      </c>
      <c r="E60" s="36">
        <v>288.08333333333326</v>
      </c>
      <c r="F60" s="36">
        <v>285.96666666666664</v>
      </c>
      <c r="G60" s="36">
        <v>282.93333333333328</v>
      </c>
      <c r="H60" s="36">
        <v>293.23333333333323</v>
      </c>
      <c r="I60" s="36">
        <v>296.26666666666665</v>
      </c>
      <c r="J60" s="36">
        <v>298.38333333333321</v>
      </c>
      <c r="K60" s="31">
        <v>294.14999999999998</v>
      </c>
      <c r="L60" s="31">
        <v>289</v>
      </c>
      <c r="M60" s="31">
        <v>124.32496999999999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5123.3</v>
      </c>
      <c r="D61" s="36">
        <v>5150.833333333333</v>
      </c>
      <c r="E61" s="36">
        <v>5050.0166666666664</v>
      </c>
      <c r="F61" s="36">
        <v>4976.7333333333336</v>
      </c>
      <c r="G61" s="36">
        <v>4875.916666666667</v>
      </c>
      <c r="H61" s="36">
        <v>5224.1166666666659</v>
      </c>
      <c r="I61" s="36">
        <v>5324.9333333333334</v>
      </c>
      <c r="J61" s="36">
        <v>5398.2166666666653</v>
      </c>
      <c r="K61" s="31">
        <v>5251.65</v>
      </c>
      <c r="L61" s="31">
        <v>5077.55</v>
      </c>
      <c r="M61" s="31">
        <v>4.4800399999999998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1979.2</v>
      </c>
      <c r="D62" s="36">
        <v>2005.0166666666664</v>
      </c>
      <c r="E62" s="36">
        <v>1942.2833333333328</v>
      </c>
      <c r="F62" s="36">
        <v>1905.3666666666663</v>
      </c>
      <c r="G62" s="36">
        <v>1842.6333333333328</v>
      </c>
      <c r="H62" s="36">
        <v>2041.9333333333329</v>
      </c>
      <c r="I62" s="36">
        <v>2104.6666666666665</v>
      </c>
      <c r="J62" s="36">
        <v>2141.583333333333</v>
      </c>
      <c r="K62" s="31">
        <v>2067.75</v>
      </c>
      <c r="L62" s="31">
        <v>1968.1</v>
      </c>
      <c r="M62" s="31">
        <v>11.619669999999999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710.2</v>
      </c>
      <c r="D63" s="36">
        <v>714.86666666666667</v>
      </c>
      <c r="E63" s="36">
        <v>703.18333333333339</v>
      </c>
      <c r="F63" s="36">
        <v>696.16666666666674</v>
      </c>
      <c r="G63" s="36">
        <v>684.48333333333346</v>
      </c>
      <c r="H63" s="36">
        <v>721.88333333333333</v>
      </c>
      <c r="I63" s="36">
        <v>733.56666666666649</v>
      </c>
      <c r="J63" s="36">
        <v>740.58333333333326</v>
      </c>
      <c r="K63" s="31">
        <v>726.55</v>
      </c>
      <c r="L63" s="31">
        <v>707.85</v>
      </c>
      <c r="M63" s="31">
        <v>10.885479999999999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1123.75</v>
      </c>
      <c r="D64" s="36">
        <v>1126.8666666666668</v>
      </c>
      <c r="E64" s="36">
        <v>1115.5833333333335</v>
      </c>
      <c r="F64" s="36">
        <v>1107.4166666666667</v>
      </c>
      <c r="G64" s="36">
        <v>1096.1333333333334</v>
      </c>
      <c r="H64" s="36">
        <v>1135.0333333333335</v>
      </c>
      <c r="I64" s="36">
        <v>1146.3166666666668</v>
      </c>
      <c r="J64" s="36">
        <v>1154.4833333333336</v>
      </c>
      <c r="K64" s="31">
        <v>1138.1500000000001</v>
      </c>
      <c r="L64" s="31">
        <v>1118.7</v>
      </c>
      <c r="M64" s="31">
        <v>3.19509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305.75</v>
      </c>
      <c r="D65" s="36">
        <v>304.85000000000002</v>
      </c>
      <c r="E65" s="36">
        <v>299.75000000000006</v>
      </c>
      <c r="F65" s="36">
        <v>293.75000000000006</v>
      </c>
      <c r="G65" s="36">
        <v>288.65000000000009</v>
      </c>
      <c r="H65" s="36">
        <v>310.85000000000002</v>
      </c>
      <c r="I65" s="36">
        <v>315.94999999999993</v>
      </c>
      <c r="J65" s="36">
        <v>321.95</v>
      </c>
      <c r="K65" s="31">
        <v>309.95</v>
      </c>
      <c r="L65" s="31">
        <v>298.85000000000002</v>
      </c>
      <c r="M65" s="31">
        <v>39.483429999999998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1668.55</v>
      </c>
      <c r="D66" s="36">
        <v>1684.95</v>
      </c>
      <c r="E66" s="36">
        <v>1639.9</v>
      </c>
      <c r="F66" s="36">
        <v>1611.25</v>
      </c>
      <c r="G66" s="36">
        <v>1566.2</v>
      </c>
      <c r="H66" s="36">
        <v>1713.6000000000001</v>
      </c>
      <c r="I66" s="36">
        <v>1758.6499999999999</v>
      </c>
      <c r="J66" s="36">
        <v>1787.3000000000002</v>
      </c>
      <c r="K66" s="31">
        <v>1730</v>
      </c>
      <c r="L66" s="31">
        <v>1656.3</v>
      </c>
      <c r="M66" s="31">
        <v>9.8122699999999998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547.25</v>
      </c>
      <c r="D67" s="36">
        <v>551.54999999999995</v>
      </c>
      <c r="E67" s="36">
        <v>541.24999999999989</v>
      </c>
      <c r="F67" s="36">
        <v>535.24999999999989</v>
      </c>
      <c r="G67" s="36">
        <v>524.94999999999982</v>
      </c>
      <c r="H67" s="36">
        <v>557.54999999999995</v>
      </c>
      <c r="I67" s="36">
        <v>567.85000000000014</v>
      </c>
      <c r="J67" s="36">
        <v>573.85</v>
      </c>
      <c r="K67" s="31">
        <v>561.85</v>
      </c>
      <c r="L67" s="31">
        <v>545.54999999999995</v>
      </c>
      <c r="M67" s="31">
        <v>21.82058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2339.9499999999998</v>
      </c>
      <c r="D68" s="36">
        <v>2352.6333333333332</v>
      </c>
      <c r="E68" s="36">
        <v>2305.2666666666664</v>
      </c>
      <c r="F68" s="36">
        <v>2270.583333333333</v>
      </c>
      <c r="G68" s="36">
        <v>2223.2166666666662</v>
      </c>
      <c r="H68" s="36">
        <v>2387.3166666666666</v>
      </c>
      <c r="I68" s="36">
        <v>2434.6833333333334</v>
      </c>
      <c r="J68" s="36">
        <v>2469.3666666666668</v>
      </c>
      <c r="K68" s="31">
        <v>2400</v>
      </c>
      <c r="L68" s="31">
        <v>2317.9499999999998</v>
      </c>
      <c r="M68" s="31">
        <v>2.7576999999999998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2100.4499999999998</v>
      </c>
      <c r="D69" s="36">
        <v>2113.0499999999997</v>
      </c>
      <c r="E69" s="36">
        <v>2069.5999999999995</v>
      </c>
      <c r="F69" s="36">
        <v>2038.7499999999995</v>
      </c>
      <c r="G69" s="36">
        <v>1995.2999999999993</v>
      </c>
      <c r="H69" s="36">
        <v>2143.8999999999996</v>
      </c>
      <c r="I69" s="36">
        <v>2187.3499999999995</v>
      </c>
      <c r="J69" s="36">
        <v>2218.1999999999998</v>
      </c>
      <c r="K69" s="31">
        <v>2156.5</v>
      </c>
      <c r="L69" s="31">
        <v>2082.1999999999998</v>
      </c>
      <c r="M69" s="31">
        <v>2.3085800000000001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421.7</v>
      </c>
      <c r="D70" s="36">
        <v>420.68333333333339</v>
      </c>
      <c r="E70" s="36">
        <v>417.36666666666679</v>
      </c>
      <c r="F70" s="36">
        <v>413.03333333333342</v>
      </c>
      <c r="G70" s="36">
        <v>409.71666666666681</v>
      </c>
      <c r="H70" s="36">
        <v>425.01666666666677</v>
      </c>
      <c r="I70" s="36">
        <v>428.33333333333337</v>
      </c>
      <c r="J70" s="36">
        <v>432.66666666666674</v>
      </c>
      <c r="K70" s="31">
        <v>424</v>
      </c>
      <c r="L70" s="31">
        <v>416.35</v>
      </c>
      <c r="M70" s="31">
        <v>5.9205899999999998</v>
      </c>
      <c r="N70" s="1"/>
      <c r="O70" s="1"/>
    </row>
    <row r="71" spans="1:15" ht="12.75" customHeight="1">
      <c r="A71" s="51">
        <v>62</v>
      </c>
      <c r="B71" s="53" t="s">
        <v>371</v>
      </c>
      <c r="C71" s="31">
        <v>207.8</v>
      </c>
      <c r="D71" s="36">
        <v>208.23333333333335</v>
      </c>
      <c r="E71" s="36">
        <v>206.1166666666667</v>
      </c>
      <c r="F71" s="36">
        <v>204.43333333333337</v>
      </c>
      <c r="G71" s="36">
        <v>202.31666666666672</v>
      </c>
      <c r="H71" s="36">
        <v>209.91666666666669</v>
      </c>
      <c r="I71" s="36">
        <v>212.03333333333336</v>
      </c>
      <c r="J71" s="36">
        <v>213.71666666666667</v>
      </c>
      <c r="K71" s="31">
        <v>210.35</v>
      </c>
      <c r="L71" s="31">
        <v>206.55</v>
      </c>
      <c r="M71" s="31">
        <v>14.861370000000001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3665</v>
      </c>
      <c r="D72" s="36">
        <v>3705.3166666666671</v>
      </c>
      <c r="E72" s="36">
        <v>3610.6833333333343</v>
      </c>
      <c r="F72" s="36">
        <v>3556.3666666666672</v>
      </c>
      <c r="G72" s="36">
        <v>3461.7333333333345</v>
      </c>
      <c r="H72" s="36">
        <v>3759.6333333333341</v>
      </c>
      <c r="I72" s="36">
        <v>3854.2666666666664</v>
      </c>
      <c r="J72" s="36">
        <v>3908.5833333333339</v>
      </c>
      <c r="K72" s="31">
        <v>3799.95</v>
      </c>
      <c r="L72" s="31">
        <v>3651</v>
      </c>
      <c r="M72" s="31">
        <v>3.4708999999999999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5218.3500000000004</v>
      </c>
      <c r="D73" s="36">
        <v>5259.6166666666668</v>
      </c>
      <c r="E73" s="36">
        <v>5140.3833333333332</v>
      </c>
      <c r="F73" s="36">
        <v>5062.4166666666661</v>
      </c>
      <c r="G73" s="36">
        <v>4943.1833333333325</v>
      </c>
      <c r="H73" s="36">
        <v>5337.5833333333339</v>
      </c>
      <c r="I73" s="36">
        <v>5456.8166666666675</v>
      </c>
      <c r="J73" s="36">
        <v>5534.7833333333347</v>
      </c>
      <c r="K73" s="31">
        <v>5378.85</v>
      </c>
      <c r="L73" s="31">
        <v>5181.6499999999996</v>
      </c>
      <c r="M73" s="31">
        <v>10.07687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520.1</v>
      </c>
      <c r="D74" s="36">
        <v>522.41666666666663</v>
      </c>
      <c r="E74" s="36">
        <v>515.0333333333333</v>
      </c>
      <c r="F74" s="36">
        <v>509.9666666666667</v>
      </c>
      <c r="G74" s="36">
        <v>502.58333333333337</v>
      </c>
      <c r="H74" s="36">
        <v>527.48333333333323</v>
      </c>
      <c r="I74" s="36">
        <v>534.86666666666667</v>
      </c>
      <c r="J74" s="36">
        <v>539.93333333333317</v>
      </c>
      <c r="K74" s="31">
        <v>529.79999999999995</v>
      </c>
      <c r="L74" s="31">
        <v>517.35</v>
      </c>
      <c r="M74" s="31">
        <v>27.016729999999999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3671.05</v>
      </c>
      <c r="D75" s="36">
        <v>3671.35</v>
      </c>
      <c r="E75" s="36">
        <v>3650.7</v>
      </c>
      <c r="F75" s="36">
        <v>3630.35</v>
      </c>
      <c r="G75" s="36">
        <v>3609.7</v>
      </c>
      <c r="H75" s="36">
        <v>3691.7</v>
      </c>
      <c r="I75" s="36">
        <v>3712.3500000000004</v>
      </c>
      <c r="J75" s="36">
        <v>3732.7</v>
      </c>
      <c r="K75" s="31">
        <v>3692</v>
      </c>
      <c r="L75" s="31">
        <v>3651</v>
      </c>
      <c r="M75" s="31">
        <v>4.5116800000000001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5429.1</v>
      </c>
      <c r="D76" s="36">
        <v>5449.1833333333334</v>
      </c>
      <c r="E76" s="36">
        <v>5390.916666666667</v>
      </c>
      <c r="F76" s="36">
        <v>5352.7333333333336</v>
      </c>
      <c r="G76" s="36">
        <v>5294.4666666666672</v>
      </c>
      <c r="H76" s="36">
        <v>5487.3666666666668</v>
      </c>
      <c r="I76" s="36">
        <v>5545.6333333333332</v>
      </c>
      <c r="J76" s="36">
        <v>5583.8166666666666</v>
      </c>
      <c r="K76" s="31">
        <v>5507.45</v>
      </c>
      <c r="L76" s="31">
        <v>5411</v>
      </c>
      <c r="M76" s="31">
        <v>3.8631099999999998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3440.25</v>
      </c>
      <c r="D77" s="36">
        <v>3455.0833333333335</v>
      </c>
      <c r="E77" s="36">
        <v>3410.166666666667</v>
      </c>
      <c r="F77" s="36">
        <v>3380.0833333333335</v>
      </c>
      <c r="G77" s="36">
        <v>3335.166666666667</v>
      </c>
      <c r="H77" s="36">
        <v>3485.166666666667</v>
      </c>
      <c r="I77" s="36">
        <v>3530.0833333333339</v>
      </c>
      <c r="J77" s="36">
        <v>3560.166666666667</v>
      </c>
      <c r="K77" s="31">
        <v>3500</v>
      </c>
      <c r="L77" s="31">
        <v>3425</v>
      </c>
      <c r="M77" s="31">
        <v>6.08162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3206.3</v>
      </c>
      <c r="D78" s="36">
        <v>3240.2333333333336</v>
      </c>
      <c r="E78" s="36">
        <v>3162.4666666666672</v>
      </c>
      <c r="F78" s="36">
        <v>3118.6333333333337</v>
      </c>
      <c r="G78" s="36">
        <v>3040.8666666666672</v>
      </c>
      <c r="H78" s="36">
        <v>3284.0666666666671</v>
      </c>
      <c r="I78" s="36">
        <v>3361.8333333333335</v>
      </c>
      <c r="J78" s="36">
        <v>3405.666666666667</v>
      </c>
      <c r="K78" s="31">
        <v>3318</v>
      </c>
      <c r="L78" s="31">
        <v>3196.4</v>
      </c>
      <c r="M78" s="31">
        <v>3.58047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146</v>
      </c>
      <c r="D79" s="36">
        <v>147.54999999999998</v>
      </c>
      <c r="E79" s="36">
        <v>143.69999999999996</v>
      </c>
      <c r="F79" s="36">
        <v>141.39999999999998</v>
      </c>
      <c r="G79" s="36">
        <v>137.54999999999995</v>
      </c>
      <c r="H79" s="36">
        <v>149.84999999999997</v>
      </c>
      <c r="I79" s="36">
        <v>153.69999999999999</v>
      </c>
      <c r="J79" s="36">
        <v>155.99999999999997</v>
      </c>
      <c r="K79" s="31">
        <v>151.4</v>
      </c>
      <c r="L79" s="31">
        <v>145.25</v>
      </c>
      <c r="M79" s="31">
        <v>299.80644000000001</v>
      </c>
      <c r="N79" s="1"/>
      <c r="O79" s="1"/>
    </row>
    <row r="80" spans="1:15" ht="12.75" customHeight="1">
      <c r="A80" s="51">
        <v>71</v>
      </c>
      <c r="B80" s="53" t="s">
        <v>402</v>
      </c>
      <c r="C80" s="31">
        <v>3045.55</v>
      </c>
      <c r="D80" s="36">
        <v>3049.1333333333332</v>
      </c>
      <c r="E80" s="36">
        <v>3011.3166666666666</v>
      </c>
      <c r="F80" s="36">
        <v>2977.0833333333335</v>
      </c>
      <c r="G80" s="36">
        <v>2939.2666666666669</v>
      </c>
      <c r="H80" s="36">
        <v>3083.3666666666663</v>
      </c>
      <c r="I80" s="36">
        <v>3121.1833333333329</v>
      </c>
      <c r="J80" s="36">
        <v>3155.4166666666661</v>
      </c>
      <c r="K80" s="31">
        <v>3086.95</v>
      </c>
      <c r="L80" s="31">
        <v>3014.9</v>
      </c>
      <c r="M80" s="31">
        <v>0.49091000000000001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343.25</v>
      </c>
      <c r="D81" s="36">
        <v>344.2833333333333</v>
      </c>
      <c r="E81" s="36">
        <v>340.21666666666658</v>
      </c>
      <c r="F81" s="36">
        <v>337.18333333333328</v>
      </c>
      <c r="G81" s="36">
        <v>333.11666666666656</v>
      </c>
      <c r="H81" s="36">
        <v>347.31666666666661</v>
      </c>
      <c r="I81" s="36">
        <v>351.38333333333333</v>
      </c>
      <c r="J81" s="36">
        <v>354.41666666666663</v>
      </c>
      <c r="K81" s="31">
        <v>348.35</v>
      </c>
      <c r="L81" s="31">
        <v>341.25</v>
      </c>
      <c r="M81" s="31">
        <v>16.666969999999999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121.45</v>
      </c>
      <c r="D82" s="36">
        <v>121.71666666666665</v>
      </c>
      <c r="E82" s="36">
        <v>120.73333333333331</v>
      </c>
      <c r="F82" s="36">
        <v>120.01666666666665</v>
      </c>
      <c r="G82" s="36">
        <v>119.0333333333333</v>
      </c>
      <c r="H82" s="36">
        <v>122.43333333333331</v>
      </c>
      <c r="I82" s="36">
        <v>123.41666666666666</v>
      </c>
      <c r="J82" s="36">
        <v>124.13333333333331</v>
      </c>
      <c r="K82" s="31">
        <v>122.7</v>
      </c>
      <c r="L82" s="31">
        <v>121</v>
      </c>
      <c r="M82" s="31">
        <v>97.197760000000002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1650.8</v>
      </c>
      <c r="D83" s="36">
        <v>1659.05</v>
      </c>
      <c r="E83" s="36">
        <v>1633.8</v>
      </c>
      <c r="F83" s="36">
        <v>1616.8</v>
      </c>
      <c r="G83" s="36">
        <v>1591.55</v>
      </c>
      <c r="H83" s="36">
        <v>1676.05</v>
      </c>
      <c r="I83" s="36">
        <v>1701.3</v>
      </c>
      <c r="J83" s="36">
        <v>1718.3</v>
      </c>
      <c r="K83" s="31">
        <v>1684.3</v>
      </c>
      <c r="L83" s="31">
        <v>1642.05</v>
      </c>
      <c r="M83" s="31">
        <v>2.3827600000000002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990.55</v>
      </c>
      <c r="D84" s="36">
        <v>996.48333333333323</v>
      </c>
      <c r="E84" s="36">
        <v>981.96666666666647</v>
      </c>
      <c r="F84" s="36">
        <v>973.38333333333321</v>
      </c>
      <c r="G84" s="36">
        <v>958.86666666666645</v>
      </c>
      <c r="H84" s="36">
        <v>1005.0666666666665</v>
      </c>
      <c r="I84" s="36">
        <v>1019.5833333333331</v>
      </c>
      <c r="J84" s="36">
        <v>1028.1666666666665</v>
      </c>
      <c r="K84" s="31">
        <v>1011</v>
      </c>
      <c r="L84" s="31">
        <v>987.9</v>
      </c>
      <c r="M84" s="31">
        <v>12.854240000000001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1537.1</v>
      </c>
      <c r="D85" s="36">
        <v>1551.3666666666668</v>
      </c>
      <c r="E85" s="36">
        <v>1517.7333333333336</v>
      </c>
      <c r="F85" s="36">
        <v>1498.3666666666668</v>
      </c>
      <c r="G85" s="36">
        <v>1464.7333333333336</v>
      </c>
      <c r="H85" s="36">
        <v>1570.7333333333336</v>
      </c>
      <c r="I85" s="36">
        <v>1604.3666666666668</v>
      </c>
      <c r="J85" s="36">
        <v>1623.7333333333336</v>
      </c>
      <c r="K85" s="31">
        <v>1585</v>
      </c>
      <c r="L85" s="31">
        <v>1532</v>
      </c>
      <c r="M85" s="31">
        <v>3.3719800000000002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1906.5</v>
      </c>
      <c r="D86" s="36">
        <v>1913.6833333333332</v>
      </c>
      <c r="E86" s="36">
        <v>1889.4166666666663</v>
      </c>
      <c r="F86" s="36">
        <v>1872.333333333333</v>
      </c>
      <c r="G86" s="36">
        <v>1848.0666666666662</v>
      </c>
      <c r="H86" s="36">
        <v>1930.7666666666664</v>
      </c>
      <c r="I86" s="36">
        <v>1955.0333333333333</v>
      </c>
      <c r="J86" s="36">
        <v>1972.1166666666666</v>
      </c>
      <c r="K86" s="31">
        <v>1937.95</v>
      </c>
      <c r="L86" s="31">
        <v>1896.6</v>
      </c>
      <c r="M86" s="31">
        <v>7.2385999999999999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414.95</v>
      </c>
      <c r="D87" s="36">
        <v>417.51666666666665</v>
      </c>
      <c r="E87" s="36">
        <v>411.43333333333328</v>
      </c>
      <c r="F87" s="36">
        <v>407.91666666666663</v>
      </c>
      <c r="G87" s="36">
        <v>401.83333333333326</v>
      </c>
      <c r="H87" s="36">
        <v>421.0333333333333</v>
      </c>
      <c r="I87" s="36">
        <v>427.11666666666667</v>
      </c>
      <c r="J87" s="36">
        <v>430.63333333333333</v>
      </c>
      <c r="K87" s="31">
        <v>423.6</v>
      </c>
      <c r="L87" s="31">
        <v>414</v>
      </c>
      <c r="M87" s="31">
        <v>20.93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1889.15</v>
      </c>
      <c r="D88" s="36">
        <v>1905.25</v>
      </c>
      <c r="E88" s="36">
        <v>1868.9</v>
      </c>
      <c r="F88" s="36">
        <v>1848.65</v>
      </c>
      <c r="G88" s="36">
        <v>1812.3000000000002</v>
      </c>
      <c r="H88" s="36">
        <v>1925.5</v>
      </c>
      <c r="I88" s="36">
        <v>1961.85</v>
      </c>
      <c r="J88" s="36">
        <v>1982.1</v>
      </c>
      <c r="K88" s="31">
        <v>1941.6</v>
      </c>
      <c r="L88" s="31">
        <v>1885</v>
      </c>
      <c r="M88" s="31">
        <v>19.920760000000001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1375.15</v>
      </c>
      <c r="D89" s="36">
        <v>1386.6000000000001</v>
      </c>
      <c r="E89" s="36">
        <v>1356.6000000000004</v>
      </c>
      <c r="F89" s="36">
        <v>1338.0500000000002</v>
      </c>
      <c r="G89" s="36">
        <v>1308.0500000000004</v>
      </c>
      <c r="H89" s="36">
        <v>1405.1500000000003</v>
      </c>
      <c r="I89" s="36">
        <v>1435.1499999999999</v>
      </c>
      <c r="J89" s="36">
        <v>1453.7000000000003</v>
      </c>
      <c r="K89" s="31">
        <v>1416.6</v>
      </c>
      <c r="L89" s="31">
        <v>1368.05</v>
      </c>
      <c r="M89" s="31">
        <v>10.161339999999999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1241.9000000000001</v>
      </c>
      <c r="D90" s="36">
        <v>1248.8166666666666</v>
      </c>
      <c r="E90" s="36">
        <v>1231.6333333333332</v>
      </c>
      <c r="F90" s="36">
        <v>1221.3666666666666</v>
      </c>
      <c r="G90" s="36">
        <v>1204.1833333333332</v>
      </c>
      <c r="H90" s="36">
        <v>1259.0833333333333</v>
      </c>
      <c r="I90" s="36">
        <v>1276.2666666666667</v>
      </c>
      <c r="J90" s="36">
        <v>1286.5333333333333</v>
      </c>
      <c r="K90" s="31">
        <v>1266</v>
      </c>
      <c r="L90" s="31">
        <v>1238.55</v>
      </c>
      <c r="M90" s="31">
        <v>18.070720000000001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2578.65</v>
      </c>
      <c r="D91" s="36">
        <v>2607.7666666666664</v>
      </c>
      <c r="E91" s="36">
        <v>2533.5333333333328</v>
      </c>
      <c r="F91" s="36">
        <v>2488.4166666666665</v>
      </c>
      <c r="G91" s="36">
        <v>2414.1833333333329</v>
      </c>
      <c r="H91" s="36">
        <v>2652.8833333333328</v>
      </c>
      <c r="I91" s="36">
        <v>2727.1166666666663</v>
      </c>
      <c r="J91" s="36">
        <v>2772.2333333333327</v>
      </c>
      <c r="K91" s="31">
        <v>2682</v>
      </c>
      <c r="L91" s="31">
        <v>2562.65</v>
      </c>
      <c r="M91" s="31">
        <v>17.166090000000001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1523.7</v>
      </c>
      <c r="D92" s="36">
        <v>1526.55</v>
      </c>
      <c r="E92" s="36">
        <v>1515.5</v>
      </c>
      <c r="F92" s="36">
        <v>1507.3</v>
      </c>
      <c r="G92" s="36">
        <v>1496.25</v>
      </c>
      <c r="H92" s="36">
        <v>1534.75</v>
      </c>
      <c r="I92" s="36">
        <v>1545.7999999999997</v>
      </c>
      <c r="J92" s="36">
        <v>1554</v>
      </c>
      <c r="K92" s="31">
        <v>1537.6</v>
      </c>
      <c r="L92" s="31">
        <v>1518.35</v>
      </c>
      <c r="M92" s="31">
        <v>276.77094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634.70000000000005</v>
      </c>
      <c r="D93" s="36">
        <v>639.56666666666661</v>
      </c>
      <c r="E93" s="36">
        <v>628.48333333333323</v>
      </c>
      <c r="F93" s="36">
        <v>622.26666666666665</v>
      </c>
      <c r="G93" s="36">
        <v>611.18333333333328</v>
      </c>
      <c r="H93" s="36">
        <v>645.78333333333319</v>
      </c>
      <c r="I93" s="36">
        <v>656.86666666666667</v>
      </c>
      <c r="J93" s="36">
        <v>663.08333333333314</v>
      </c>
      <c r="K93" s="31">
        <v>650.65</v>
      </c>
      <c r="L93" s="31">
        <v>633.35</v>
      </c>
      <c r="M93" s="31">
        <v>24.185770000000002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2970</v>
      </c>
      <c r="D94" s="36">
        <v>2982.75</v>
      </c>
      <c r="E94" s="36">
        <v>2947.3</v>
      </c>
      <c r="F94" s="36">
        <v>2924.6000000000004</v>
      </c>
      <c r="G94" s="36">
        <v>2889.1500000000005</v>
      </c>
      <c r="H94" s="36">
        <v>3005.45</v>
      </c>
      <c r="I94" s="36">
        <v>3040.8999999999996</v>
      </c>
      <c r="J94" s="36">
        <v>3063.5999999999995</v>
      </c>
      <c r="K94" s="31">
        <v>3018.2</v>
      </c>
      <c r="L94" s="31">
        <v>2960.05</v>
      </c>
      <c r="M94" s="31">
        <v>3.31995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466.85</v>
      </c>
      <c r="D95" s="36">
        <v>470.3</v>
      </c>
      <c r="E95" s="36">
        <v>461</v>
      </c>
      <c r="F95" s="36">
        <v>455.15</v>
      </c>
      <c r="G95" s="36">
        <v>445.84999999999997</v>
      </c>
      <c r="H95" s="36">
        <v>476.15000000000003</v>
      </c>
      <c r="I95" s="36">
        <v>485.4500000000001</v>
      </c>
      <c r="J95" s="36">
        <v>491.30000000000007</v>
      </c>
      <c r="K95" s="31">
        <v>479.6</v>
      </c>
      <c r="L95" s="31">
        <v>464.45</v>
      </c>
      <c r="M95" s="31">
        <v>58.697800000000001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249.7</v>
      </c>
      <c r="D96" s="36">
        <v>251.91666666666666</v>
      </c>
      <c r="E96" s="36">
        <v>246.88333333333333</v>
      </c>
      <c r="F96" s="36">
        <v>244.06666666666666</v>
      </c>
      <c r="G96" s="36">
        <v>239.03333333333333</v>
      </c>
      <c r="H96" s="36">
        <v>254.73333333333332</v>
      </c>
      <c r="I96" s="36">
        <v>259.76666666666665</v>
      </c>
      <c r="J96" s="36">
        <v>262.58333333333331</v>
      </c>
      <c r="K96" s="31">
        <v>256.95</v>
      </c>
      <c r="L96" s="31">
        <v>249.1</v>
      </c>
      <c r="M96" s="31">
        <v>39.000489999999999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2460.35</v>
      </c>
      <c r="D97" s="36">
        <v>2471.5166666666669</v>
      </c>
      <c r="E97" s="36">
        <v>2442.0333333333338</v>
      </c>
      <c r="F97" s="36">
        <v>2423.7166666666667</v>
      </c>
      <c r="G97" s="36">
        <v>2394.2333333333336</v>
      </c>
      <c r="H97" s="36">
        <v>2489.8333333333339</v>
      </c>
      <c r="I97" s="36">
        <v>2519.3166666666666</v>
      </c>
      <c r="J97" s="36">
        <v>2537.6333333333341</v>
      </c>
      <c r="K97" s="31">
        <v>2501</v>
      </c>
      <c r="L97" s="31">
        <v>2453.1999999999998</v>
      </c>
      <c r="M97" s="31">
        <v>16.123460000000001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297.95</v>
      </c>
      <c r="D98" s="36">
        <v>301.11666666666662</v>
      </c>
      <c r="E98" s="36">
        <v>290.83333333333326</v>
      </c>
      <c r="F98" s="36">
        <v>283.71666666666664</v>
      </c>
      <c r="G98" s="36">
        <v>273.43333333333328</v>
      </c>
      <c r="H98" s="36">
        <v>308.23333333333323</v>
      </c>
      <c r="I98" s="36">
        <v>318.51666666666665</v>
      </c>
      <c r="J98" s="36">
        <v>325.63333333333321</v>
      </c>
      <c r="K98" s="31">
        <v>311.39999999999998</v>
      </c>
      <c r="L98" s="31">
        <v>294</v>
      </c>
      <c r="M98" s="31">
        <v>11.40485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39141.199999999997</v>
      </c>
      <c r="D99" s="36">
        <v>39522.766666666663</v>
      </c>
      <c r="E99" s="36">
        <v>38338.533333333326</v>
      </c>
      <c r="F99" s="36">
        <v>37535.866666666661</v>
      </c>
      <c r="G99" s="36">
        <v>36351.633333333324</v>
      </c>
      <c r="H99" s="36">
        <v>40325.433333333327</v>
      </c>
      <c r="I99" s="36">
        <v>41509.666666666664</v>
      </c>
      <c r="J99" s="36">
        <v>42312.333333333328</v>
      </c>
      <c r="K99" s="31">
        <v>40707</v>
      </c>
      <c r="L99" s="31">
        <v>38720.1</v>
      </c>
      <c r="M99" s="31">
        <v>6.4659999999999995E-2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942.6</v>
      </c>
      <c r="D100" s="36">
        <v>941.5333333333333</v>
      </c>
      <c r="E100" s="36">
        <v>935.81666666666661</v>
      </c>
      <c r="F100" s="36">
        <v>929.0333333333333</v>
      </c>
      <c r="G100" s="36">
        <v>923.31666666666661</v>
      </c>
      <c r="H100" s="36">
        <v>948.31666666666661</v>
      </c>
      <c r="I100" s="36">
        <v>954.0333333333333</v>
      </c>
      <c r="J100" s="36">
        <v>960.81666666666661</v>
      </c>
      <c r="K100" s="31">
        <v>947.25</v>
      </c>
      <c r="L100" s="31">
        <v>934.75</v>
      </c>
      <c r="M100" s="31">
        <v>259.91282000000001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1274.25</v>
      </c>
      <c r="D101" s="36">
        <v>1277</v>
      </c>
      <c r="E101" s="36">
        <v>1263.25</v>
      </c>
      <c r="F101" s="36">
        <v>1252.25</v>
      </c>
      <c r="G101" s="36">
        <v>1238.5</v>
      </c>
      <c r="H101" s="36">
        <v>1288</v>
      </c>
      <c r="I101" s="36">
        <v>1301.75</v>
      </c>
      <c r="J101" s="36">
        <v>1312.75</v>
      </c>
      <c r="K101" s="31">
        <v>1290.75</v>
      </c>
      <c r="L101" s="31">
        <v>1266</v>
      </c>
      <c r="M101" s="31">
        <v>11.919090000000001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566.1</v>
      </c>
      <c r="D102" s="36">
        <v>570.29999999999995</v>
      </c>
      <c r="E102" s="36">
        <v>559.09999999999991</v>
      </c>
      <c r="F102" s="36">
        <v>552.09999999999991</v>
      </c>
      <c r="G102" s="36">
        <v>540.89999999999986</v>
      </c>
      <c r="H102" s="36">
        <v>577.29999999999995</v>
      </c>
      <c r="I102" s="36">
        <v>588.5</v>
      </c>
      <c r="J102" s="36">
        <v>595.5</v>
      </c>
      <c r="K102" s="31">
        <v>581.5</v>
      </c>
      <c r="L102" s="31">
        <v>563.29999999999995</v>
      </c>
      <c r="M102" s="31">
        <v>41.109009999999998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11.65</v>
      </c>
      <c r="D103" s="36">
        <v>11.75</v>
      </c>
      <c r="E103" s="36">
        <v>11.4</v>
      </c>
      <c r="F103" s="36">
        <v>11.15</v>
      </c>
      <c r="G103" s="36">
        <v>10.8</v>
      </c>
      <c r="H103" s="36">
        <v>12</v>
      </c>
      <c r="I103" s="36">
        <v>12.350000000000001</v>
      </c>
      <c r="J103" s="36">
        <v>12.6</v>
      </c>
      <c r="K103" s="31">
        <v>12.1</v>
      </c>
      <c r="L103" s="31">
        <v>11.5</v>
      </c>
      <c r="M103" s="31">
        <v>2870.5470799999998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94.55</v>
      </c>
      <c r="D104" s="36">
        <v>95.533333333333346</v>
      </c>
      <c r="E104" s="36">
        <v>92.666666666666686</v>
      </c>
      <c r="F104" s="36">
        <v>90.783333333333346</v>
      </c>
      <c r="G104" s="36">
        <v>87.916666666666686</v>
      </c>
      <c r="H104" s="36">
        <v>97.416666666666686</v>
      </c>
      <c r="I104" s="36">
        <v>100.28333333333333</v>
      </c>
      <c r="J104" s="36">
        <v>102.16666666666669</v>
      </c>
      <c r="K104" s="31">
        <v>98.4</v>
      </c>
      <c r="L104" s="31">
        <v>93.65</v>
      </c>
      <c r="M104" s="31">
        <v>529.96231999999998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449.8</v>
      </c>
      <c r="D105" s="36">
        <v>451.2</v>
      </c>
      <c r="E105" s="36">
        <v>446.75</v>
      </c>
      <c r="F105" s="36">
        <v>443.7</v>
      </c>
      <c r="G105" s="36">
        <v>439.25</v>
      </c>
      <c r="H105" s="36">
        <v>454.25</v>
      </c>
      <c r="I105" s="36">
        <v>458.69999999999993</v>
      </c>
      <c r="J105" s="36">
        <v>461.75</v>
      </c>
      <c r="K105" s="31">
        <v>455.65</v>
      </c>
      <c r="L105" s="31">
        <v>448.15</v>
      </c>
      <c r="M105" s="31">
        <v>13.390549999999999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405.15</v>
      </c>
      <c r="D106" s="36">
        <v>407.95</v>
      </c>
      <c r="E106" s="36">
        <v>401.2</v>
      </c>
      <c r="F106" s="36">
        <v>397.25</v>
      </c>
      <c r="G106" s="36">
        <v>390.5</v>
      </c>
      <c r="H106" s="36">
        <v>411.9</v>
      </c>
      <c r="I106" s="36">
        <v>418.65</v>
      </c>
      <c r="J106" s="36">
        <v>422.59999999999997</v>
      </c>
      <c r="K106" s="31">
        <v>414.7</v>
      </c>
      <c r="L106" s="31">
        <v>404</v>
      </c>
      <c r="M106" s="31">
        <v>22.248899999999999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413.9</v>
      </c>
      <c r="D107" s="36">
        <v>420.73333333333335</v>
      </c>
      <c r="E107" s="36">
        <v>397.4666666666667</v>
      </c>
      <c r="F107" s="36">
        <v>381.03333333333336</v>
      </c>
      <c r="G107" s="36">
        <v>357.76666666666671</v>
      </c>
      <c r="H107" s="36">
        <v>437.16666666666669</v>
      </c>
      <c r="I107" s="36">
        <v>460.43333333333334</v>
      </c>
      <c r="J107" s="36">
        <v>476.86666666666667</v>
      </c>
      <c r="K107" s="31">
        <v>444</v>
      </c>
      <c r="L107" s="31">
        <v>404.3</v>
      </c>
      <c r="M107" s="31">
        <v>64.472620000000006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2342.35</v>
      </c>
      <c r="D108" s="36">
        <v>2356.7166666666667</v>
      </c>
      <c r="E108" s="36">
        <v>2318.9833333333336</v>
      </c>
      <c r="F108" s="36">
        <v>2295.6166666666668</v>
      </c>
      <c r="G108" s="36">
        <v>2257.8833333333337</v>
      </c>
      <c r="H108" s="36">
        <v>2380.0833333333335</v>
      </c>
      <c r="I108" s="36">
        <v>2417.8166666666662</v>
      </c>
      <c r="J108" s="36">
        <v>2441.1833333333334</v>
      </c>
      <c r="K108" s="31">
        <v>2394.4499999999998</v>
      </c>
      <c r="L108" s="31">
        <v>2333.35</v>
      </c>
      <c r="M108" s="31">
        <v>7.4005000000000001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1413</v>
      </c>
      <c r="D109" s="36">
        <v>1422.6000000000001</v>
      </c>
      <c r="E109" s="36">
        <v>1399.8500000000004</v>
      </c>
      <c r="F109" s="36">
        <v>1386.7000000000003</v>
      </c>
      <c r="G109" s="36">
        <v>1363.9500000000005</v>
      </c>
      <c r="H109" s="36">
        <v>1435.7500000000002</v>
      </c>
      <c r="I109" s="36">
        <v>1458.4999999999998</v>
      </c>
      <c r="J109" s="36">
        <v>1471.65</v>
      </c>
      <c r="K109" s="31">
        <v>1445.35</v>
      </c>
      <c r="L109" s="31">
        <v>1409.45</v>
      </c>
      <c r="M109" s="31">
        <v>58.76746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189.6</v>
      </c>
      <c r="D110" s="36">
        <v>190.4</v>
      </c>
      <c r="E110" s="36">
        <v>187.3</v>
      </c>
      <c r="F110" s="36">
        <v>185</v>
      </c>
      <c r="G110" s="36">
        <v>181.9</v>
      </c>
      <c r="H110" s="36">
        <v>192.70000000000002</v>
      </c>
      <c r="I110" s="36">
        <v>195.79999999999998</v>
      </c>
      <c r="J110" s="36">
        <v>198.10000000000002</v>
      </c>
      <c r="K110" s="31">
        <v>193.5</v>
      </c>
      <c r="L110" s="31">
        <v>188.1</v>
      </c>
      <c r="M110" s="31">
        <v>192.76797999999999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1439.45</v>
      </c>
      <c r="D111" s="36">
        <v>1449.0166666666667</v>
      </c>
      <c r="E111" s="36">
        <v>1425.4333333333334</v>
      </c>
      <c r="F111" s="36">
        <v>1411.4166666666667</v>
      </c>
      <c r="G111" s="36">
        <v>1387.8333333333335</v>
      </c>
      <c r="H111" s="36">
        <v>1463.0333333333333</v>
      </c>
      <c r="I111" s="36">
        <v>1486.6166666666668</v>
      </c>
      <c r="J111" s="36">
        <v>1500.6333333333332</v>
      </c>
      <c r="K111" s="31">
        <v>1472.6</v>
      </c>
      <c r="L111" s="31">
        <v>1435</v>
      </c>
      <c r="M111" s="31">
        <v>58.14602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89.8</v>
      </c>
      <c r="D112" s="36">
        <v>90.233333333333334</v>
      </c>
      <c r="E112" s="36">
        <v>89.066666666666663</v>
      </c>
      <c r="F112" s="36">
        <v>88.333333333333329</v>
      </c>
      <c r="G112" s="36">
        <v>87.166666666666657</v>
      </c>
      <c r="H112" s="36">
        <v>90.966666666666669</v>
      </c>
      <c r="I112" s="36">
        <v>92.133333333333326</v>
      </c>
      <c r="J112" s="36">
        <v>92.866666666666674</v>
      </c>
      <c r="K112" s="31">
        <v>91.4</v>
      </c>
      <c r="L112" s="31">
        <v>89.5</v>
      </c>
      <c r="M112" s="31">
        <v>171.16632999999999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923.9</v>
      </c>
      <c r="D113" s="36">
        <v>922.19999999999993</v>
      </c>
      <c r="E113" s="36">
        <v>915.19999999999982</v>
      </c>
      <c r="F113" s="36">
        <v>906.49999999999989</v>
      </c>
      <c r="G113" s="36">
        <v>899.49999999999977</v>
      </c>
      <c r="H113" s="36">
        <v>930.89999999999986</v>
      </c>
      <c r="I113" s="36">
        <v>937.90000000000009</v>
      </c>
      <c r="J113" s="36">
        <v>946.59999999999991</v>
      </c>
      <c r="K113" s="31">
        <v>929.2</v>
      </c>
      <c r="L113" s="31">
        <v>913.5</v>
      </c>
      <c r="M113" s="31">
        <v>7.4524699999999999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672.1</v>
      </c>
      <c r="D114" s="36">
        <v>676.83333333333337</v>
      </c>
      <c r="E114" s="36">
        <v>665.26666666666677</v>
      </c>
      <c r="F114" s="36">
        <v>658.43333333333339</v>
      </c>
      <c r="G114" s="36">
        <v>646.86666666666679</v>
      </c>
      <c r="H114" s="36">
        <v>683.66666666666674</v>
      </c>
      <c r="I114" s="36">
        <v>695.23333333333335</v>
      </c>
      <c r="J114" s="36">
        <v>702.06666666666672</v>
      </c>
      <c r="K114" s="31">
        <v>688.4</v>
      </c>
      <c r="L114" s="31">
        <v>670</v>
      </c>
      <c r="M114" s="31">
        <v>11.092750000000001</v>
      </c>
      <c r="N114" s="1"/>
      <c r="O114" s="1"/>
    </row>
    <row r="115" spans="1:15" ht="12.75" customHeight="1">
      <c r="A115" s="51">
        <v>106</v>
      </c>
      <c r="B115" s="53" t="s">
        <v>422</v>
      </c>
      <c r="C115" s="31">
        <v>74.849999999999994</v>
      </c>
      <c r="D115" s="36">
        <v>75.216666666666654</v>
      </c>
      <c r="E115" s="36">
        <v>74.133333333333312</v>
      </c>
      <c r="F115" s="36">
        <v>73.416666666666657</v>
      </c>
      <c r="G115" s="36">
        <v>72.333333333333314</v>
      </c>
      <c r="H115" s="36">
        <v>75.933333333333309</v>
      </c>
      <c r="I115" s="36">
        <v>77.016666666666652</v>
      </c>
      <c r="J115" s="36">
        <v>77.733333333333306</v>
      </c>
      <c r="K115" s="31">
        <v>76.3</v>
      </c>
      <c r="L115" s="31">
        <v>74.5</v>
      </c>
      <c r="M115" s="31">
        <v>250.11662000000001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440.75</v>
      </c>
      <c r="D116" s="36">
        <v>443.43333333333339</v>
      </c>
      <c r="E116" s="36">
        <v>436.9166666666668</v>
      </c>
      <c r="F116" s="36">
        <v>433.08333333333343</v>
      </c>
      <c r="G116" s="36">
        <v>426.56666666666683</v>
      </c>
      <c r="H116" s="36">
        <v>447.26666666666677</v>
      </c>
      <c r="I116" s="36">
        <v>453.78333333333342</v>
      </c>
      <c r="J116" s="36">
        <v>457.61666666666673</v>
      </c>
      <c r="K116" s="31">
        <v>449.95</v>
      </c>
      <c r="L116" s="31">
        <v>439.6</v>
      </c>
      <c r="M116" s="31">
        <v>102.16736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681.85</v>
      </c>
      <c r="D117" s="36">
        <v>686.2833333333333</v>
      </c>
      <c r="E117" s="36">
        <v>675.56666666666661</v>
      </c>
      <c r="F117" s="36">
        <v>669.2833333333333</v>
      </c>
      <c r="G117" s="36">
        <v>658.56666666666661</v>
      </c>
      <c r="H117" s="36">
        <v>692.56666666666661</v>
      </c>
      <c r="I117" s="36">
        <v>703.2833333333333</v>
      </c>
      <c r="J117" s="36">
        <v>709.56666666666661</v>
      </c>
      <c r="K117" s="31">
        <v>697</v>
      </c>
      <c r="L117" s="31">
        <v>680</v>
      </c>
      <c r="M117" s="31">
        <v>14.037649999999999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416.5</v>
      </c>
      <c r="D118" s="36">
        <v>422.05</v>
      </c>
      <c r="E118" s="36">
        <v>408.1</v>
      </c>
      <c r="F118" s="36">
        <v>399.7</v>
      </c>
      <c r="G118" s="36">
        <v>385.75</v>
      </c>
      <c r="H118" s="36">
        <v>430.45000000000005</v>
      </c>
      <c r="I118" s="36">
        <v>444.4</v>
      </c>
      <c r="J118" s="36">
        <v>452.80000000000007</v>
      </c>
      <c r="K118" s="31">
        <v>436</v>
      </c>
      <c r="L118" s="31">
        <v>413.65</v>
      </c>
      <c r="M118" s="31">
        <v>50.618279999999999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768.1</v>
      </c>
      <c r="D119" s="36">
        <v>773.2833333333333</v>
      </c>
      <c r="E119" s="36">
        <v>759.16666666666663</v>
      </c>
      <c r="F119" s="36">
        <v>750.23333333333335</v>
      </c>
      <c r="G119" s="36">
        <v>736.11666666666667</v>
      </c>
      <c r="H119" s="36">
        <v>782.21666666666658</v>
      </c>
      <c r="I119" s="36">
        <v>796.33333333333337</v>
      </c>
      <c r="J119" s="36">
        <v>805.26666666666654</v>
      </c>
      <c r="K119" s="31">
        <v>787.4</v>
      </c>
      <c r="L119" s="31">
        <v>764.35</v>
      </c>
      <c r="M119" s="31">
        <v>31.572859999999999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540.65</v>
      </c>
      <c r="D120" s="36">
        <v>545.38333333333333</v>
      </c>
      <c r="E120" s="36">
        <v>534.26666666666665</v>
      </c>
      <c r="F120" s="36">
        <v>527.88333333333333</v>
      </c>
      <c r="G120" s="36">
        <v>516.76666666666665</v>
      </c>
      <c r="H120" s="36">
        <v>551.76666666666665</v>
      </c>
      <c r="I120" s="36">
        <v>562.88333333333321</v>
      </c>
      <c r="J120" s="36">
        <v>569.26666666666665</v>
      </c>
      <c r="K120" s="31">
        <v>556.5</v>
      </c>
      <c r="L120" s="31">
        <v>539</v>
      </c>
      <c r="M120" s="31">
        <v>28.45627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1733.2</v>
      </c>
      <c r="D121" s="36">
        <v>1744.7</v>
      </c>
      <c r="E121" s="36">
        <v>1717.5</v>
      </c>
      <c r="F121" s="36">
        <v>1701.8</v>
      </c>
      <c r="G121" s="36">
        <v>1674.6</v>
      </c>
      <c r="H121" s="36">
        <v>1760.4</v>
      </c>
      <c r="I121" s="36">
        <v>1787.6000000000004</v>
      </c>
      <c r="J121" s="36">
        <v>1803.3000000000002</v>
      </c>
      <c r="K121" s="31">
        <v>1771.9</v>
      </c>
      <c r="L121" s="31">
        <v>1729</v>
      </c>
      <c r="M121" s="31">
        <v>82.631969999999995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126.65</v>
      </c>
      <c r="D122" s="36">
        <v>127.35000000000001</v>
      </c>
      <c r="E122" s="36">
        <v>125.50000000000003</v>
      </c>
      <c r="F122" s="36">
        <v>124.35000000000002</v>
      </c>
      <c r="G122" s="36">
        <v>122.50000000000004</v>
      </c>
      <c r="H122" s="36">
        <v>128.5</v>
      </c>
      <c r="I122" s="36">
        <v>130.35000000000002</v>
      </c>
      <c r="J122" s="36">
        <v>131.5</v>
      </c>
      <c r="K122" s="31">
        <v>129.19999999999999</v>
      </c>
      <c r="L122" s="31">
        <v>126.2</v>
      </c>
      <c r="M122" s="31">
        <v>76.299170000000004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2408.6</v>
      </c>
      <c r="D123" s="36">
        <v>2426.2000000000003</v>
      </c>
      <c r="E123" s="36">
        <v>2377.4000000000005</v>
      </c>
      <c r="F123" s="36">
        <v>2346.2000000000003</v>
      </c>
      <c r="G123" s="36">
        <v>2297.4000000000005</v>
      </c>
      <c r="H123" s="36">
        <v>2457.4000000000005</v>
      </c>
      <c r="I123" s="36">
        <v>2506.2000000000007</v>
      </c>
      <c r="J123" s="36">
        <v>2537.4000000000005</v>
      </c>
      <c r="K123" s="31">
        <v>2475</v>
      </c>
      <c r="L123" s="31">
        <v>2395</v>
      </c>
      <c r="M123" s="31">
        <v>2.2232400000000001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390.9</v>
      </c>
      <c r="D124" s="36">
        <v>393.5333333333333</v>
      </c>
      <c r="E124" s="36">
        <v>385.36666666666662</v>
      </c>
      <c r="F124" s="36">
        <v>379.83333333333331</v>
      </c>
      <c r="G124" s="36">
        <v>371.66666666666663</v>
      </c>
      <c r="H124" s="36">
        <v>399.06666666666661</v>
      </c>
      <c r="I124" s="36">
        <v>407.23333333333335</v>
      </c>
      <c r="J124" s="36">
        <v>412.76666666666659</v>
      </c>
      <c r="K124" s="31">
        <v>401.7</v>
      </c>
      <c r="L124" s="31">
        <v>388</v>
      </c>
      <c r="M124" s="31">
        <v>17.68224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458.35</v>
      </c>
      <c r="D125" s="36">
        <v>461.63333333333338</v>
      </c>
      <c r="E125" s="36">
        <v>453.46666666666675</v>
      </c>
      <c r="F125" s="36">
        <v>448.58333333333337</v>
      </c>
      <c r="G125" s="36">
        <v>440.41666666666674</v>
      </c>
      <c r="H125" s="36">
        <v>466.51666666666677</v>
      </c>
      <c r="I125" s="36">
        <v>474.68333333333339</v>
      </c>
      <c r="J125" s="36">
        <v>479.56666666666678</v>
      </c>
      <c r="K125" s="31">
        <v>469.8</v>
      </c>
      <c r="L125" s="31">
        <v>456.75</v>
      </c>
      <c r="M125" s="31">
        <v>18.420719999999999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650.29999999999995</v>
      </c>
      <c r="D126" s="36">
        <v>648.44999999999993</v>
      </c>
      <c r="E126" s="36">
        <v>644.89999999999986</v>
      </c>
      <c r="F126" s="36">
        <v>639.49999999999989</v>
      </c>
      <c r="G126" s="36">
        <v>635.94999999999982</v>
      </c>
      <c r="H126" s="36">
        <v>653.84999999999991</v>
      </c>
      <c r="I126" s="36">
        <v>657.39999999999986</v>
      </c>
      <c r="J126" s="36">
        <v>662.8</v>
      </c>
      <c r="K126" s="31">
        <v>652</v>
      </c>
      <c r="L126" s="31">
        <v>643.04999999999995</v>
      </c>
      <c r="M126" s="31">
        <v>9.2377400000000005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3010</v>
      </c>
      <c r="D127" s="36">
        <v>3012.9166666666665</v>
      </c>
      <c r="E127" s="36">
        <v>2975.333333333333</v>
      </c>
      <c r="F127" s="36">
        <v>2940.6666666666665</v>
      </c>
      <c r="G127" s="36">
        <v>2903.083333333333</v>
      </c>
      <c r="H127" s="36">
        <v>3047.583333333333</v>
      </c>
      <c r="I127" s="36">
        <v>3085.1666666666661</v>
      </c>
      <c r="J127" s="36">
        <v>3119.833333333333</v>
      </c>
      <c r="K127" s="31">
        <v>3050.5</v>
      </c>
      <c r="L127" s="31">
        <v>2978.25</v>
      </c>
      <c r="M127" s="31">
        <v>40.811019999999999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5264.9</v>
      </c>
      <c r="D128" s="36">
        <v>5315</v>
      </c>
      <c r="E128" s="36">
        <v>5168</v>
      </c>
      <c r="F128" s="36">
        <v>5071.1000000000004</v>
      </c>
      <c r="G128" s="36">
        <v>4924.1000000000004</v>
      </c>
      <c r="H128" s="36">
        <v>5411.9</v>
      </c>
      <c r="I128" s="36">
        <v>5558.9</v>
      </c>
      <c r="J128" s="36">
        <v>5655.7999999999993</v>
      </c>
      <c r="K128" s="31">
        <v>5462</v>
      </c>
      <c r="L128" s="31">
        <v>5218.1000000000004</v>
      </c>
      <c r="M128" s="31">
        <v>4.8480499999999997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4621.8</v>
      </c>
      <c r="D129" s="36">
        <v>4664.3666666666677</v>
      </c>
      <c r="E129" s="36">
        <v>4558.883333333335</v>
      </c>
      <c r="F129" s="36">
        <v>4495.9666666666672</v>
      </c>
      <c r="G129" s="36">
        <v>4390.4833333333345</v>
      </c>
      <c r="H129" s="36">
        <v>4727.2833333333356</v>
      </c>
      <c r="I129" s="36">
        <v>4832.7666666666673</v>
      </c>
      <c r="J129" s="36">
        <v>4895.6833333333361</v>
      </c>
      <c r="K129" s="31">
        <v>4769.8500000000004</v>
      </c>
      <c r="L129" s="31">
        <v>4601.45</v>
      </c>
      <c r="M129" s="31">
        <v>1.36486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1133.05</v>
      </c>
      <c r="D130" s="36">
        <v>1132.7666666666667</v>
      </c>
      <c r="E130" s="36">
        <v>1125.5333333333333</v>
      </c>
      <c r="F130" s="36">
        <v>1118.0166666666667</v>
      </c>
      <c r="G130" s="36">
        <v>1110.7833333333333</v>
      </c>
      <c r="H130" s="36">
        <v>1140.2833333333333</v>
      </c>
      <c r="I130" s="36">
        <v>1147.5166666666664</v>
      </c>
      <c r="J130" s="36">
        <v>1155.0333333333333</v>
      </c>
      <c r="K130" s="31">
        <v>1140</v>
      </c>
      <c r="L130" s="31">
        <v>1125.25</v>
      </c>
      <c r="M130" s="31">
        <v>4.5144500000000001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1556.05</v>
      </c>
      <c r="D131" s="36">
        <v>1565.6499999999999</v>
      </c>
      <c r="E131" s="36">
        <v>1534.3999999999996</v>
      </c>
      <c r="F131" s="36">
        <v>1512.7499999999998</v>
      </c>
      <c r="G131" s="36">
        <v>1481.4999999999995</v>
      </c>
      <c r="H131" s="36">
        <v>1587.2999999999997</v>
      </c>
      <c r="I131" s="36">
        <v>1618.5500000000002</v>
      </c>
      <c r="J131" s="36">
        <v>1640.1999999999998</v>
      </c>
      <c r="K131" s="31">
        <v>1596.9</v>
      </c>
      <c r="L131" s="31">
        <v>1544</v>
      </c>
      <c r="M131" s="31">
        <v>23.69699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291.89999999999998</v>
      </c>
      <c r="D132" s="36">
        <v>294.88333333333333</v>
      </c>
      <c r="E132" s="36">
        <v>287.51666666666665</v>
      </c>
      <c r="F132" s="36">
        <v>283.13333333333333</v>
      </c>
      <c r="G132" s="36">
        <v>275.76666666666665</v>
      </c>
      <c r="H132" s="36">
        <v>299.26666666666665</v>
      </c>
      <c r="I132" s="36">
        <v>306.63333333333333</v>
      </c>
      <c r="J132" s="36">
        <v>311.01666666666665</v>
      </c>
      <c r="K132" s="31">
        <v>302.25</v>
      </c>
      <c r="L132" s="31">
        <v>290.5</v>
      </c>
      <c r="M132" s="31">
        <v>30.006810000000002</v>
      </c>
      <c r="N132" s="1"/>
      <c r="O132" s="1"/>
    </row>
    <row r="133" spans="1:15" ht="12.75" customHeight="1">
      <c r="A133" s="51">
        <v>124</v>
      </c>
      <c r="B133" s="53" t="s">
        <v>865</v>
      </c>
      <c r="C133" s="31">
        <v>1764.45</v>
      </c>
      <c r="D133" s="36">
        <v>1758.9333333333334</v>
      </c>
      <c r="E133" s="36">
        <v>1750.5666666666668</v>
      </c>
      <c r="F133" s="36">
        <v>1736.6833333333334</v>
      </c>
      <c r="G133" s="36">
        <v>1728.3166666666668</v>
      </c>
      <c r="H133" s="36">
        <v>1772.8166666666668</v>
      </c>
      <c r="I133" s="36">
        <v>1781.1833333333336</v>
      </c>
      <c r="J133" s="36">
        <v>1795.0666666666668</v>
      </c>
      <c r="K133" s="31">
        <v>1767.3</v>
      </c>
      <c r="L133" s="31">
        <v>1745.05</v>
      </c>
      <c r="M133" s="31">
        <v>0.68206999999999995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559.79999999999995</v>
      </c>
      <c r="D134" s="36">
        <v>568.26666666666665</v>
      </c>
      <c r="E134" s="36">
        <v>549.7833333333333</v>
      </c>
      <c r="F134" s="36">
        <v>539.76666666666665</v>
      </c>
      <c r="G134" s="36">
        <v>521.2833333333333</v>
      </c>
      <c r="H134" s="36">
        <v>578.2833333333333</v>
      </c>
      <c r="I134" s="36">
        <v>596.76666666666665</v>
      </c>
      <c r="J134" s="36">
        <v>606.7833333333333</v>
      </c>
      <c r="K134" s="31">
        <v>586.75</v>
      </c>
      <c r="L134" s="31">
        <v>558.25</v>
      </c>
      <c r="M134" s="31">
        <v>21.743659999999998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10565.35</v>
      </c>
      <c r="D135" s="36">
        <v>10600.8</v>
      </c>
      <c r="E135" s="36">
        <v>10496.599999999999</v>
      </c>
      <c r="F135" s="36">
        <v>10427.849999999999</v>
      </c>
      <c r="G135" s="36">
        <v>10323.649999999998</v>
      </c>
      <c r="H135" s="36">
        <v>10669.55</v>
      </c>
      <c r="I135" s="36">
        <v>10773.75</v>
      </c>
      <c r="J135" s="36">
        <v>10842.5</v>
      </c>
      <c r="K135" s="31">
        <v>10705</v>
      </c>
      <c r="L135" s="31">
        <v>10532.05</v>
      </c>
      <c r="M135" s="31">
        <v>5.9814400000000001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569.6</v>
      </c>
      <c r="D136" s="36">
        <v>571.26666666666665</v>
      </c>
      <c r="E136" s="36">
        <v>561.5333333333333</v>
      </c>
      <c r="F136" s="36">
        <v>553.4666666666667</v>
      </c>
      <c r="G136" s="36">
        <v>543.73333333333335</v>
      </c>
      <c r="H136" s="36">
        <v>579.33333333333326</v>
      </c>
      <c r="I136" s="36">
        <v>589.06666666666661</v>
      </c>
      <c r="J136" s="36">
        <v>597.13333333333321</v>
      </c>
      <c r="K136" s="31">
        <v>581</v>
      </c>
      <c r="L136" s="31">
        <v>563.20000000000005</v>
      </c>
      <c r="M136" s="31">
        <v>10.8842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1002.05</v>
      </c>
      <c r="D137" s="36">
        <v>1006.5666666666666</v>
      </c>
      <c r="E137" s="36">
        <v>994.23333333333323</v>
      </c>
      <c r="F137" s="36">
        <v>986.41666666666663</v>
      </c>
      <c r="G137" s="36">
        <v>974.08333333333326</v>
      </c>
      <c r="H137" s="36">
        <v>1014.3833333333332</v>
      </c>
      <c r="I137" s="36">
        <v>1026.7166666666667</v>
      </c>
      <c r="J137" s="36">
        <v>1034.5333333333333</v>
      </c>
      <c r="K137" s="31">
        <v>1018.9</v>
      </c>
      <c r="L137" s="31">
        <v>998.75</v>
      </c>
      <c r="M137" s="31">
        <v>9.7456200000000006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906.25</v>
      </c>
      <c r="D138" s="36">
        <v>911.25</v>
      </c>
      <c r="E138" s="36">
        <v>895</v>
      </c>
      <c r="F138" s="36">
        <v>883.75</v>
      </c>
      <c r="G138" s="36">
        <v>867.5</v>
      </c>
      <c r="H138" s="36">
        <v>922.5</v>
      </c>
      <c r="I138" s="36">
        <v>938.75</v>
      </c>
      <c r="J138" s="36">
        <v>950</v>
      </c>
      <c r="K138" s="31">
        <v>927.5</v>
      </c>
      <c r="L138" s="31">
        <v>900</v>
      </c>
      <c r="M138" s="31">
        <v>4.8771699999999996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95.5</v>
      </c>
      <c r="D139" s="36">
        <v>96.116666666666674</v>
      </c>
      <c r="E139" s="36">
        <v>94.433333333333351</v>
      </c>
      <c r="F139" s="36">
        <v>93.366666666666674</v>
      </c>
      <c r="G139" s="36">
        <v>91.683333333333351</v>
      </c>
      <c r="H139" s="36">
        <v>97.183333333333351</v>
      </c>
      <c r="I139" s="36">
        <v>98.866666666666688</v>
      </c>
      <c r="J139" s="36">
        <v>99.933333333333351</v>
      </c>
      <c r="K139" s="31">
        <v>97.8</v>
      </c>
      <c r="L139" s="31">
        <v>95.05</v>
      </c>
      <c r="M139" s="31">
        <v>100.07253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2385.8000000000002</v>
      </c>
      <c r="D140" s="36">
        <v>2410.35</v>
      </c>
      <c r="E140" s="36">
        <v>2341.4499999999998</v>
      </c>
      <c r="F140" s="36">
        <v>2297.1</v>
      </c>
      <c r="G140" s="36">
        <v>2228.1999999999998</v>
      </c>
      <c r="H140" s="36">
        <v>2454.6999999999998</v>
      </c>
      <c r="I140" s="36">
        <v>2523.6000000000004</v>
      </c>
      <c r="J140" s="36">
        <v>2567.9499999999998</v>
      </c>
      <c r="K140" s="31">
        <v>2479.25</v>
      </c>
      <c r="L140" s="31">
        <v>2366</v>
      </c>
      <c r="M140" s="31">
        <v>3.0153500000000002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108726.39999999999</v>
      </c>
      <c r="D141" s="36">
        <v>109103.33333333333</v>
      </c>
      <c r="E141" s="36">
        <v>107929.16666666666</v>
      </c>
      <c r="F141" s="36">
        <v>107131.93333333333</v>
      </c>
      <c r="G141" s="36">
        <v>105957.76666666666</v>
      </c>
      <c r="H141" s="36">
        <v>109900.56666666665</v>
      </c>
      <c r="I141" s="36">
        <v>111074.73333333331</v>
      </c>
      <c r="J141" s="36">
        <v>111871.96666666665</v>
      </c>
      <c r="K141" s="31">
        <v>110277.5</v>
      </c>
      <c r="L141" s="31">
        <v>108306.1</v>
      </c>
      <c r="M141" s="31">
        <v>7.911E-2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63.05</v>
      </c>
      <c r="D142" s="36">
        <v>63.483333333333327</v>
      </c>
      <c r="E142" s="36">
        <v>62.416666666666657</v>
      </c>
      <c r="F142" s="36">
        <v>61.783333333333331</v>
      </c>
      <c r="G142" s="36">
        <v>60.716666666666661</v>
      </c>
      <c r="H142" s="36">
        <v>64.116666666666646</v>
      </c>
      <c r="I142" s="36">
        <v>65.183333333333337</v>
      </c>
      <c r="J142" s="36">
        <v>65.816666666666649</v>
      </c>
      <c r="K142" s="31">
        <v>64.55</v>
      </c>
      <c r="L142" s="31">
        <v>62.85</v>
      </c>
      <c r="M142" s="31">
        <v>22.06033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1214.75</v>
      </c>
      <c r="D143" s="36">
        <v>1228.6833333333332</v>
      </c>
      <c r="E143" s="36">
        <v>1192.4166666666663</v>
      </c>
      <c r="F143" s="36">
        <v>1170.083333333333</v>
      </c>
      <c r="G143" s="36">
        <v>1133.8166666666662</v>
      </c>
      <c r="H143" s="36">
        <v>1251.0166666666664</v>
      </c>
      <c r="I143" s="36">
        <v>1287.2833333333333</v>
      </c>
      <c r="J143" s="36">
        <v>1309.6166666666666</v>
      </c>
      <c r="K143" s="31">
        <v>1264.95</v>
      </c>
      <c r="L143" s="31">
        <v>1206.3499999999999</v>
      </c>
      <c r="M143" s="31">
        <v>7.7831599999999996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4177</v>
      </c>
      <c r="D144" s="36">
        <v>4202.333333333333</v>
      </c>
      <c r="E144" s="36">
        <v>4131.7166666666662</v>
      </c>
      <c r="F144" s="36">
        <v>4086.4333333333334</v>
      </c>
      <c r="G144" s="36">
        <v>4015.8166666666666</v>
      </c>
      <c r="H144" s="36">
        <v>4247.6166666666659</v>
      </c>
      <c r="I144" s="36">
        <v>4318.2333333333327</v>
      </c>
      <c r="J144" s="36">
        <v>4363.5166666666655</v>
      </c>
      <c r="K144" s="31">
        <v>4272.95</v>
      </c>
      <c r="L144" s="31">
        <v>4157.05</v>
      </c>
      <c r="M144" s="31">
        <v>6.8653300000000002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4357.6499999999996</v>
      </c>
      <c r="D145" s="36">
        <v>4385.5166666666664</v>
      </c>
      <c r="E145" s="36">
        <v>4301.1333333333332</v>
      </c>
      <c r="F145" s="36">
        <v>4244.6166666666668</v>
      </c>
      <c r="G145" s="36">
        <v>4160.2333333333336</v>
      </c>
      <c r="H145" s="36">
        <v>4442.0333333333328</v>
      </c>
      <c r="I145" s="36">
        <v>4526.4166666666661</v>
      </c>
      <c r="J145" s="36">
        <v>4582.9333333333325</v>
      </c>
      <c r="K145" s="31">
        <v>4469.8999999999996</v>
      </c>
      <c r="L145" s="31">
        <v>4329</v>
      </c>
      <c r="M145" s="31">
        <v>4.2287600000000003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22538.45</v>
      </c>
      <c r="D146" s="36">
        <v>22631.399999999998</v>
      </c>
      <c r="E146" s="36">
        <v>22354.849999999995</v>
      </c>
      <c r="F146" s="36">
        <v>22171.249999999996</v>
      </c>
      <c r="G146" s="36">
        <v>21894.699999999993</v>
      </c>
      <c r="H146" s="36">
        <v>22814.999999999996</v>
      </c>
      <c r="I146" s="36">
        <v>23091.55</v>
      </c>
      <c r="J146" s="36">
        <v>23275.149999999998</v>
      </c>
      <c r="K146" s="31">
        <v>22907.95</v>
      </c>
      <c r="L146" s="31">
        <v>22447.8</v>
      </c>
      <c r="M146" s="31">
        <v>0.51980999999999999</v>
      </c>
      <c r="N146" s="1"/>
      <c r="O146" s="1"/>
    </row>
    <row r="147" spans="1:15" ht="12.75" customHeight="1">
      <c r="A147" s="51">
        <v>138</v>
      </c>
      <c r="B147" s="53" t="s">
        <v>467</v>
      </c>
      <c r="C147" s="31">
        <v>51.9</v>
      </c>
      <c r="D147" s="36">
        <v>52.083333333333336</v>
      </c>
      <c r="E147" s="36">
        <v>51.416666666666671</v>
      </c>
      <c r="F147" s="36">
        <v>50.933333333333337</v>
      </c>
      <c r="G147" s="36">
        <v>50.266666666666673</v>
      </c>
      <c r="H147" s="36">
        <v>52.56666666666667</v>
      </c>
      <c r="I147" s="36">
        <v>53.233333333333341</v>
      </c>
      <c r="J147" s="36">
        <v>53.716666666666669</v>
      </c>
      <c r="K147" s="31">
        <v>52.75</v>
      </c>
      <c r="L147" s="31">
        <v>51.6</v>
      </c>
      <c r="M147" s="31">
        <v>308.32380000000001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141.9</v>
      </c>
      <c r="D148" s="36">
        <v>142.58333333333334</v>
      </c>
      <c r="E148" s="36">
        <v>140.81666666666669</v>
      </c>
      <c r="F148" s="36">
        <v>139.73333333333335</v>
      </c>
      <c r="G148" s="36">
        <v>137.9666666666667</v>
      </c>
      <c r="H148" s="36">
        <v>143.66666666666669</v>
      </c>
      <c r="I148" s="36">
        <v>145.43333333333334</v>
      </c>
      <c r="J148" s="36">
        <v>146.51666666666668</v>
      </c>
      <c r="K148" s="31">
        <v>144.35</v>
      </c>
      <c r="L148" s="31">
        <v>141.5</v>
      </c>
      <c r="M148" s="31">
        <v>79.987650000000002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237.05</v>
      </c>
      <c r="D149" s="36">
        <v>237.96666666666667</v>
      </c>
      <c r="E149" s="36">
        <v>234.73333333333335</v>
      </c>
      <c r="F149" s="36">
        <v>232.41666666666669</v>
      </c>
      <c r="G149" s="36">
        <v>229.18333333333337</v>
      </c>
      <c r="H149" s="36">
        <v>240.28333333333333</v>
      </c>
      <c r="I149" s="36">
        <v>243.51666666666662</v>
      </c>
      <c r="J149" s="36">
        <v>245.83333333333331</v>
      </c>
      <c r="K149" s="31">
        <v>241.2</v>
      </c>
      <c r="L149" s="31">
        <v>235.65</v>
      </c>
      <c r="M149" s="31">
        <v>328.87087000000002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153.15</v>
      </c>
      <c r="D150" s="36">
        <v>152.71666666666667</v>
      </c>
      <c r="E150" s="36">
        <v>147.43333333333334</v>
      </c>
      <c r="F150" s="36">
        <v>141.71666666666667</v>
      </c>
      <c r="G150" s="36">
        <v>136.43333333333334</v>
      </c>
      <c r="H150" s="36">
        <v>158.43333333333334</v>
      </c>
      <c r="I150" s="36">
        <v>163.7166666666667</v>
      </c>
      <c r="J150" s="36">
        <v>169.43333333333334</v>
      </c>
      <c r="K150" s="31">
        <v>158</v>
      </c>
      <c r="L150" s="31">
        <v>147</v>
      </c>
      <c r="M150" s="31">
        <v>253.56527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1129.9000000000001</v>
      </c>
      <c r="D151" s="36">
        <v>1136.3166666666666</v>
      </c>
      <c r="E151" s="36">
        <v>1114.6333333333332</v>
      </c>
      <c r="F151" s="36">
        <v>1099.3666666666666</v>
      </c>
      <c r="G151" s="36">
        <v>1077.6833333333332</v>
      </c>
      <c r="H151" s="36">
        <v>1151.5833333333333</v>
      </c>
      <c r="I151" s="36">
        <v>1173.2666666666667</v>
      </c>
      <c r="J151" s="36">
        <v>1188.5333333333333</v>
      </c>
      <c r="K151" s="31">
        <v>1158</v>
      </c>
      <c r="L151" s="31">
        <v>1121.05</v>
      </c>
      <c r="M151" s="31">
        <v>6.5177399999999999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4067.3</v>
      </c>
      <c r="D152" s="36">
        <v>4108.4833333333336</v>
      </c>
      <c r="E152" s="36">
        <v>4018.0666666666675</v>
      </c>
      <c r="F152" s="36">
        <v>3968.8333333333339</v>
      </c>
      <c r="G152" s="36">
        <v>3878.4166666666679</v>
      </c>
      <c r="H152" s="36">
        <v>4157.7166666666672</v>
      </c>
      <c r="I152" s="36">
        <v>4248.1333333333332</v>
      </c>
      <c r="J152" s="36">
        <v>4297.3666666666668</v>
      </c>
      <c r="K152" s="31">
        <v>4198.8999999999996</v>
      </c>
      <c r="L152" s="31">
        <v>4059.25</v>
      </c>
      <c r="M152" s="31">
        <v>0.53647999999999996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292.25</v>
      </c>
      <c r="D153" s="36">
        <v>295.48333333333335</v>
      </c>
      <c r="E153" s="36">
        <v>285.51666666666671</v>
      </c>
      <c r="F153" s="36">
        <v>278.78333333333336</v>
      </c>
      <c r="G153" s="36">
        <v>268.81666666666672</v>
      </c>
      <c r="H153" s="36">
        <v>302.2166666666667</v>
      </c>
      <c r="I153" s="36">
        <v>312.18333333333339</v>
      </c>
      <c r="J153" s="36">
        <v>318.91666666666669</v>
      </c>
      <c r="K153" s="31">
        <v>305.45</v>
      </c>
      <c r="L153" s="31">
        <v>288.75</v>
      </c>
      <c r="M153" s="31">
        <v>95.74588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187.45</v>
      </c>
      <c r="D154" s="36">
        <v>187.81666666666669</v>
      </c>
      <c r="E154" s="36">
        <v>186.13333333333338</v>
      </c>
      <c r="F154" s="36">
        <v>184.81666666666669</v>
      </c>
      <c r="G154" s="36">
        <v>183.13333333333338</v>
      </c>
      <c r="H154" s="36">
        <v>189.13333333333338</v>
      </c>
      <c r="I154" s="36">
        <v>190.81666666666672</v>
      </c>
      <c r="J154" s="36">
        <v>192.13333333333338</v>
      </c>
      <c r="K154" s="31">
        <v>189.5</v>
      </c>
      <c r="L154" s="31">
        <v>186.5</v>
      </c>
      <c r="M154" s="31">
        <v>148.90642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38771.85</v>
      </c>
      <c r="D155" s="36">
        <v>38761.950000000004</v>
      </c>
      <c r="E155" s="36">
        <v>38338.900000000009</v>
      </c>
      <c r="F155" s="36">
        <v>37905.950000000004</v>
      </c>
      <c r="G155" s="36">
        <v>37482.900000000009</v>
      </c>
      <c r="H155" s="36">
        <v>39194.900000000009</v>
      </c>
      <c r="I155" s="36">
        <v>39617.950000000012</v>
      </c>
      <c r="J155" s="36">
        <v>40050.900000000009</v>
      </c>
      <c r="K155" s="31">
        <v>39185</v>
      </c>
      <c r="L155" s="31">
        <v>38329</v>
      </c>
      <c r="M155" s="31">
        <v>1.1701900000000001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1222.05</v>
      </c>
      <c r="D156" s="36">
        <v>1232.7833333333333</v>
      </c>
      <c r="E156" s="36">
        <v>1206.2666666666667</v>
      </c>
      <c r="F156" s="36">
        <v>1190.4833333333333</v>
      </c>
      <c r="G156" s="36">
        <v>1163.9666666666667</v>
      </c>
      <c r="H156" s="36">
        <v>1248.5666666666666</v>
      </c>
      <c r="I156" s="36">
        <v>1275.083333333333</v>
      </c>
      <c r="J156" s="36">
        <v>1290.8666666666666</v>
      </c>
      <c r="K156" s="31">
        <v>1259.3</v>
      </c>
      <c r="L156" s="31">
        <v>1217</v>
      </c>
      <c r="M156" s="31">
        <v>2.0340600000000002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854.4</v>
      </c>
      <c r="D157" s="36">
        <v>853.20000000000016</v>
      </c>
      <c r="E157" s="36">
        <v>848.40000000000032</v>
      </c>
      <c r="F157" s="36">
        <v>842.4000000000002</v>
      </c>
      <c r="G157" s="36">
        <v>837.60000000000036</v>
      </c>
      <c r="H157" s="36">
        <v>859.20000000000027</v>
      </c>
      <c r="I157" s="36">
        <v>864.00000000000023</v>
      </c>
      <c r="J157" s="36">
        <v>870.00000000000023</v>
      </c>
      <c r="K157" s="31">
        <v>858</v>
      </c>
      <c r="L157" s="31">
        <v>847.2</v>
      </c>
      <c r="M157" s="31">
        <v>6.7393299999999998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1015.25</v>
      </c>
      <c r="D158" s="36">
        <v>1025.6499999999999</v>
      </c>
      <c r="E158" s="36">
        <v>1001.3499999999997</v>
      </c>
      <c r="F158" s="36">
        <v>987.44999999999982</v>
      </c>
      <c r="G158" s="36">
        <v>963.14999999999964</v>
      </c>
      <c r="H158" s="36">
        <v>1039.5499999999997</v>
      </c>
      <c r="I158" s="36">
        <v>1063.8499999999999</v>
      </c>
      <c r="J158" s="36">
        <v>1077.7499999999998</v>
      </c>
      <c r="K158" s="31">
        <v>1049.95</v>
      </c>
      <c r="L158" s="31">
        <v>1011.75</v>
      </c>
      <c r="M158" s="31">
        <v>11.974740000000001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5736.95</v>
      </c>
      <c r="D159" s="36">
        <v>5759.3833333333341</v>
      </c>
      <c r="E159" s="36">
        <v>5649.2666666666682</v>
      </c>
      <c r="F159" s="36">
        <v>5561.5833333333339</v>
      </c>
      <c r="G159" s="36">
        <v>5451.4666666666681</v>
      </c>
      <c r="H159" s="36">
        <v>5847.0666666666684</v>
      </c>
      <c r="I159" s="36">
        <v>5957.1833333333352</v>
      </c>
      <c r="J159" s="36">
        <v>6044.8666666666686</v>
      </c>
      <c r="K159" s="31">
        <v>5869.5</v>
      </c>
      <c r="L159" s="31">
        <v>5671.7</v>
      </c>
      <c r="M159" s="31">
        <v>3.26864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235.35</v>
      </c>
      <c r="D160" s="36">
        <v>236.81666666666669</v>
      </c>
      <c r="E160" s="36">
        <v>232.73333333333338</v>
      </c>
      <c r="F160" s="36">
        <v>230.11666666666667</v>
      </c>
      <c r="G160" s="36">
        <v>226.03333333333336</v>
      </c>
      <c r="H160" s="36">
        <v>239.43333333333339</v>
      </c>
      <c r="I160" s="36">
        <v>243.51666666666671</v>
      </c>
      <c r="J160" s="36">
        <v>246.13333333333341</v>
      </c>
      <c r="K160" s="31">
        <v>240.9</v>
      </c>
      <c r="L160" s="31">
        <v>234.2</v>
      </c>
      <c r="M160" s="31">
        <v>17.172820000000002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244.9</v>
      </c>
      <c r="D161" s="36">
        <v>246.23333333333335</v>
      </c>
      <c r="E161" s="36">
        <v>242.1166666666667</v>
      </c>
      <c r="F161" s="36">
        <v>239.33333333333334</v>
      </c>
      <c r="G161" s="36">
        <v>235.2166666666667</v>
      </c>
      <c r="H161" s="36">
        <v>249.01666666666671</v>
      </c>
      <c r="I161" s="36">
        <v>253.13333333333338</v>
      </c>
      <c r="J161" s="36">
        <v>255.91666666666671</v>
      </c>
      <c r="K161" s="31">
        <v>250.35</v>
      </c>
      <c r="L161" s="31">
        <v>243.45</v>
      </c>
      <c r="M161" s="31">
        <v>178.8245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17717.7</v>
      </c>
      <c r="D162" s="36">
        <v>17908.883333333335</v>
      </c>
      <c r="E162" s="36">
        <v>17219.816666666669</v>
      </c>
      <c r="F162" s="36">
        <v>16721.933333333334</v>
      </c>
      <c r="G162" s="36">
        <v>16032.866666666669</v>
      </c>
      <c r="H162" s="36">
        <v>18406.76666666667</v>
      </c>
      <c r="I162" s="36">
        <v>19095.833333333336</v>
      </c>
      <c r="J162" s="36">
        <v>19593.716666666671</v>
      </c>
      <c r="K162" s="31">
        <v>18597.95</v>
      </c>
      <c r="L162" s="31">
        <v>17411</v>
      </c>
      <c r="M162" s="31">
        <v>0.13794999999999999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2421.35</v>
      </c>
      <c r="D163" s="36">
        <v>2446.4499999999998</v>
      </c>
      <c r="E163" s="36">
        <v>2388.9499999999998</v>
      </c>
      <c r="F163" s="36">
        <v>2356.5500000000002</v>
      </c>
      <c r="G163" s="36">
        <v>2299.0500000000002</v>
      </c>
      <c r="H163" s="36">
        <v>2478.8499999999995</v>
      </c>
      <c r="I163" s="36">
        <v>2536.3499999999995</v>
      </c>
      <c r="J163" s="36">
        <v>2568.7499999999991</v>
      </c>
      <c r="K163" s="31">
        <v>2503.9499999999998</v>
      </c>
      <c r="L163" s="31">
        <v>2414.0500000000002</v>
      </c>
      <c r="M163" s="31">
        <v>4.7579099999999999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3395.15</v>
      </c>
      <c r="D164" s="36">
        <v>3412.9833333333336</v>
      </c>
      <c r="E164" s="36">
        <v>3358.166666666667</v>
      </c>
      <c r="F164" s="36">
        <v>3321.1833333333334</v>
      </c>
      <c r="G164" s="36">
        <v>3266.3666666666668</v>
      </c>
      <c r="H164" s="36">
        <v>3449.9666666666672</v>
      </c>
      <c r="I164" s="36">
        <v>3504.7833333333338</v>
      </c>
      <c r="J164" s="36">
        <v>3541.7666666666673</v>
      </c>
      <c r="K164" s="31">
        <v>3467.8</v>
      </c>
      <c r="L164" s="31">
        <v>3376</v>
      </c>
      <c r="M164" s="31">
        <v>3.6049699999999998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79.650000000000006</v>
      </c>
      <c r="D165" s="36">
        <v>80.5</v>
      </c>
      <c r="E165" s="36">
        <v>78.349999999999994</v>
      </c>
      <c r="F165" s="36">
        <v>77.05</v>
      </c>
      <c r="G165" s="36">
        <v>74.899999999999991</v>
      </c>
      <c r="H165" s="36">
        <v>81.8</v>
      </c>
      <c r="I165" s="36">
        <v>83.95</v>
      </c>
      <c r="J165" s="36">
        <v>85.25</v>
      </c>
      <c r="K165" s="31">
        <v>82.65</v>
      </c>
      <c r="L165" s="31">
        <v>79.2</v>
      </c>
      <c r="M165" s="31">
        <v>1530.7629300000001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761.65</v>
      </c>
      <c r="D166" s="36">
        <v>758.26666666666677</v>
      </c>
      <c r="E166" s="36">
        <v>746.38333333333355</v>
      </c>
      <c r="F166" s="36">
        <v>731.11666666666679</v>
      </c>
      <c r="G166" s="36">
        <v>719.23333333333358</v>
      </c>
      <c r="H166" s="36">
        <v>773.53333333333353</v>
      </c>
      <c r="I166" s="36">
        <v>785.41666666666674</v>
      </c>
      <c r="J166" s="36">
        <v>800.68333333333351</v>
      </c>
      <c r="K166" s="31">
        <v>770.15</v>
      </c>
      <c r="L166" s="31">
        <v>743</v>
      </c>
      <c r="M166" s="31">
        <v>10.62247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5286.5</v>
      </c>
      <c r="D167" s="36">
        <v>5314.5166666666664</v>
      </c>
      <c r="E167" s="36">
        <v>5231.0333333333328</v>
      </c>
      <c r="F167" s="36">
        <v>5175.5666666666666</v>
      </c>
      <c r="G167" s="36">
        <v>5092.083333333333</v>
      </c>
      <c r="H167" s="36">
        <v>5369.9833333333327</v>
      </c>
      <c r="I167" s="36">
        <v>5453.4666666666662</v>
      </c>
      <c r="J167" s="36">
        <v>5508.9333333333325</v>
      </c>
      <c r="K167" s="31">
        <v>5398</v>
      </c>
      <c r="L167" s="31">
        <v>5259.05</v>
      </c>
      <c r="M167" s="31">
        <v>7.1822800000000004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375.35</v>
      </c>
      <c r="D168" s="36">
        <v>376.9666666666667</v>
      </c>
      <c r="E168" s="36">
        <v>372.88333333333338</v>
      </c>
      <c r="F168" s="36">
        <v>370.41666666666669</v>
      </c>
      <c r="G168" s="36">
        <v>366.33333333333337</v>
      </c>
      <c r="H168" s="36">
        <v>379.43333333333339</v>
      </c>
      <c r="I168" s="36">
        <v>383.51666666666665</v>
      </c>
      <c r="J168" s="36">
        <v>385.98333333333341</v>
      </c>
      <c r="K168" s="31">
        <v>381.05</v>
      </c>
      <c r="L168" s="31">
        <v>374.5</v>
      </c>
      <c r="M168" s="31">
        <v>6.1882700000000002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200.75</v>
      </c>
      <c r="D169" s="36">
        <v>201</v>
      </c>
      <c r="E169" s="36">
        <v>197.55</v>
      </c>
      <c r="F169" s="36">
        <v>194.35000000000002</v>
      </c>
      <c r="G169" s="36">
        <v>190.90000000000003</v>
      </c>
      <c r="H169" s="36">
        <v>204.2</v>
      </c>
      <c r="I169" s="36">
        <v>207.64999999999998</v>
      </c>
      <c r="J169" s="36">
        <v>210.84999999999997</v>
      </c>
      <c r="K169" s="31">
        <v>204.45</v>
      </c>
      <c r="L169" s="31">
        <v>197.8</v>
      </c>
      <c r="M169" s="31">
        <v>501.85120000000001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601.85</v>
      </c>
      <c r="D170" s="36">
        <v>608.31666666666661</v>
      </c>
      <c r="E170" s="36">
        <v>591.63333333333321</v>
      </c>
      <c r="F170" s="36">
        <v>581.41666666666663</v>
      </c>
      <c r="G170" s="36">
        <v>564.73333333333323</v>
      </c>
      <c r="H170" s="36">
        <v>618.53333333333319</v>
      </c>
      <c r="I170" s="36">
        <v>635.21666666666658</v>
      </c>
      <c r="J170" s="36">
        <v>645.43333333333317</v>
      </c>
      <c r="K170" s="31">
        <v>625</v>
      </c>
      <c r="L170" s="31">
        <v>598.1</v>
      </c>
      <c r="M170" s="31">
        <v>2.2863500000000001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909.1</v>
      </c>
      <c r="D171" s="36">
        <v>910.70000000000016</v>
      </c>
      <c r="E171" s="36">
        <v>896.10000000000036</v>
      </c>
      <c r="F171" s="36">
        <v>883.10000000000025</v>
      </c>
      <c r="G171" s="36">
        <v>868.50000000000045</v>
      </c>
      <c r="H171" s="36">
        <v>923.70000000000027</v>
      </c>
      <c r="I171" s="36">
        <v>938.3</v>
      </c>
      <c r="J171" s="36">
        <v>951.30000000000018</v>
      </c>
      <c r="K171" s="31">
        <v>925.3</v>
      </c>
      <c r="L171" s="31">
        <v>897.7</v>
      </c>
      <c r="M171" s="31">
        <v>6.3877899999999999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281.3</v>
      </c>
      <c r="D172" s="36">
        <v>282.3</v>
      </c>
      <c r="E172" s="36">
        <v>278.60000000000002</v>
      </c>
      <c r="F172" s="36">
        <v>275.90000000000003</v>
      </c>
      <c r="G172" s="36">
        <v>272.20000000000005</v>
      </c>
      <c r="H172" s="36">
        <v>285</v>
      </c>
      <c r="I172" s="36">
        <v>288.69999999999993</v>
      </c>
      <c r="J172" s="36">
        <v>291.39999999999998</v>
      </c>
      <c r="K172" s="31">
        <v>286</v>
      </c>
      <c r="L172" s="31">
        <v>279.60000000000002</v>
      </c>
      <c r="M172" s="31">
        <v>176.43718000000001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2334.1</v>
      </c>
      <c r="D173" s="36">
        <v>2347.3666666666668</v>
      </c>
      <c r="E173" s="36">
        <v>2311.7333333333336</v>
      </c>
      <c r="F173" s="36">
        <v>2289.3666666666668</v>
      </c>
      <c r="G173" s="36">
        <v>2253.7333333333336</v>
      </c>
      <c r="H173" s="36">
        <v>2369.7333333333336</v>
      </c>
      <c r="I173" s="36">
        <v>2405.3666666666668</v>
      </c>
      <c r="J173" s="36">
        <v>2427.7333333333336</v>
      </c>
      <c r="K173" s="31">
        <v>2383</v>
      </c>
      <c r="L173" s="31">
        <v>2325</v>
      </c>
      <c r="M173" s="31">
        <v>72.591729999999998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91.8</v>
      </c>
      <c r="D174" s="36">
        <v>92.333333333333329</v>
      </c>
      <c r="E174" s="36">
        <v>90.716666666666654</v>
      </c>
      <c r="F174" s="36">
        <v>89.633333333333326</v>
      </c>
      <c r="G174" s="36">
        <v>88.016666666666652</v>
      </c>
      <c r="H174" s="36">
        <v>93.416666666666657</v>
      </c>
      <c r="I174" s="36">
        <v>95.033333333333331</v>
      </c>
      <c r="J174" s="36">
        <v>96.11666666666666</v>
      </c>
      <c r="K174" s="31">
        <v>93.95</v>
      </c>
      <c r="L174" s="31">
        <v>91.25</v>
      </c>
      <c r="M174" s="31">
        <v>122.88222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782.3</v>
      </c>
      <c r="D175" s="36">
        <v>785.91666666666663</v>
      </c>
      <c r="E175" s="36">
        <v>776.48333333333323</v>
      </c>
      <c r="F175" s="36">
        <v>770.66666666666663</v>
      </c>
      <c r="G175" s="36">
        <v>761.23333333333323</v>
      </c>
      <c r="H175" s="36">
        <v>791.73333333333323</v>
      </c>
      <c r="I175" s="36">
        <v>801.16666666666663</v>
      </c>
      <c r="J175" s="36">
        <v>806.98333333333323</v>
      </c>
      <c r="K175" s="31">
        <v>795.35</v>
      </c>
      <c r="L175" s="31">
        <v>780.1</v>
      </c>
      <c r="M175" s="31">
        <v>9.5039200000000008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1289.4000000000001</v>
      </c>
      <c r="D176" s="36">
        <v>1294.1333333333334</v>
      </c>
      <c r="E176" s="36">
        <v>1279.7666666666669</v>
      </c>
      <c r="F176" s="36">
        <v>1270.1333333333334</v>
      </c>
      <c r="G176" s="36">
        <v>1255.7666666666669</v>
      </c>
      <c r="H176" s="36">
        <v>1303.7666666666669</v>
      </c>
      <c r="I176" s="36">
        <v>1318.1333333333332</v>
      </c>
      <c r="J176" s="36">
        <v>1327.7666666666669</v>
      </c>
      <c r="K176" s="31">
        <v>1308.5</v>
      </c>
      <c r="L176" s="31">
        <v>1284.5</v>
      </c>
      <c r="M176" s="31">
        <v>10.260809999999999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589.95000000000005</v>
      </c>
      <c r="D177" s="36">
        <v>591.33333333333337</v>
      </c>
      <c r="E177" s="36">
        <v>587.4666666666667</v>
      </c>
      <c r="F177" s="36">
        <v>584.98333333333335</v>
      </c>
      <c r="G177" s="36">
        <v>581.11666666666667</v>
      </c>
      <c r="H177" s="36">
        <v>593.81666666666672</v>
      </c>
      <c r="I177" s="36">
        <v>597.68333333333328</v>
      </c>
      <c r="J177" s="36">
        <v>600.16666666666674</v>
      </c>
      <c r="K177" s="31">
        <v>595.20000000000005</v>
      </c>
      <c r="L177" s="31">
        <v>588.85</v>
      </c>
      <c r="M177" s="31">
        <v>219.60816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25631.7</v>
      </c>
      <c r="D178" s="36">
        <v>25908.649999999998</v>
      </c>
      <c r="E178" s="36">
        <v>25274.299999999996</v>
      </c>
      <c r="F178" s="36">
        <v>24916.899999999998</v>
      </c>
      <c r="G178" s="36">
        <v>24282.549999999996</v>
      </c>
      <c r="H178" s="36">
        <v>26266.049999999996</v>
      </c>
      <c r="I178" s="36">
        <v>26900.399999999994</v>
      </c>
      <c r="J178" s="36">
        <v>27257.799999999996</v>
      </c>
      <c r="K178" s="31">
        <v>26543</v>
      </c>
      <c r="L178" s="31">
        <v>25551.25</v>
      </c>
      <c r="M178" s="31">
        <v>0.46905000000000002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1871.45</v>
      </c>
      <c r="D179" s="36">
        <v>1880.0666666666668</v>
      </c>
      <c r="E179" s="36">
        <v>1847.7333333333336</v>
      </c>
      <c r="F179" s="36">
        <v>1824.0166666666667</v>
      </c>
      <c r="G179" s="36">
        <v>1791.6833333333334</v>
      </c>
      <c r="H179" s="36">
        <v>1903.7833333333338</v>
      </c>
      <c r="I179" s="36">
        <v>1936.1166666666672</v>
      </c>
      <c r="J179" s="36">
        <v>1959.8333333333339</v>
      </c>
      <c r="K179" s="31">
        <v>1912.4</v>
      </c>
      <c r="L179" s="31">
        <v>1856.35</v>
      </c>
      <c r="M179" s="31">
        <v>43.273339999999997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3626.55</v>
      </c>
      <c r="D180" s="36">
        <v>3660.8333333333335</v>
      </c>
      <c r="E180" s="36">
        <v>3580.7166666666672</v>
      </c>
      <c r="F180" s="36">
        <v>3534.8833333333337</v>
      </c>
      <c r="G180" s="36">
        <v>3454.7666666666673</v>
      </c>
      <c r="H180" s="36">
        <v>3706.666666666667</v>
      </c>
      <c r="I180" s="36">
        <v>3786.7833333333328</v>
      </c>
      <c r="J180" s="36">
        <v>3832.6166666666668</v>
      </c>
      <c r="K180" s="31">
        <v>3740.95</v>
      </c>
      <c r="L180" s="31">
        <v>3615</v>
      </c>
      <c r="M180" s="31">
        <v>2.6580499999999998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579.85</v>
      </c>
      <c r="D181" s="36">
        <v>584.19999999999993</v>
      </c>
      <c r="E181" s="36">
        <v>572.64999999999986</v>
      </c>
      <c r="F181" s="36">
        <v>565.44999999999993</v>
      </c>
      <c r="G181" s="36">
        <v>553.89999999999986</v>
      </c>
      <c r="H181" s="36">
        <v>591.39999999999986</v>
      </c>
      <c r="I181" s="36">
        <v>602.94999999999982</v>
      </c>
      <c r="J181" s="36">
        <v>610.14999999999986</v>
      </c>
      <c r="K181" s="31">
        <v>595.75</v>
      </c>
      <c r="L181" s="31">
        <v>577</v>
      </c>
      <c r="M181" s="31">
        <v>5.4940699999999998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2232.3000000000002</v>
      </c>
      <c r="D182" s="36">
        <v>2242.1833333333334</v>
      </c>
      <c r="E182" s="36">
        <v>2214.3666666666668</v>
      </c>
      <c r="F182" s="36">
        <v>2196.4333333333334</v>
      </c>
      <c r="G182" s="36">
        <v>2168.6166666666668</v>
      </c>
      <c r="H182" s="36">
        <v>2260.1166666666668</v>
      </c>
      <c r="I182" s="36">
        <v>2287.9333333333334</v>
      </c>
      <c r="J182" s="36">
        <v>2305.8666666666668</v>
      </c>
      <c r="K182" s="31">
        <v>2270</v>
      </c>
      <c r="L182" s="31">
        <v>2224.25</v>
      </c>
      <c r="M182" s="31">
        <v>6.4209199999999997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1132.3</v>
      </c>
      <c r="D183" s="36">
        <v>1137.7166666666667</v>
      </c>
      <c r="E183" s="36">
        <v>1123.4333333333334</v>
      </c>
      <c r="F183" s="36">
        <v>1114.5666666666666</v>
      </c>
      <c r="G183" s="36">
        <v>1100.2833333333333</v>
      </c>
      <c r="H183" s="36">
        <v>1146.5833333333335</v>
      </c>
      <c r="I183" s="36">
        <v>1160.8666666666668</v>
      </c>
      <c r="J183" s="36">
        <v>1169.7333333333336</v>
      </c>
      <c r="K183" s="31">
        <v>1152</v>
      </c>
      <c r="L183" s="31">
        <v>1128.8499999999999</v>
      </c>
      <c r="M183" s="31">
        <v>26.856629999999999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579.79999999999995</v>
      </c>
      <c r="D184" s="36">
        <v>583.9</v>
      </c>
      <c r="E184" s="36">
        <v>573.34999999999991</v>
      </c>
      <c r="F184" s="36">
        <v>566.9</v>
      </c>
      <c r="G184" s="36">
        <v>556.34999999999991</v>
      </c>
      <c r="H184" s="36">
        <v>590.34999999999991</v>
      </c>
      <c r="I184" s="36">
        <v>600.89999999999986</v>
      </c>
      <c r="J184" s="36">
        <v>607.34999999999991</v>
      </c>
      <c r="K184" s="31">
        <v>594.45000000000005</v>
      </c>
      <c r="L184" s="31">
        <v>577.45000000000005</v>
      </c>
      <c r="M184" s="31">
        <v>3.9925299999999999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777.95</v>
      </c>
      <c r="D185" s="36">
        <v>778.68333333333339</v>
      </c>
      <c r="E185" s="36">
        <v>769.86666666666679</v>
      </c>
      <c r="F185" s="36">
        <v>761.78333333333342</v>
      </c>
      <c r="G185" s="36">
        <v>752.96666666666681</v>
      </c>
      <c r="H185" s="36">
        <v>786.76666666666677</v>
      </c>
      <c r="I185" s="36">
        <v>795.58333333333337</v>
      </c>
      <c r="J185" s="36">
        <v>803.66666666666674</v>
      </c>
      <c r="K185" s="31">
        <v>787.5</v>
      </c>
      <c r="L185" s="31">
        <v>770.6</v>
      </c>
      <c r="M185" s="31">
        <v>9.8761799999999997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1016.15</v>
      </c>
      <c r="D186" s="36">
        <v>1025.8666666666668</v>
      </c>
      <c r="E186" s="36">
        <v>1001.9833333333336</v>
      </c>
      <c r="F186" s="36">
        <v>987.81666666666683</v>
      </c>
      <c r="G186" s="36">
        <v>963.93333333333362</v>
      </c>
      <c r="H186" s="36">
        <v>1040.0333333333335</v>
      </c>
      <c r="I186" s="36">
        <v>1063.9166666666667</v>
      </c>
      <c r="J186" s="36">
        <v>1078.0833333333335</v>
      </c>
      <c r="K186" s="31">
        <v>1049.75</v>
      </c>
      <c r="L186" s="31">
        <v>1011.7</v>
      </c>
      <c r="M186" s="31">
        <v>6.2277800000000001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1890.2</v>
      </c>
      <c r="D187" s="36">
        <v>1895.3</v>
      </c>
      <c r="E187" s="36">
        <v>1871.6</v>
      </c>
      <c r="F187" s="36">
        <v>1853</v>
      </c>
      <c r="G187" s="36">
        <v>1829.3</v>
      </c>
      <c r="H187" s="36">
        <v>1913.8999999999999</v>
      </c>
      <c r="I187" s="36">
        <v>1937.6000000000001</v>
      </c>
      <c r="J187" s="36">
        <v>1956.1999999999998</v>
      </c>
      <c r="K187" s="31">
        <v>1919</v>
      </c>
      <c r="L187" s="31">
        <v>1876.7</v>
      </c>
      <c r="M187" s="31">
        <v>9.2188300000000005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876.5</v>
      </c>
      <c r="D188" s="36">
        <v>880.86666666666667</v>
      </c>
      <c r="E188" s="36">
        <v>865.73333333333335</v>
      </c>
      <c r="F188" s="36">
        <v>854.9666666666667</v>
      </c>
      <c r="G188" s="36">
        <v>839.83333333333337</v>
      </c>
      <c r="H188" s="36">
        <v>891.63333333333333</v>
      </c>
      <c r="I188" s="36">
        <v>906.76666666666677</v>
      </c>
      <c r="J188" s="36">
        <v>917.5333333333333</v>
      </c>
      <c r="K188" s="31">
        <v>896</v>
      </c>
      <c r="L188" s="31">
        <v>870.1</v>
      </c>
      <c r="M188" s="31">
        <v>18.019829999999999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7228</v>
      </c>
      <c r="D189" s="36">
        <v>7257.333333333333</v>
      </c>
      <c r="E189" s="36">
        <v>7175.6666666666661</v>
      </c>
      <c r="F189" s="36">
        <v>7123.333333333333</v>
      </c>
      <c r="G189" s="36">
        <v>7041.6666666666661</v>
      </c>
      <c r="H189" s="36">
        <v>7309.6666666666661</v>
      </c>
      <c r="I189" s="36">
        <v>7391.3333333333321</v>
      </c>
      <c r="J189" s="36">
        <v>7443.6666666666661</v>
      </c>
      <c r="K189" s="31">
        <v>7339</v>
      </c>
      <c r="L189" s="31">
        <v>7205</v>
      </c>
      <c r="M189" s="31">
        <v>0.46572999999999998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614.1</v>
      </c>
      <c r="D190" s="36">
        <v>616.7166666666667</v>
      </c>
      <c r="E190" s="36">
        <v>609.63333333333344</v>
      </c>
      <c r="F190" s="36">
        <v>605.16666666666674</v>
      </c>
      <c r="G190" s="36">
        <v>598.08333333333348</v>
      </c>
      <c r="H190" s="36">
        <v>621.18333333333339</v>
      </c>
      <c r="I190" s="36">
        <v>628.26666666666665</v>
      </c>
      <c r="J190" s="36">
        <v>632.73333333333335</v>
      </c>
      <c r="K190" s="31">
        <v>623.79999999999995</v>
      </c>
      <c r="L190" s="31">
        <v>612.25</v>
      </c>
      <c r="M190" s="31">
        <v>67.681960000000004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258.05</v>
      </c>
      <c r="D191" s="36">
        <v>259.86666666666662</v>
      </c>
      <c r="E191" s="36">
        <v>255.48333333333323</v>
      </c>
      <c r="F191" s="36">
        <v>252.91666666666663</v>
      </c>
      <c r="G191" s="36">
        <v>248.53333333333325</v>
      </c>
      <c r="H191" s="36">
        <v>262.43333333333322</v>
      </c>
      <c r="I191" s="36">
        <v>266.81666666666655</v>
      </c>
      <c r="J191" s="36">
        <v>269.38333333333321</v>
      </c>
      <c r="K191" s="31">
        <v>264.25</v>
      </c>
      <c r="L191" s="31">
        <v>257.3</v>
      </c>
      <c r="M191" s="31">
        <v>112.66992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126.8</v>
      </c>
      <c r="D192" s="36">
        <v>127.46666666666668</v>
      </c>
      <c r="E192" s="36">
        <v>125.63333333333335</v>
      </c>
      <c r="F192" s="36">
        <v>124.46666666666667</v>
      </c>
      <c r="G192" s="36">
        <v>122.63333333333334</v>
      </c>
      <c r="H192" s="36">
        <v>128.63333333333338</v>
      </c>
      <c r="I192" s="36">
        <v>130.4666666666667</v>
      </c>
      <c r="J192" s="36">
        <v>131.63333333333338</v>
      </c>
      <c r="K192" s="31">
        <v>129.30000000000001</v>
      </c>
      <c r="L192" s="31">
        <v>126.3</v>
      </c>
      <c r="M192" s="31">
        <v>299.82233000000002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3536.75</v>
      </c>
      <c r="D193" s="36">
        <v>3555.6333333333332</v>
      </c>
      <c r="E193" s="36">
        <v>3508.4666666666662</v>
      </c>
      <c r="F193" s="36">
        <v>3480.1833333333329</v>
      </c>
      <c r="G193" s="36">
        <v>3433.016666666666</v>
      </c>
      <c r="H193" s="36">
        <v>3583.9166666666665</v>
      </c>
      <c r="I193" s="36">
        <v>3631.0833333333335</v>
      </c>
      <c r="J193" s="36">
        <v>3659.3666666666668</v>
      </c>
      <c r="K193" s="31">
        <v>3602.8</v>
      </c>
      <c r="L193" s="31">
        <v>3527.35</v>
      </c>
      <c r="M193" s="31">
        <v>17.55753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1229.5</v>
      </c>
      <c r="D194" s="36">
        <v>1241.8500000000001</v>
      </c>
      <c r="E194" s="36">
        <v>1209.6500000000003</v>
      </c>
      <c r="F194" s="36">
        <v>1189.8000000000002</v>
      </c>
      <c r="G194" s="36">
        <v>1157.6000000000004</v>
      </c>
      <c r="H194" s="36">
        <v>1261.7000000000003</v>
      </c>
      <c r="I194" s="36">
        <v>1293.9000000000001</v>
      </c>
      <c r="J194" s="36">
        <v>1313.7500000000002</v>
      </c>
      <c r="K194" s="31">
        <v>1274.05</v>
      </c>
      <c r="L194" s="31">
        <v>1222</v>
      </c>
      <c r="M194" s="31">
        <v>65.707970000000003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3103.8</v>
      </c>
      <c r="D195" s="36">
        <v>3105.8833333333332</v>
      </c>
      <c r="E195" s="36">
        <v>3054.2666666666664</v>
      </c>
      <c r="F195" s="36">
        <v>3004.7333333333331</v>
      </c>
      <c r="G195" s="36">
        <v>2953.1166666666663</v>
      </c>
      <c r="H195" s="36">
        <v>3155.4166666666665</v>
      </c>
      <c r="I195" s="36">
        <v>3207.0333333333333</v>
      </c>
      <c r="J195" s="36">
        <v>3256.5666666666666</v>
      </c>
      <c r="K195" s="31">
        <v>3157.5</v>
      </c>
      <c r="L195" s="31">
        <v>3056.35</v>
      </c>
      <c r="M195" s="31">
        <v>1.9696199999999999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3157.25</v>
      </c>
      <c r="D196" s="36">
        <v>3174.6333333333332</v>
      </c>
      <c r="E196" s="36">
        <v>3124.3666666666663</v>
      </c>
      <c r="F196" s="36">
        <v>3091.4833333333331</v>
      </c>
      <c r="G196" s="36">
        <v>3041.2166666666662</v>
      </c>
      <c r="H196" s="36">
        <v>3207.5166666666664</v>
      </c>
      <c r="I196" s="36">
        <v>3257.7833333333328</v>
      </c>
      <c r="J196" s="36">
        <v>3290.6666666666665</v>
      </c>
      <c r="K196" s="31">
        <v>3224.9</v>
      </c>
      <c r="L196" s="31">
        <v>3141.75</v>
      </c>
      <c r="M196" s="31">
        <v>12.143829999999999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1863.6</v>
      </c>
      <c r="D197" s="36">
        <v>1863.6666666666667</v>
      </c>
      <c r="E197" s="36">
        <v>1848.3333333333335</v>
      </c>
      <c r="F197" s="36">
        <v>1833.0666666666668</v>
      </c>
      <c r="G197" s="36">
        <v>1817.7333333333336</v>
      </c>
      <c r="H197" s="36">
        <v>1878.9333333333334</v>
      </c>
      <c r="I197" s="36">
        <v>1894.2666666666669</v>
      </c>
      <c r="J197" s="36">
        <v>1909.5333333333333</v>
      </c>
      <c r="K197" s="31">
        <v>1879</v>
      </c>
      <c r="L197" s="31">
        <v>1848.4</v>
      </c>
      <c r="M197" s="31">
        <v>3.8128199999999999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734.8</v>
      </c>
      <c r="D198" s="36">
        <v>737.2166666666667</v>
      </c>
      <c r="E198" s="36">
        <v>726.68333333333339</v>
      </c>
      <c r="F198" s="36">
        <v>718.56666666666672</v>
      </c>
      <c r="G198" s="36">
        <v>708.03333333333342</v>
      </c>
      <c r="H198" s="36">
        <v>745.33333333333337</v>
      </c>
      <c r="I198" s="36">
        <v>755.86666666666667</v>
      </c>
      <c r="J198" s="36">
        <v>763.98333333333335</v>
      </c>
      <c r="K198" s="31">
        <v>747.75</v>
      </c>
      <c r="L198" s="31">
        <v>729.1</v>
      </c>
      <c r="M198" s="31">
        <v>2.3983699999999999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2064.5500000000002</v>
      </c>
      <c r="D199" s="36">
        <v>2080.7833333333333</v>
      </c>
      <c r="E199" s="36">
        <v>2029.5666666666666</v>
      </c>
      <c r="F199" s="36">
        <v>1994.5833333333333</v>
      </c>
      <c r="G199" s="36">
        <v>1943.3666666666666</v>
      </c>
      <c r="H199" s="36">
        <v>2115.7666666666664</v>
      </c>
      <c r="I199" s="36">
        <v>2166.9833333333327</v>
      </c>
      <c r="J199" s="36">
        <v>2201.9666666666667</v>
      </c>
      <c r="K199" s="31">
        <v>2132</v>
      </c>
      <c r="L199" s="31">
        <v>2045.8</v>
      </c>
      <c r="M199" s="31">
        <v>39.565350000000002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37.799999999999997</v>
      </c>
      <c r="D200" s="36">
        <v>38.116666666666667</v>
      </c>
      <c r="E200" s="36">
        <v>37.283333333333331</v>
      </c>
      <c r="F200" s="36">
        <v>36.766666666666666</v>
      </c>
      <c r="G200" s="36">
        <v>35.93333333333333</v>
      </c>
      <c r="H200" s="36">
        <v>38.633333333333333</v>
      </c>
      <c r="I200" s="36">
        <v>39.466666666666661</v>
      </c>
      <c r="J200" s="36">
        <v>39.983333333333334</v>
      </c>
      <c r="K200" s="31">
        <v>38.950000000000003</v>
      </c>
      <c r="L200" s="31">
        <v>37.6</v>
      </c>
      <c r="M200" s="31">
        <v>115.47042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98.4</v>
      </c>
      <c r="D201" s="36">
        <v>99.033333333333346</v>
      </c>
      <c r="E201" s="36">
        <v>95.666666666666686</v>
      </c>
      <c r="F201" s="36">
        <v>92.933333333333337</v>
      </c>
      <c r="G201" s="36">
        <v>89.566666666666677</v>
      </c>
      <c r="H201" s="36">
        <v>101.76666666666669</v>
      </c>
      <c r="I201" s="36">
        <v>105.13333333333334</v>
      </c>
      <c r="J201" s="36">
        <v>107.8666666666667</v>
      </c>
      <c r="K201" s="31">
        <v>102.4</v>
      </c>
      <c r="L201" s="31">
        <v>96.3</v>
      </c>
      <c r="M201" s="31">
        <v>156.29145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1523.9</v>
      </c>
      <c r="D202" s="36">
        <v>1527.6833333333334</v>
      </c>
      <c r="E202" s="36">
        <v>1508.7666666666669</v>
      </c>
      <c r="F202" s="36">
        <v>1493.6333333333334</v>
      </c>
      <c r="G202" s="36">
        <v>1474.7166666666669</v>
      </c>
      <c r="H202" s="36">
        <v>1542.8166666666668</v>
      </c>
      <c r="I202" s="36">
        <v>1561.7333333333333</v>
      </c>
      <c r="J202" s="36">
        <v>1576.8666666666668</v>
      </c>
      <c r="K202" s="31">
        <v>1546.6</v>
      </c>
      <c r="L202" s="31">
        <v>1512.55</v>
      </c>
      <c r="M202" s="31">
        <v>47.343269999999997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1540.2</v>
      </c>
      <c r="D203" s="36">
        <v>1555.7666666666664</v>
      </c>
      <c r="E203" s="36">
        <v>1519.5333333333328</v>
      </c>
      <c r="F203" s="36">
        <v>1498.8666666666663</v>
      </c>
      <c r="G203" s="36">
        <v>1462.6333333333328</v>
      </c>
      <c r="H203" s="36">
        <v>1576.4333333333329</v>
      </c>
      <c r="I203" s="36">
        <v>1612.6666666666665</v>
      </c>
      <c r="J203" s="36">
        <v>1633.333333333333</v>
      </c>
      <c r="K203" s="31">
        <v>1592</v>
      </c>
      <c r="L203" s="31">
        <v>1535.1</v>
      </c>
      <c r="M203" s="31">
        <v>2.5304500000000001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8154.35</v>
      </c>
      <c r="D204" s="36">
        <v>8204.1</v>
      </c>
      <c r="E204" s="36">
        <v>8084.25</v>
      </c>
      <c r="F204" s="36">
        <v>8014.15</v>
      </c>
      <c r="G204" s="36">
        <v>7894.2999999999993</v>
      </c>
      <c r="H204" s="36">
        <v>8274.2000000000007</v>
      </c>
      <c r="I204" s="36">
        <v>8394.0500000000029</v>
      </c>
      <c r="J204" s="36">
        <v>8464.1500000000015</v>
      </c>
      <c r="K204" s="31">
        <v>8323.9500000000007</v>
      </c>
      <c r="L204" s="31">
        <v>8134</v>
      </c>
      <c r="M204" s="31">
        <v>3.70431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102.5</v>
      </c>
      <c r="D205" s="36">
        <v>102.98333333333333</v>
      </c>
      <c r="E205" s="36">
        <v>101.01666666666667</v>
      </c>
      <c r="F205" s="36">
        <v>99.533333333333331</v>
      </c>
      <c r="G205" s="36">
        <v>97.566666666666663</v>
      </c>
      <c r="H205" s="36">
        <v>104.46666666666667</v>
      </c>
      <c r="I205" s="36">
        <v>106.43333333333334</v>
      </c>
      <c r="J205" s="36">
        <v>107.91666666666667</v>
      </c>
      <c r="K205" s="31">
        <v>104.95</v>
      </c>
      <c r="L205" s="31">
        <v>101.5</v>
      </c>
      <c r="M205" s="31">
        <v>471.39305999999999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605</v>
      </c>
      <c r="D206" s="36">
        <v>608.81666666666672</v>
      </c>
      <c r="E206" s="36">
        <v>598.73333333333346</v>
      </c>
      <c r="F206" s="36">
        <v>592.4666666666667</v>
      </c>
      <c r="G206" s="36">
        <v>582.38333333333344</v>
      </c>
      <c r="H206" s="36">
        <v>615.08333333333348</v>
      </c>
      <c r="I206" s="36">
        <v>625.16666666666674</v>
      </c>
      <c r="J206" s="36">
        <v>631.43333333333351</v>
      </c>
      <c r="K206" s="31">
        <v>618.9</v>
      </c>
      <c r="L206" s="31">
        <v>602.54999999999995</v>
      </c>
      <c r="M206" s="31">
        <v>21.581050000000001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945.9</v>
      </c>
      <c r="D207" s="36">
        <v>954.33333333333337</v>
      </c>
      <c r="E207" s="36">
        <v>933.91666666666674</v>
      </c>
      <c r="F207" s="36">
        <v>921.93333333333339</v>
      </c>
      <c r="G207" s="36">
        <v>901.51666666666677</v>
      </c>
      <c r="H207" s="36">
        <v>966.31666666666672</v>
      </c>
      <c r="I207" s="36">
        <v>986.73333333333346</v>
      </c>
      <c r="J207" s="36">
        <v>998.7166666666667</v>
      </c>
      <c r="K207" s="31">
        <v>974.75</v>
      </c>
      <c r="L207" s="31">
        <v>942.35</v>
      </c>
      <c r="M207" s="31">
        <v>10.86819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208.35</v>
      </c>
      <c r="D208" s="36">
        <v>209.83333333333334</v>
      </c>
      <c r="E208" s="36">
        <v>206.51666666666668</v>
      </c>
      <c r="F208" s="36">
        <v>204.68333333333334</v>
      </c>
      <c r="G208" s="36">
        <v>201.36666666666667</v>
      </c>
      <c r="H208" s="36">
        <v>211.66666666666669</v>
      </c>
      <c r="I208" s="36">
        <v>214.98333333333335</v>
      </c>
      <c r="J208" s="36">
        <v>216.81666666666669</v>
      </c>
      <c r="K208" s="31">
        <v>213.15</v>
      </c>
      <c r="L208" s="31">
        <v>208</v>
      </c>
      <c r="M208" s="31">
        <v>173.96618000000001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860.85</v>
      </c>
      <c r="D209" s="36">
        <v>867.36666666666667</v>
      </c>
      <c r="E209" s="36">
        <v>852.23333333333335</v>
      </c>
      <c r="F209" s="36">
        <v>843.61666666666667</v>
      </c>
      <c r="G209" s="36">
        <v>828.48333333333335</v>
      </c>
      <c r="H209" s="36">
        <v>875.98333333333335</v>
      </c>
      <c r="I209" s="36">
        <v>891.11666666666679</v>
      </c>
      <c r="J209" s="36">
        <v>899.73333333333335</v>
      </c>
      <c r="K209" s="31">
        <v>882.5</v>
      </c>
      <c r="L209" s="31">
        <v>858.75</v>
      </c>
      <c r="M209" s="31">
        <v>8.1387300000000007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1614.55</v>
      </c>
      <c r="D210" s="36">
        <v>1621.8666666666668</v>
      </c>
      <c r="E210" s="36">
        <v>1575.0333333333335</v>
      </c>
      <c r="F210" s="36">
        <v>1535.5166666666667</v>
      </c>
      <c r="G210" s="36">
        <v>1488.6833333333334</v>
      </c>
      <c r="H210" s="36">
        <v>1661.3833333333337</v>
      </c>
      <c r="I210" s="36">
        <v>1708.2166666666667</v>
      </c>
      <c r="J210" s="36">
        <v>1747.7333333333338</v>
      </c>
      <c r="K210" s="31">
        <v>1668.7</v>
      </c>
      <c r="L210" s="31">
        <v>1582.35</v>
      </c>
      <c r="M210" s="31">
        <v>1.81328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405.35</v>
      </c>
      <c r="D211" s="36">
        <v>408.61666666666662</v>
      </c>
      <c r="E211" s="36">
        <v>400.73333333333323</v>
      </c>
      <c r="F211" s="36">
        <v>396.11666666666662</v>
      </c>
      <c r="G211" s="36">
        <v>388.23333333333323</v>
      </c>
      <c r="H211" s="36">
        <v>413.23333333333323</v>
      </c>
      <c r="I211" s="36">
        <v>421.11666666666656</v>
      </c>
      <c r="J211" s="36">
        <v>425.73333333333323</v>
      </c>
      <c r="K211" s="31">
        <v>416.5</v>
      </c>
      <c r="L211" s="31">
        <v>404</v>
      </c>
      <c r="M211" s="31">
        <v>84.380579999999995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17.25</v>
      </c>
      <c r="D212" s="36">
        <v>17.383333333333336</v>
      </c>
      <c r="E212" s="36">
        <v>17.066666666666674</v>
      </c>
      <c r="F212" s="36">
        <v>16.883333333333336</v>
      </c>
      <c r="G212" s="36">
        <v>16.566666666666674</v>
      </c>
      <c r="H212" s="36">
        <v>17.566666666666674</v>
      </c>
      <c r="I212" s="36">
        <v>17.883333333333336</v>
      </c>
      <c r="J212" s="36">
        <v>18.066666666666674</v>
      </c>
      <c r="K212" s="31">
        <v>17.7</v>
      </c>
      <c r="L212" s="31">
        <v>17.2</v>
      </c>
      <c r="M212" s="31">
        <v>1362.98936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254.05</v>
      </c>
      <c r="D213" s="36">
        <v>256.5</v>
      </c>
      <c r="E213" s="36">
        <v>250.5</v>
      </c>
      <c r="F213" s="36">
        <v>246.95</v>
      </c>
      <c r="G213" s="36">
        <v>240.95</v>
      </c>
      <c r="H213" s="36">
        <v>260.05</v>
      </c>
      <c r="I213" s="36">
        <v>266.05</v>
      </c>
      <c r="J213" s="36">
        <v>269.60000000000002</v>
      </c>
      <c r="K213" s="31">
        <v>262.5</v>
      </c>
      <c r="L213" s="31">
        <v>252.95</v>
      </c>
      <c r="M213" s="31">
        <v>118.08134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99.95</v>
      </c>
      <c r="D214" s="36">
        <v>99.95</v>
      </c>
      <c r="E214" s="36">
        <v>99.300000000000011</v>
      </c>
      <c r="F214" s="36">
        <v>98.65</v>
      </c>
      <c r="G214" s="36">
        <v>98.000000000000014</v>
      </c>
      <c r="H214" s="36">
        <v>100.60000000000001</v>
      </c>
      <c r="I214" s="36">
        <v>101.25000000000001</v>
      </c>
      <c r="J214" s="36">
        <v>101.9</v>
      </c>
      <c r="K214" s="31">
        <v>100.6</v>
      </c>
      <c r="L214" s="31">
        <v>99.3</v>
      </c>
      <c r="M214" s="31">
        <v>258.85383000000002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602.75</v>
      </c>
      <c r="D215" s="36">
        <v>603.93333333333339</v>
      </c>
      <c r="E215" s="36">
        <v>597.91666666666674</v>
      </c>
      <c r="F215" s="36">
        <v>593.08333333333337</v>
      </c>
      <c r="G215" s="36">
        <v>587.06666666666672</v>
      </c>
      <c r="H215" s="36">
        <v>608.76666666666677</v>
      </c>
      <c r="I215" s="36">
        <v>614.78333333333342</v>
      </c>
      <c r="J215" s="36">
        <v>619.61666666666679</v>
      </c>
      <c r="K215" s="31">
        <v>609.95000000000005</v>
      </c>
      <c r="L215" s="31">
        <v>599.1</v>
      </c>
      <c r="M215" s="31">
        <v>53.038139999999999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3"/>
      <c r="B1" s="384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45198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7" t="s">
        <v>16</v>
      </c>
      <c r="B9" s="379" t="s">
        <v>18</v>
      </c>
      <c r="C9" s="382" t="s">
        <v>20</v>
      </c>
      <c r="D9" s="382" t="s">
        <v>21</v>
      </c>
      <c r="E9" s="374" t="s">
        <v>22</v>
      </c>
      <c r="F9" s="375"/>
      <c r="G9" s="376"/>
      <c r="H9" s="374" t="s">
        <v>23</v>
      </c>
      <c r="I9" s="375"/>
      <c r="J9" s="376"/>
      <c r="K9" s="26"/>
      <c r="L9" s="27"/>
      <c r="M9" s="48"/>
      <c r="N9" s="1"/>
      <c r="O9" s="1"/>
    </row>
    <row r="10" spans="1:15" ht="42.75" customHeight="1">
      <c r="A10" s="378"/>
      <c r="B10" s="381"/>
      <c r="C10" s="381"/>
      <c r="D10" s="38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510.5</v>
      </c>
      <c r="D11" s="36">
        <v>513.76666666666665</v>
      </c>
      <c r="E11" s="36">
        <v>505.68333333333328</v>
      </c>
      <c r="F11" s="36">
        <v>500.86666666666662</v>
      </c>
      <c r="G11" s="36">
        <v>492.78333333333325</v>
      </c>
      <c r="H11" s="36">
        <v>518.58333333333326</v>
      </c>
      <c r="I11" s="36">
        <v>526.66666666666674</v>
      </c>
      <c r="J11" s="36">
        <v>531.48333333333335</v>
      </c>
      <c r="K11" s="31">
        <v>521.85</v>
      </c>
      <c r="L11" s="31">
        <v>508.95</v>
      </c>
      <c r="M11" s="31">
        <v>3.9527399999999999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30864.75</v>
      </c>
      <c r="D12" s="36">
        <v>30954.799999999999</v>
      </c>
      <c r="E12" s="36">
        <v>30509.949999999997</v>
      </c>
      <c r="F12" s="36">
        <v>30155.149999999998</v>
      </c>
      <c r="G12" s="36">
        <v>29710.299999999996</v>
      </c>
      <c r="H12" s="36">
        <v>31309.599999999999</v>
      </c>
      <c r="I12" s="36">
        <v>31754.449999999997</v>
      </c>
      <c r="J12" s="36">
        <v>32109.25</v>
      </c>
      <c r="K12" s="31">
        <v>31399.65</v>
      </c>
      <c r="L12" s="31">
        <v>30600</v>
      </c>
      <c r="M12" s="31">
        <v>1.2880000000000001E-2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541.15</v>
      </c>
      <c r="D13" s="36">
        <v>548.18333333333339</v>
      </c>
      <c r="E13" s="36">
        <v>532.36666666666679</v>
      </c>
      <c r="F13" s="36">
        <v>523.58333333333337</v>
      </c>
      <c r="G13" s="36">
        <v>507.76666666666677</v>
      </c>
      <c r="H13" s="36">
        <v>556.96666666666681</v>
      </c>
      <c r="I13" s="36">
        <v>572.78333333333342</v>
      </c>
      <c r="J13" s="36">
        <v>581.56666666666683</v>
      </c>
      <c r="K13" s="31">
        <v>564</v>
      </c>
      <c r="L13" s="31">
        <v>539.4</v>
      </c>
      <c r="M13" s="31">
        <v>2.9841700000000002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485.65</v>
      </c>
      <c r="D14" s="36">
        <v>489.76666666666665</v>
      </c>
      <c r="E14" s="36">
        <v>480.13333333333333</v>
      </c>
      <c r="F14" s="36">
        <v>474.61666666666667</v>
      </c>
      <c r="G14" s="36">
        <v>464.98333333333335</v>
      </c>
      <c r="H14" s="36">
        <v>495.2833333333333</v>
      </c>
      <c r="I14" s="36">
        <v>504.91666666666663</v>
      </c>
      <c r="J14" s="36">
        <v>510.43333333333328</v>
      </c>
      <c r="K14" s="31">
        <v>499.4</v>
      </c>
      <c r="L14" s="31">
        <v>484.25</v>
      </c>
      <c r="M14" s="31">
        <v>9.9550400000000003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1714.55</v>
      </c>
      <c r="D15" s="36">
        <v>1729.8166666666666</v>
      </c>
      <c r="E15" s="36">
        <v>1684.7333333333331</v>
      </c>
      <c r="F15" s="36">
        <v>1654.9166666666665</v>
      </c>
      <c r="G15" s="36">
        <v>1609.833333333333</v>
      </c>
      <c r="H15" s="36">
        <v>1759.6333333333332</v>
      </c>
      <c r="I15" s="36">
        <v>1804.7166666666667</v>
      </c>
      <c r="J15" s="36">
        <v>1834.5333333333333</v>
      </c>
      <c r="K15" s="31">
        <v>1774.9</v>
      </c>
      <c r="L15" s="31">
        <v>1700</v>
      </c>
      <c r="M15" s="31">
        <v>5.0650000000000004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4101.7</v>
      </c>
      <c r="D16" s="36">
        <v>4146.4666666666672</v>
      </c>
      <c r="E16" s="36">
        <v>4042.9333333333343</v>
      </c>
      <c r="F16" s="36">
        <v>3984.166666666667</v>
      </c>
      <c r="G16" s="36">
        <v>3880.6333333333341</v>
      </c>
      <c r="H16" s="36">
        <v>4205.2333333333345</v>
      </c>
      <c r="I16" s="36">
        <v>4308.7666666666673</v>
      </c>
      <c r="J16" s="36">
        <v>4367.5333333333347</v>
      </c>
      <c r="K16" s="31">
        <v>4250</v>
      </c>
      <c r="L16" s="31">
        <v>4087.7</v>
      </c>
      <c r="M16" s="31">
        <v>2.5908099999999998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22370.65</v>
      </c>
      <c r="D17" s="36">
        <v>22404.55</v>
      </c>
      <c r="E17" s="36">
        <v>21966.1</v>
      </c>
      <c r="F17" s="36">
        <v>21561.55</v>
      </c>
      <c r="G17" s="36">
        <v>21123.1</v>
      </c>
      <c r="H17" s="36">
        <v>22809.1</v>
      </c>
      <c r="I17" s="36">
        <v>23247.550000000003</v>
      </c>
      <c r="J17" s="36">
        <v>23652.1</v>
      </c>
      <c r="K17" s="31">
        <v>22843</v>
      </c>
      <c r="L17" s="31">
        <v>22000</v>
      </c>
      <c r="M17" s="31">
        <v>0.17582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1996.35</v>
      </c>
      <c r="D18" s="36">
        <v>2003.5333333333335</v>
      </c>
      <c r="E18" s="36">
        <v>1975.5666666666671</v>
      </c>
      <c r="F18" s="36">
        <v>1954.7833333333335</v>
      </c>
      <c r="G18" s="36">
        <v>1926.8166666666671</v>
      </c>
      <c r="H18" s="36">
        <v>2024.3166666666671</v>
      </c>
      <c r="I18" s="36">
        <v>2052.2833333333338</v>
      </c>
      <c r="J18" s="36">
        <v>2073.0666666666671</v>
      </c>
      <c r="K18" s="31">
        <v>2031.5</v>
      </c>
      <c r="L18" s="31">
        <v>1982.75</v>
      </c>
      <c r="M18" s="31">
        <v>14.205590000000001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2475.25</v>
      </c>
      <c r="D19" s="36">
        <v>2477.65</v>
      </c>
      <c r="E19" s="36">
        <v>2444.3000000000002</v>
      </c>
      <c r="F19" s="36">
        <v>2413.35</v>
      </c>
      <c r="G19" s="36">
        <v>2380</v>
      </c>
      <c r="H19" s="36">
        <v>2508.6000000000004</v>
      </c>
      <c r="I19" s="36">
        <v>2541.9499999999998</v>
      </c>
      <c r="J19" s="36">
        <v>2572.9000000000005</v>
      </c>
      <c r="K19" s="31">
        <v>2511</v>
      </c>
      <c r="L19" s="31">
        <v>2446.6999999999998</v>
      </c>
      <c r="M19" s="31">
        <v>22.255600000000001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1012.45</v>
      </c>
      <c r="D20" s="36">
        <v>1011.5666666666666</v>
      </c>
      <c r="E20" s="36">
        <v>1001.8833333333332</v>
      </c>
      <c r="F20" s="36">
        <v>991.31666666666661</v>
      </c>
      <c r="G20" s="36">
        <v>981.63333333333321</v>
      </c>
      <c r="H20" s="36">
        <v>1022.1333333333332</v>
      </c>
      <c r="I20" s="36">
        <v>1031.8166666666666</v>
      </c>
      <c r="J20" s="36">
        <v>1042.3833333333332</v>
      </c>
      <c r="K20" s="31">
        <v>1021.25</v>
      </c>
      <c r="L20" s="31">
        <v>1001</v>
      </c>
      <c r="M20" s="31">
        <v>39.144620000000003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823.1</v>
      </c>
      <c r="D21" s="36">
        <v>827.86666666666667</v>
      </c>
      <c r="E21" s="36">
        <v>814.38333333333333</v>
      </c>
      <c r="F21" s="36">
        <v>805.66666666666663</v>
      </c>
      <c r="G21" s="36">
        <v>792.18333333333328</v>
      </c>
      <c r="H21" s="36">
        <v>836.58333333333337</v>
      </c>
      <c r="I21" s="36">
        <v>850.06666666666672</v>
      </c>
      <c r="J21" s="36">
        <v>858.78333333333342</v>
      </c>
      <c r="K21" s="31">
        <v>841.35</v>
      </c>
      <c r="L21" s="31">
        <v>819.15</v>
      </c>
      <c r="M21" s="31">
        <v>50.579590000000003</v>
      </c>
      <c r="N21" s="1"/>
      <c r="O21" s="1"/>
    </row>
    <row r="22" spans="1:15" ht="12" customHeight="1">
      <c r="A22" s="33">
        <v>12</v>
      </c>
      <c r="B22" s="53" t="s">
        <v>844</v>
      </c>
      <c r="C22" s="31">
        <v>375.4</v>
      </c>
      <c r="D22" s="36">
        <v>375.90000000000003</v>
      </c>
      <c r="E22" s="36">
        <v>371.95000000000005</v>
      </c>
      <c r="F22" s="36">
        <v>368.5</v>
      </c>
      <c r="G22" s="36">
        <v>364.55</v>
      </c>
      <c r="H22" s="36">
        <v>379.35000000000008</v>
      </c>
      <c r="I22" s="36">
        <v>383.3</v>
      </c>
      <c r="J22" s="36">
        <v>386.75000000000011</v>
      </c>
      <c r="K22" s="31">
        <v>379.85</v>
      </c>
      <c r="L22" s="31">
        <v>372.45</v>
      </c>
      <c r="M22" s="31">
        <v>194.09168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622.15</v>
      </c>
      <c r="D23" s="36">
        <v>624.93333333333328</v>
      </c>
      <c r="E23" s="36">
        <v>618.41666666666652</v>
      </c>
      <c r="F23" s="36">
        <v>614.68333333333328</v>
      </c>
      <c r="G23" s="36">
        <v>608.16666666666652</v>
      </c>
      <c r="H23" s="36">
        <v>628.66666666666652</v>
      </c>
      <c r="I23" s="36">
        <v>635.18333333333317</v>
      </c>
      <c r="J23" s="36">
        <v>638.91666666666652</v>
      </c>
      <c r="K23" s="31">
        <v>631.45000000000005</v>
      </c>
      <c r="L23" s="31">
        <v>621.20000000000005</v>
      </c>
      <c r="M23" s="31">
        <v>3.7776399999999999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338.8</v>
      </c>
      <c r="D24" s="36">
        <v>340.31666666666666</v>
      </c>
      <c r="E24" s="36">
        <v>336.48333333333335</v>
      </c>
      <c r="F24" s="36">
        <v>334.16666666666669</v>
      </c>
      <c r="G24" s="36">
        <v>330.33333333333337</v>
      </c>
      <c r="H24" s="36">
        <v>342.63333333333333</v>
      </c>
      <c r="I24" s="36">
        <v>346.4666666666667</v>
      </c>
      <c r="J24" s="36">
        <v>348.7833333333333</v>
      </c>
      <c r="K24" s="31">
        <v>344.15</v>
      </c>
      <c r="L24" s="31">
        <v>338</v>
      </c>
      <c r="M24" s="31">
        <v>7.9704300000000003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175.95</v>
      </c>
      <c r="D25" s="36">
        <v>177.23333333333335</v>
      </c>
      <c r="E25" s="36">
        <v>173.91666666666669</v>
      </c>
      <c r="F25" s="36">
        <v>171.88333333333333</v>
      </c>
      <c r="G25" s="36">
        <v>168.56666666666666</v>
      </c>
      <c r="H25" s="36">
        <v>179.26666666666671</v>
      </c>
      <c r="I25" s="36">
        <v>182.58333333333337</v>
      </c>
      <c r="J25" s="36">
        <v>184.61666666666673</v>
      </c>
      <c r="K25" s="31">
        <v>180.55</v>
      </c>
      <c r="L25" s="31">
        <v>175.2</v>
      </c>
      <c r="M25" s="31">
        <v>26.406359999999999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211.05</v>
      </c>
      <c r="D26" s="36">
        <v>212.75</v>
      </c>
      <c r="E26" s="36">
        <v>208.7</v>
      </c>
      <c r="F26" s="36">
        <v>206.35</v>
      </c>
      <c r="G26" s="36">
        <v>202.29999999999998</v>
      </c>
      <c r="H26" s="36">
        <v>215.1</v>
      </c>
      <c r="I26" s="36">
        <v>219.15</v>
      </c>
      <c r="J26" s="36">
        <v>221.5</v>
      </c>
      <c r="K26" s="31">
        <v>216.8</v>
      </c>
      <c r="L26" s="31">
        <v>210.4</v>
      </c>
      <c r="M26" s="31">
        <v>19.178270000000001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332.7</v>
      </c>
      <c r="D27" s="36">
        <v>332.15000000000003</v>
      </c>
      <c r="E27" s="36">
        <v>326.50000000000006</v>
      </c>
      <c r="F27" s="36">
        <v>320.3</v>
      </c>
      <c r="G27" s="36">
        <v>314.65000000000003</v>
      </c>
      <c r="H27" s="36">
        <v>338.35000000000008</v>
      </c>
      <c r="I27" s="36">
        <v>344.00000000000006</v>
      </c>
      <c r="J27" s="36">
        <v>350.2000000000001</v>
      </c>
      <c r="K27" s="31">
        <v>337.8</v>
      </c>
      <c r="L27" s="31">
        <v>325.95</v>
      </c>
      <c r="M27" s="31">
        <v>6.2708899999999996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954</v>
      </c>
      <c r="D28" s="36">
        <v>958.16666666666663</v>
      </c>
      <c r="E28" s="36">
        <v>944.33333333333326</v>
      </c>
      <c r="F28" s="36">
        <v>934.66666666666663</v>
      </c>
      <c r="G28" s="36">
        <v>920.83333333333326</v>
      </c>
      <c r="H28" s="36">
        <v>967.83333333333326</v>
      </c>
      <c r="I28" s="36">
        <v>981.66666666666652</v>
      </c>
      <c r="J28" s="36">
        <v>991.33333333333326</v>
      </c>
      <c r="K28" s="31">
        <v>972</v>
      </c>
      <c r="L28" s="31">
        <v>948.5</v>
      </c>
      <c r="M28" s="31">
        <v>0.42087000000000002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1100.3499999999999</v>
      </c>
      <c r="D29" s="36">
        <v>1095.7833333333333</v>
      </c>
      <c r="E29" s="36">
        <v>1087.5666666666666</v>
      </c>
      <c r="F29" s="36">
        <v>1074.7833333333333</v>
      </c>
      <c r="G29" s="36">
        <v>1066.5666666666666</v>
      </c>
      <c r="H29" s="36">
        <v>1108.5666666666666</v>
      </c>
      <c r="I29" s="36">
        <v>1116.7833333333333</v>
      </c>
      <c r="J29" s="36">
        <v>1129.5666666666666</v>
      </c>
      <c r="K29" s="31">
        <v>1104</v>
      </c>
      <c r="L29" s="31">
        <v>1083</v>
      </c>
      <c r="M29" s="31">
        <v>3.2976299999999998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3501.25</v>
      </c>
      <c r="D30" s="36">
        <v>3493.2833333333333</v>
      </c>
      <c r="E30" s="36">
        <v>3448.5666666666666</v>
      </c>
      <c r="F30" s="36">
        <v>3395.8833333333332</v>
      </c>
      <c r="G30" s="36">
        <v>3351.1666666666665</v>
      </c>
      <c r="H30" s="36">
        <v>3545.9666666666667</v>
      </c>
      <c r="I30" s="36">
        <v>3590.6833333333329</v>
      </c>
      <c r="J30" s="36">
        <v>3643.3666666666668</v>
      </c>
      <c r="K30" s="31">
        <v>3538</v>
      </c>
      <c r="L30" s="31">
        <v>3440.6</v>
      </c>
      <c r="M30" s="31">
        <v>0.39417999999999997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1731.5</v>
      </c>
      <c r="D31" s="36">
        <v>1730.45</v>
      </c>
      <c r="E31" s="36">
        <v>1715.95</v>
      </c>
      <c r="F31" s="36">
        <v>1700.4</v>
      </c>
      <c r="G31" s="36">
        <v>1685.9</v>
      </c>
      <c r="H31" s="36">
        <v>1746</v>
      </c>
      <c r="I31" s="36">
        <v>1760.5</v>
      </c>
      <c r="J31" s="36">
        <v>1776.05</v>
      </c>
      <c r="K31" s="31">
        <v>1744.95</v>
      </c>
      <c r="L31" s="31">
        <v>1714.9</v>
      </c>
      <c r="M31" s="31">
        <v>0.78795000000000004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762.85</v>
      </c>
      <c r="D32" s="36">
        <v>762.56666666666661</v>
      </c>
      <c r="E32" s="36">
        <v>755.28333333333319</v>
      </c>
      <c r="F32" s="36">
        <v>747.71666666666658</v>
      </c>
      <c r="G32" s="36">
        <v>740.43333333333317</v>
      </c>
      <c r="H32" s="36">
        <v>770.13333333333321</v>
      </c>
      <c r="I32" s="36">
        <v>777.41666666666652</v>
      </c>
      <c r="J32" s="36">
        <v>784.98333333333323</v>
      </c>
      <c r="K32" s="31">
        <v>769.85</v>
      </c>
      <c r="L32" s="31">
        <v>755</v>
      </c>
      <c r="M32" s="31">
        <v>0.52115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3524.8</v>
      </c>
      <c r="D33" s="36">
        <v>3533.9166666666665</v>
      </c>
      <c r="E33" s="36">
        <v>3504.9333333333329</v>
      </c>
      <c r="F33" s="36">
        <v>3485.0666666666666</v>
      </c>
      <c r="G33" s="36">
        <v>3456.083333333333</v>
      </c>
      <c r="H33" s="36">
        <v>3553.7833333333328</v>
      </c>
      <c r="I33" s="36">
        <v>3582.7666666666664</v>
      </c>
      <c r="J33" s="36">
        <v>3602.6333333333328</v>
      </c>
      <c r="K33" s="31">
        <v>3562.9</v>
      </c>
      <c r="L33" s="31">
        <v>3514.05</v>
      </c>
      <c r="M33" s="31">
        <v>1.56118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2295.6</v>
      </c>
      <c r="D34" s="36">
        <v>2313.15</v>
      </c>
      <c r="E34" s="36">
        <v>2272.4500000000003</v>
      </c>
      <c r="F34" s="36">
        <v>2249.3000000000002</v>
      </c>
      <c r="G34" s="36">
        <v>2208.6000000000004</v>
      </c>
      <c r="H34" s="36">
        <v>2336.3000000000002</v>
      </c>
      <c r="I34" s="36">
        <v>2377</v>
      </c>
      <c r="J34" s="36">
        <v>2400.15</v>
      </c>
      <c r="K34" s="31">
        <v>2353.85</v>
      </c>
      <c r="L34" s="31">
        <v>2290</v>
      </c>
      <c r="M34" s="31">
        <v>0.78288999999999997</v>
      </c>
      <c r="N34" s="1"/>
      <c r="O34" s="1"/>
    </row>
    <row r="35" spans="1:15" ht="12.75" customHeight="1">
      <c r="A35" s="33">
        <v>25</v>
      </c>
      <c r="B35" s="53" t="s">
        <v>324</v>
      </c>
      <c r="C35" s="31">
        <v>638.15</v>
      </c>
      <c r="D35" s="36">
        <v>639.48333333333335</v>
      </c>
      <c r="E35" s="36">
        <v>634.2166666666667</v>
      </c>
      <c r="F35" s="36">
        <v>630.2833333333333</v>
      </c>
      <c r="G35" s="36">
        <v>625.01666666666665</v>
      </c>
      <c r="H35" s="36">
        <v>643.41666666666674</v>
      </c>
      <c r="I35" s="36">
        <v>648.68333333333339</v>
      </c>
      <c r="J35" s="36">
        <v>652.61666666666679</v>
      </c>
      <c r="K35" s="31">
        <v>644.75</v>
      </c>
      <c r="L35" s="31">
        <v>635.54999999999995</v>
      </c>
      <c r="M35" s="31">
        <v>1.8895299999999999</v>
      </c>
      <c r="N35" s="1"/>
      <c r="O35" s="1"/>
    </row>
    <row r="36" spans="1:15" ht="12.75" customHeight="1">
      <c r="A36" s="33">
        <v>26</v>
      </c>
      <c r="B36" s="53" t="s">
        <v>325</v>
      </c>
      <c r="C36" s="31">
        <v>2995.85</v>
      </c>
      <c r="D36" s="36">
        <v>3002.2666666666664</v>
      </c>
      <c r="E36" s="36">
        <v>2908.583333333333</v>
      </c>
      <c r="F36" s="36">
        <v>2821.3166666666666</v>
      </c>
      <c r="G36" s="36">
        <v>2727.6333333333332</v>
      </c>
      <c r="H36" s="36">
        <v>3089.5333333333328</v>
      </c>
      <c r="I36" s="36">
        <v>3183.2166666666662</v>
      </c>
      <c r="J36" s="36">
        <v>3270.4833333333327</v>
      </c>
      <c r="K36" s="31">
        <v>3095.95</v>
      </c>
      <c r="L36" s="31">
        <v>2915</v>
      </c>
      <c r="M36" s="31">
        <v>0.47060000000000002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419.9</v>
      </c>
      <c r="D37" s="36">
        <v>423.34999999999997</v>
      </c>
      <c r="E37" s="36">
        <v>415.19999999999993</v>
      </c>
      <c r="F37" s="36">
        <v>410.49999999999994</v>
      </c>
      <c r="G37" s="36">
        <v>402.34999999999991</v>
      </c>
      <c r="H37" s="36">
        <v>428.04999999999995</v>
      </c>
      <c r="I37" s="36">
        <v>436.19999999999993</v>
      </c>
      <c r="J37" s="36">
        <v>440.9</v>
      </c>
      <c r="K37" s="31">
        <v>431.5</v>
      </c>
      <c r="L37" s="31">
        <v>418.65</v>
      </c>
      <c r="M37" s="31">
        <v>34.614049999999999</v>
      </c>
      <c r="N37" s="1"/>
      <c r="O37" s="1"/>
    </row>
    <row r="38" spans="1:15" ht="12.75" customHeight="1">
      <c r="A38" s="33">
        <v>28</v>
      </c>
      <c r="B38" s="53" t="s">
        <v>326</v>
      </c>
      <c r="C38" s="31">
        <v>1874.35</v>
      </c>
      <c r="D38" s="36">
        <v>1897.5333333333335</v>
      </c>
      <c r="E38" s="36">
        <v>1843.2166666666672</v>
      </c>
      <c r="F38" s="36">
        <v>1812.0833333333337</v>
      </c>
      <c r="G38" s="36">
        <v>1757.7666666666673</v>
      </c>
      <c r="H38" s="36">
        <v>1928.666666666667</v>
      </c>
      <c r="I38" s="36">
        <v>1982.9833333333331</v>
      </c>
      <c r="J38" s="36">
        <v>2014.1166666666668</v>
      </c>
      <c r="K38" s="31">
        <v>1951.85</v>
      </c>
      <c r="L38" s="31">
        <v>1866.4</v>
      </c>
      <c r="M38" s="31">
        <v>6.7702799999999996</v>
      </c>
      <c r="N38" s="1"/>
      <c r="O38" s="1"/>
    </row>
    <row r="39" spans="1:15" ht="12.75" customHeight="1">
      <c r="A39" s="33">
        <v>29</v>
      </c>
      <c r="B39" s="53" t="s">
        <v>327</v>
      </c>
      <c r="C39" s="31">
        <v>880.1</v>
      </c>
      <c r="D39" s="36">
        <v>886.30000000000007</v>
      </c>
      <c r="E39" s="36">
        <v>871.80000000000018</v>
      </c>
      <c r="F39" s="36">
        <v>863.50000000000011</v>
      </c>
      <c r="G39" s="36">
        <v>849.00000000000023</v>
      </c>
      <c r="H39" s="36">
        <v>894.60000000000014</v>
      </c>
      <c r="I39" s="36">
        <v>909.09999999999991</v>
      </c>
      <c r="J39" s="36">
        <v>917.40000000000009</v>
      </c>
      <c r="K39" s="31">
        <v>900.8</v>
      </c>
      <c r="L39" s="31">
        <v>878</v>
      </c>
      <c r="M39" s="31">
        <v>3.12426</v>
      </c>
      <c r="N39" s="1"/>
      <c r="O39" s="1"/>
    </row>
    <row r="40" spans="1:15" ht="12.75" customHeight="1">
      <c r="A40" s="33">
        <v>30</v>
      </c>
      <c r="B40" s="53" t="s">
        <v>846</v>
      </c>
      <c r="C40" s="31">
        <v>5485.6</v>
      </c>
      <c r="D40" s="36">
        <v>5544.5666666666666</v>
      </c>
      <c r="E40" s="36">
        <v>5321.1333333333332</v>
      </c>
      <c r="F40" s="36">
        <v>5156.666666666667</v>
      </c>
      <c r="G40" s="36">
        <v>4933.2333333333336</v>
      </c>
      <c r="H40" s="36">
        <v>5709.0333333333328</v>
      </c>
      <c r="I40" s="36">
        <v>5932.4666666666653</v>
      </c>
      <c r="J40" s="36">
        <v>6096.9333333333325</v>
      </c>
      <c r="K40" s="31">
        <v>5768</v>
      </c>
      <c r="L40" s="31">
        <v>5380.1</v>
      </c>
      <c r="M40" s="31">
        <v>3.7732600000000001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1619.7</v>
      </c>
      <c r="D41" s="36">
        <v>1635.4333333333332</v>
      </c>
      <c r="E41" s="36">
        <v>1591.8666666666663</v>
      </c>
      <c r="F41" s="36">
        <v>1564.0333333333331</v>
      </c>
      <c r="G41" s="36">
        <v>1520.4666666666662</v>
      </c>
      <c r="H41" s="36">
        <v>1663.2666666666664</v>
      </c>
      <c r="I41" s="36">
        <v>1706.8333333333335</v>
      </c>
      <c r="J41" s="36">
        <v>1734.6666666666665</v>
      </c>
      <c r="K41" s="31">
        <v>1679</v>
      </c>
      <c r="L41" s="31">
        <v>1607.6</v>
      </c>
      <c r="M41" s="31">
        <v>7.9198599999999999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5020.1000000000004</v>
      </c>
      <c r="D42" s="36">
        <v>5053.5333333333338</v>
      </c>
      <c r="E42" s="36">
        <v>4961.5666666666675</v>
      </c>
      <c r="F42" s="36">
        <v>4903.0333333333338</v>
      </c>
      <c r="G42" s="36">
        <v>4811.0666666666675</v>
      </c>
      <c r="H42" s="36">
        <v>5112.0666666666675</v>
      </c>
      <c r="I42" s="36">
        <v>5204.0333333333328</v>
      </c>
      <c r="J42" s="36">
        <v>5262.5666666666675</v>
      </c>
      <c r="K42" s="31">
        <v>5145.5</v>
      </c>
      <c r="L42" s="31">
        <v>4995</v>
      </c>
      <c r="M42" s="31">
        <v>4.07714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367.2</v>
      </c>
      <c r="D43" s="36">
        <v>369.8</v>
      </c>
      <c r="E43" s="36">
        <v>362.40000000000003</v>
      </c>
      <c r="F43" s="36">
        <v>357.6</v>
      </c>
      <c r="G43" s="36">
        <v>350.20000000000005</v>
      </c>
      <c r="H43" s="36">
        <v>374.6</v>
      </c>
      <c r="I43" s="36">
        <v>382</v>
      </c>
      <c r="J43" s="36">
        <v>386.8</v>
      </c>
      <c r="K43" s="31">
        <v>377.2</v>
      </c>
      <c r="L43" s="31">
        <v>365</v>
      </c>
      <c r="M43" s="31">
        <v>23.950299999999999</v>
      </c>
      <c r="N43" s="1"/>
      <c r="O43" s="1"/>
    </row>
    <row r="44" spans="1:15" ht="12.75" customHeight="1">
      <c r="A44" s="33">
        <v>34</v>
      </c>
      <c r="B44" s="53" t="s">
        <v>328</v>
      </c>
      <c r="C44" s="31">
        <v>291.05</v>
      </c>
      <c r="D44" s="36">
        <v>292.75</v>
      </c>
      <c r="E44" s="36">
        <v>287.45</v>
      </c>
      <c r="F44" s="36">
        <v>283.84999999999997</v>
      </c>
      <c r="G44" s="36">
        <v>278.54999999999995</v>
      </c>
      <c r="H44" s="36">
        <v>296.35000000000002</v>
      </c>
      <c r="I44" s="36">
        <v>301.64999999999998</v>
      </c>
      <c r="J44" s="36">
        <v>305.25000000000006</v>
      </c>
      <c r="K44" s="31">
        <v>298.05</v>
      </c>
      <c r="L44" s="31">
        <v>289.14999999999998</v>
      </c>
      <c r="M44" s="31">
        <v>9.7770299999999999</v>
      </c>
      <c r="N44" s="1"/>
      <c r="O44" s="1"/>
    </row>
    <row r="45" spans="1:15" ht="12.75" customHeight="1">
      <c r="A45" s="33">
        <v>35</v>
      </c>
      <c r="B45" s="53" t="s">
        <v>845</v>
      </c>
      <c r="C45" s="31">
        <v>584</v>
      </c>
      <c r="D45" s="36">
        <v>586.91666666666663</v>
      </c>
      <c r="E45" s="36">
        <v>577.18333333333328</v>
      </c>
      <c r="F45" s="36">
        <v>570.36666666666667</v>
      </c>
      <c r="G45" s="36">
        <v>560.63333333333333</v>
      </c>
      <c r="H45" s="36">
        <v>593.73333333333323</v>
      </c>
      <c r="I45" s="36">
        <v>603.46666666666658</v>
      </c>
      <c r="J45" s="36">
        <v>610.28333333333319</v>
      </c>
      <c r="K45" s="31">
        <v>596.65</v>
      </c>
      <c r="L45" s="31">
        <v>580.1</v>
      </c>
      <c r="M45" s="31">
        <v>1.8113600000000001</v>
      </c>
      <c r="N45" s="1"/>
      <c r="O45" s="1"/>
    </row>
    <row r="46" spans="1:15" ht="12.75" customHeight="1">
      <c r="A46" s="33">
        <v>36</v>
      </c>
      <c r="B46" s="53" t="s">
        <v>329</v>
      </c>
      <c r="C46" s="31">
        <v>618.15</v>
      </c>
      <c r="D46" s="36">
        <v>616.94999999999993</v>
      </c>
      <c r="E46" s="36">
        <v>610.19999999999982</v>
      </c>
      <c r="F46" s="36">
        <v>602.24999999999989</v>
      </c>
      <c r="G46" s="36">
        <v>595.49999999999977</v>
      </c>
      <c r="H46" s="36">
        <v>624.89999999999986</v>
      </c>
      <c r="I46" s="36">
        <v>631.65000000000009</v>
      </c>
      <c r="J46" s="36">
        <v>639.59999999999991</v>
      </c>
      <c r="K46" s="31">
        <v>623.70000000000005</v>
      </c>
      <c r="L46" s="31">
        <v>609</v>
      </c>
      <c r="M46" s="31">
        <v>1.50082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174.1</v>
      </c>
      <c r="D47" s="36">
        <v>175.88333333333335</v>
      </c>
      <c r="E47" s="36">
        <v>171.76666666666671</v>
      </c>
      <c r="F47" s="36">
        <v>169.43333333333337</v>
      </c>
      <c r="G47" s="36">
        <v>165.31666666666672</v>
      </c>
      <c r="H47" s="36">
        <v>178.2166666666667</v>
      </c>
      <c r="I47" s="36">
        <v>182.33333333333331</v>
      </c>
      <c r="J47" s="36">
        <v>184.66666666666669</v>
      </c>
      <c r="K47" s="31">
        <v>180</v>
      </c>
      <c r="L47" s="31">
        <v>173.55</v>
      </c>
      <c r="M47" s="31">
        <v>119.26185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3170.35</v>
      </c>
      <c r="D48" s="36">
        <v>3204.7833333333333</v>
      </c>
      <c r="E48" s="36">
        <v>3120.5666666666666</v>
      </c>
      <c r="F48" s="36">
        <v>3070.7833333333333</v>
      </c>
      <c r="G48" s="36">
        <v>2986.5666666666666</v>
      </c>
      <c r="H48" s="36">
        <v>3254.5666666666666</v>
      </c>
      <c r="I48" s="36">
        <v>3338.7833333333328</v>
      </c>
      <c r="J48" s="36">
        <v>3388.5666666666666</v>
      </c>
      <c r="K48" s="31">
        <v>3289</v>
      </c>
      <c r="L48" s="31">
        <v>3155</v>
      </c>
      <c r="M48" s="31">
        <v>21.043810000000001</v>
      </c>
      <c r="N48" s="1"/>
      <c r="O48" s="1"/>
    </row>
    <row r="49" spans="1:15" ht="12.75" customHeight="1">
      <c r="A49" s="33">
        <v>39</v>
      </c>
      <c r="B49" s="53" t="s">
        <v>330</v>
      </c>
      <c r="C49" s="31">
        <v>326.39999999999998</v>
      </c>
      <c r="D49" s="36">
        <v>327.58333333333331</v>
      </c>
      <c r="E49" s="36">
        <v>323.76666666666665</v>
      </c>
      <c r="F49" s="36">
        <v>321.13333333333333</v>
      </c>
      <c r="G49" s="36">
        <v>317.31666666666666</v>
      </c>
      <c r="H49" s="36">
        <v>330.21666666666664</v>
      </c>
      <c r="I49" s="36">
        <v>334.03333333333336</v>
      </c>
      <c r="J49" s="36">
        <v>336.66666666666663</v>
      </c>
      <c r="K49" s="31">
        <v>331.4</v>
      </c>
      <c r="L49" s="31">
        <v>324.95</v>
      </c>
      <c r="M49" s="31">
        <v>1.37758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1898.5</v>
      </c>
      <c r="D50" s="36">
        <v>1906.95</v>
      </c>
      <c r="E50" s="36">
        <v>1881.5500000000002</v>
      </c>
      <c r="F50" s="36">
        <v>1864.6000000000001</v>
      </c>
      <c r="G50" s="36">
        <v>1839.2000000000003</v>
      </c>
      <c r="H50" s="36">
        <v>1923.9</v>
      </c>
      <c r="I50" s="36">
        <v>1949.3000000000002</v>
      </c>
      <c r="J50" s="36">
        <v>1966.25</v>
      </c>
      <c r="K50" s="31">
        <v>1932.35</v>
      </c>
      <c r="L50" s="31">
        <v>1890</v>
      </c>
      <c r="M50" s="31">
        <v>4.0324400000000002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7015.8</v>
      </c>
      <c r="D51" s="36">
        <v>7007.4333333333343</v>
      </c>
      <c r="E51" s="36">
        <v>6967.716666666669</v>
      </c>
      <c r="F51" s="36">
        <v>6919.633333333335</v>
      </c>
      <c r="G51" s="36">
        <v>6879.9166666666697</v>
      </c>
      <c r="H51" s="36">
        <v>7055.5166666666682</v>
      </c>
      <c r="I51" s="36">
        <v>7095.2333333333336</v>
      </c>
      <c r="J51" s="36">
        <v>7143.3166666666675</v>
      </c>
      <c r="K51" s="31">
        <v>7047.15</v>
      </c>
      <c r="L51" s="31">
        <v>6959.35</v>
      </c>
      <c r="M51" s="31">
        <v>0.43885000000000002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720.4</v>
      </c>
      <c r="D52" s="36">
        <v>728.08333333333337</v>
      </c>
      <c r="E52" s="36">
        <v>708.91666666666674</v>
      </c>
      <c r="F52" s="36">
        <v>697.43333333333339</v>
      </c>
      <c r="G52" s="36">
        <v>678.26666666666677</v>
      </c>
      <c r="H52" s="36">
        <v>739.56666666666672</v>
      </c>
      <c r="I52" s="36">
        <v>758.73333333333346</v>
      </c>
      <c r="J52" s="36">
        <v>770.2166666666667</v>
      </c>
      <c r="K52" s="31">
        <v>747.25</v>
      </c>
      <c r="L52" s="31">
        <v>716.6</v>
      </c>
      <c r="M52" s="31">
        <v>39.689520000000002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873.6</v>
      </c>
      <c r="D53" s="36">
        <v>875.5333333333333</v>
      </c>
      <c r="E53" s="36">
        <v>866.06666666666661</v>
      </c>
      <c r="F53" s="36">
        <v>858.5333333333333</v>
      </c>
      <c r="G53" s="36">
        <v>849.06666666666661</v>
      </c>
      <c r="H53" s="36">
        <v>883.06666666666661</v>
      </c>
      <c r="I53" s="36">
        <v>892.5333333333333</v>
      </c>
      <c r="J53" s="36">
        <v>900.06666666666661</v>
      </c>
      <c r="K53" s="31">
        <v>885</v>
      </c>
      <c r="L53" s="31">
        <v>868</v>
      </c>
      <c r="M53" s="31">
        <v>14.040570000000001</v>
      </c>
      <c r="N53" s="1"/>
      <c r="O53" s="1"/>
    </row>
    <row r="54" spans="1:15" ht="12.75" customHeight="1">
      <c r="A54" s="33">
        <v>44</v>
      </c>
      <c r="B54" s="53" t="s">
        <v>331</v>
      </c>
      <c r="C54" s="31">
        <v>438.2</v>
      </c>
      <c r="D54" s="36">
        <v>438.66666666666669</v>
      </c>
      <c r="E54" s="36">
        <v>433.78333333333336</v>
      </c>
      <c r="F54" s="36">
        <v>429.36666666666667</v>
      </c>
      <c r="G54" s="36">
        <v>424.48333333333335</v>
      </c>
      <c r="H54" s="36">
        <v>443.08333333333337</v>
      </c>
      <c r="I54" s="36">
        <v>447.9666666666667</v>
      </c>
      <c r="J54" s="36">
        <v>452.38333333333338</v>
      </c>
      <c r="K54" s="31">
        <v>443.55</v>
      </c>
      <c r="L54" s="31">
        <v>434.25</v>
      </c>
      <c r="M54" s="31">
        <v>2.1262699999999999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3671.05</v>
      </c>
      <c r="D55" s="36">
        <v>3671.35</v>
      </c>
      <c r="E55" s="36">
        <v>3650.7</v>
      </c>
      <c r="F55" s="36">
        <v>3630.35</v>
      </c>
      <c r="G55" s="36">
        <v>3609.7</v>
      </c>
      <c r="H55" s="36">
        <v>3691.7</v>
      </c>
      <c r="I55" s="36">
        <v>3712.3500000000004</v>
      </c>
      <c r="J55" s="36">
        <v>3732.7</v>
      </c>
      <c r="K55" s="31">
        <v>3692</v>
      </c>
      <c r="L55" s="31">
        <v>3651</v>
      </c>
      <c r="M55" s="31">
        <v>4.5116800000000001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1030.9000000000001</v>
      </c>
      <c r="D56" s="36">
        <v>1031.3500000000001</v>
      </c>
      <c r="E56" s="36">
        <v>1024.7500000000002</v>
      </c>
      <c r="F56" s="36">
        <v>1018.6000000000001</v>
      </c>
      <c r="G56" s="36">
        <v>1012.0000000000002</v>
      </c>
      <c r="H56" s="36">
        <v>1037.5000000000002</v>
      </c>
      <c r="I56" s="36">
        <v>1044.1000000000001</v>
      </c>
      <c r="J56" s="36">
        <v>1050.2500000000002</v>
      </c>
      <c r="K56" s="31">
        <v>1037.95</v>
      </c>
      <c r="L56" s="31">
        <v>1025.2</v>
      </c>
      <c r="M56" s="31">
        <v>158.18489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5006.6000000000004</v>
      </c>
      <c r="D57" s="36">
        <v>5038.5333333333338</v>
      </c>
      <c r="E57" s="36">
        <v>4948.2166666666672</v>
      </c>
      <c r="F57" s="36">
        <v>4889.833333333333</v>
      </c>
      <c r="G57" s="36">
        <v>4799.5166666666664</v>
      </c>
      <c r="H57" s="36">
        <v>5096.9166666666679</v>
      </c>
      <c r="I57" s="36">
        <v>5187.2333333333354</v>
      </c>
      <c r="J57" s="36">
        <v>5245.6166666666686</v>
      </c>
      <c r="K57" s="31">
        <v>5128.8500000000004</v>
      </c>
      <c r="L57" s="31">
        <v>4980.1499999999996</v>
      </c>
      <c r="M57" s="31">
        <v>5.8006500000000001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7739</v>
      </c>
      <c r="D58" s="36">
        <v>7762.0166666666664</v>
      </c>
      <c r="E58" s="36">
        <v>7695.0333333333328</v>
      </c>
      <c r="F58" s="36">
        <v>7651.0666666666666</v>
      </c>
      <c r="G58" s="36">
        <v>7584.083333333333</v>
      </c>
      <c r="H58" s="36">
        <v>7805.9833333333327</v>
      </c>
      <c r="I58" s="36">
        <v>7872.9666666666662</v>
      </c>
      <c r="J58" s="36">
        <v>7916.9333333333325</v>
      </c>
      <c r="K58" s="31">
        <v>7829</v>
      </c>
      <c r="L58" s="31">
        <v>7718.05</v>
      </c>
      <c r="M58" s="31">
        <v>7.7750500000000002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1539.7</v>
      </c>
      <c r="D59" s="36">
        <v>1549.8999999999999</v>
      </c>
      <c r="E59" s="36">
        <v>1524.8499999999997</v>
      </c>
      <c r="F59" s="36">
        <v>1509.9999999999998</v>
      </c>
      <c r="G59" s="36">
        <v>1484.9499999999996</v>
      </c>
      <c r="H59" s="36">
        <v>1564.7499999999998</v>
      </c>
      <c r="I59" s="36">
        <v>1589.8</v>
      </c>
      <c r="J59" s="36">
        <v>1604.6499999999999</v>
      </c>
      <c r="K59" s="31">
        <v>1574.95</v>
      </c>
      <c r="L59" s="31">
        <v>1535.05</v>
      </c>
      <c r="M59" s="31">
        <v>8.3149599999999992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7058.65</v>
      </c>
      <c r="D60" s="36">
        <v>7139.5333333333328</v>
      </c>
      <c r="E60" s="36">
        <v>6939.1166666666659</v>
      </c>
      <c r="F60" s="36">
        <v>6819.583333333333</v>
      </c>
      <c r="G60" s="36">
        <v>6619.1666666666661</v>
      </c>
      <c r="H60" s="36">
        <v>7259.0666666666657</v>
      </c>
      <c r="I60" s="36">
        <v>7459.4833333333336</v>
      </c>
      <c r="J60" s="36">
        <v>7579.0166666666655</v>
      </c>
      <c r="K60" s="31">
        <v>7339.95</v>
      </c>
      <c r="L60" s="31">
        <v>7020</v>
      </c>
      <c r="M60" s="31">
        <v>0.52319000000000004</v>
      </c>
      <c r="N60" s="1"/>
      <c r="O60" s="1"/>
    </row>
    <row r="61" spans="1:15" ht="12.75" customHeight="1">
      <c r="A61" s="33">
        <v>51</v>
      </c>
      <c r="B61" s="53" t="s">
        <v>335</v>
      </c>
      <c r="C61" s="31">
        <v>2184.1</v>
      </c>
      <c r="D61" s="36">
        <v>2207.15</v>
      </c>
      <c r="E61" s="36">
        <v>2155.4</v>
      </c>
      <c r="F61" s="36">
        <v>2126.6999999999998</v>
      </c>
      <c r="G61" s="36">
        <v>2074.9499999999998</v>
      </c>
      <c r="H61" s="36">
        <v>2235.8500000000004</v>
      </c>
      <c r="I61" s="36">
        <v>2287.6000000000004</v>
      </c>
      <c r="J61" s="36">
        <v>2316.3000000000006</v>
      </c>
      <c r="K61" s="31">
        <v>2258.9</v>
      </c>
      <c r="L61" s="31">
        <v>2178.4499999999998</v>
      </c>
      <c r="M61" s="31">
        <v>0.39800999999999997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2544.6999999999998</v>
      </c>
      <c r="D62" s="36">
        <v>2543.85</v>
      </c>
      <c r="E62" s="36">
        <v>2516.7999999999997</v>
      </c>
      <c r="F62" s="36">
        <v>2488.8999999999996</v>
      </c>
      <c r="G62" s="36">
        <v>2461.8499999999995</v>
      </c>
      <c r="H62" s="36">
        <v>2571.75</v>
      </c>
      <c r="I62" s="36">
        <v>2598.8000000000002</v>
      </c>
      <c r="J62" s="36">
        <v>2626.7000000000003</v>
      </c>
      <c r="K62" s="31">
        <v>2570.9</v>
      </c>
      <c r="L62" s="31">
        <v>2515.9499999999998</v>
      </c>
      <c r="M62" s="31">
        <v>2.2938000000000001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443.9</v>
      </c>
      <c r="D63" s="36">
        <v>448.26666666666665</v>
      </c>
      <c r="E63" s="36">
        <v>434.5333333333333</v>
      </c>
      <c r="F63" s="36">
        <v>425.16666666666663</v>
      </c>
      <c r="G63" s="36">
        <v>411.43333333333328</v>
      </c>
      <c r="H63" s="36">
        <v>457.63333333333333</v>
      </c>
      <c r="I63" s="36">
        <v>471.36666666666667</v>
      </c>
      <c r="J63" s="36">
        <v>480.73333333333335</v>
      </c>
      <c r="K63" s="31">
        <v>462</v>
      </c>
      <c r="L63" s="31">
        <v>438.9</v>
      </c>
      <c r="M63" s="31">
        <v>77.423940000000002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249.35</v>
      </c>
      <c r="D64" s="36">
        <v>251.95000000000002</v>
      </c>
      <c r="E64" s="36">
        <v>244.65000000000003</v>
      </c>
      <c r="F64" s="36">
        <v>239.95000000000002</v>
      </c>
      <c r="G64" s="36">
        <v>232.65000000000003</v>
      </c>
      <c r="H64" s="36">
        <v>256.65000000000003</v>
      </c>
      <c r="I64" s="36">
        <v>263.95000000000005</v>
      </c>
      <c r="J64" s="36">
        <v>268.65000000000003</v>
      </c>
      <c r="K64" s="31">
        <v>259.25</v>
      </c>
      <c r="L64" s="31">
        <v>247.25</v>
      </c>
      <c r="M64" s="31">
        <v>175.34736000000001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210.65</v>
      </c>
      <c r="D65" s="36">
        <v>212.29999999999998</v>
      </c>
      <c r="E65" s="36">
        <v>208.09999999999997</v>
      </c>
      <c r="F65" s="36">
        <v>205.54999999999998</v>
      </c>
      <c r="G65" s="36">
        <v>201.34999999999997</v>
      </c>
      <c r="H65" s="36">
        <v>214.84999999999997</v>
      </c>
      <c r="I65" s="36">
        <v>219.04999999999995</v>
      </c>
      <c r="J65" s="36">
        <v>221.59999999999997</v>
      </c>
      <c r="K65" s="31">
        <v>216.5</v>
      </c>
      <c r="L65" s="31">
        <v>209.75</v>
      </c>
      <c r="M65" s="31">
        <v>267.93594999999999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105.05</v>
      </c>
      <c r="D66" s="36">
        <v>106.36666666666667</v>
      </c>
      <c r="E66" s="36">
        <v>101.78333333333335</v>
      </c>
      <c r="F66" s="36">
        <v>98.516666666666666</v>
      </c>
      <c r="G66" s="36">
        <v>93.933333333333337</v>
      </c>
      <c r="H66" s="36">
        <v>109.63333333333335</v>
      </c>
      <c r="I66" s="36">
        <v>114.21666666666667</v>
      </c>
      <c r="J66" s="36">
        <v>117.48333333333336</v>
      </c>
      <c r="K66" s="31">
        <v>110.95</v>
      </c>
      <c r="L66" s="31">
        <v>103.1</v>
      </c>
      <c r="M66" s="31">
        <v>243.24010000000001</v>
      </c>
      <c r="N66" s="1"/>
      <c r="O66" s="1"/>
    </row>
    <row r="67" spans="1:15" ht="12.75" customHeight="1">
      <c r="A67" s="33">
        <v>57</v>
      </c>
      <c r="B67" s="53" t="s">
        <v>336</v>
      </c>
      <c r="C67" s="31">
        <v>47</v>
      </c>
      <c r="D67" s="36">
        <v>47.666666666666664</v>
      </c>
      <c r="E67" s="36">
        <v>45.93333333333333</v>
      </c>
      <c r="F67" s="36">
        <v>44.866666666666667</v>
      </c>
      <c r="G67" s="36">
        <v>43.133333333333333</v>
      </c>
      <c r="H67" s="36">
        <v>48.733333333333327</v>
      </c>
      <c r="I67" s="36">
        <v>50.466666666666661</v>
      </c>
      <c r="J67" s="36">
        <v>51.533333333333324</v>
      </c>
      <c r="K67" s="31">
        <v>49.4</v>
      </c>
      <c r="L67" s="31">
        <v>46.6</v>
      </c>
      <c r="M67" s="31">
        <v>874.72923000000003</v>
      </c>
      <c r="N67" s="1"/>
      <c r="O67" s="1"/>
    </row>
    <row r="68" spans="1:15" ht="12.75" customHeight="1">
      <c r="A68" s="33">
        <v>58</v>
      </c>
      <c r="B68" s="53" t="s">
        <v>332</v>
      </c>
      <c r="C68" s="31">
        <v>2532.25</v>
      </c>
      <c r="D68" s="36">
        <v>2561.4</v>
      </c>
      <c r="E68" s="36">
        <v>2478.9</v>
      </c>
      <c r="F68" s="36">
        <v>2425.5500000000002</v>
      </c>
      <c r="G68" s="36">
        <v>2343.0500000000002</v>
      </c>
      <c r="H68" s="36">
        <v>2614.75</v>
      </c>
      <c r="I68" s="36">
        <v>2697.25</v>
      </c>
      <c r="J68" s="36">
        <v>2750.6</v>
      </c>
      <c r="K68" s="31">
        <v>2643.9</v>
      </c>
      <c r="L68" s="31">
        <v>2508.0500000000002</v>
      </c>
      <c r="M68" s="31">
        <v>0.69447000000000003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1589.3</v>
      </c>
      <c r="D69" s="36">
        <v>1598.5833333333333</v>
      </c>
      <c r="E69" s="36">
        <v>1575.7666666666664</v>
      </c>
      <c r="F69" s="36">
        <v>1562.2333333333331</v>
      </c>
      <c r="G69" s="36">
        <v>1539.4166666666663</v>
      </c>
      <c r="H69" s="36">
        <v>1612.1166666666666</v>
      </c>
      <c r="I69" s="36">
        <v>1634.9333333333336</v>
      </c>
      <c r="J69" s="36">
        <v>1648.4666666666667</v>
      </c>
      <c r="K69" s="31">
        <v>1621.4</v>
      </c>
      <c r="L69" s="31">
        <v>1585.05</v>
      </c>
      <c r="M69" s="31">
        <v>1.4705600000000001</v>
      </c>
      <c r="N69" s="1"/>
      <c r="O69" s="1"/>
    </row>
    <row r="70" spans="1:15" ht="12.75" customHeight="1">
      <c r="A70" s="33">
        <v>60</v>
      </c>
      <c r="B70" s="53" t="s">
        <v>337</v>
      </c>
      <c r="C70" s="31">
        <v>5287.7</v>
      </c>
      <c r="D70" s="36">
        <v>5289.7999999999993</v>
      </c>
      <c r="E70" s="36">
        <v>5260.9499999999989</v>
      </c>
      <c r="F70" s="36">
        <v>5234.2</v>
      </c>
      <c r="G70" s="36">
        <v>5205.3499999999995</v>
      </c>
      <c r="H70" s="36">
        <v>5316.5499999999984</v>
      </c>
      <c r="I70" s="36">
        <v>5345.3999999999987</v>
      </c>
      <c r="J70" s="36">
        <v>5372.1499999999978</v>
      </c>
      <c r="K70" s="31">
        <v>5318.65</v>
      </c>
      <c r="L70" s="31">
        <v>5263.05</v>
      </c>
      <c r="M70" s="31">
        <v>6.2379999999999998E-2</v>
      </c>
      <c r="N70" s="1"/>
      <c r="O70" s="1"/>
    </row>
    <row r="71" spans="1:15" ht="12.75" customHeight="1">
      <c r="A71" s="33">
        <v>61</v>
      </c>
      <c r="B71" s="53" t="s">
        <v>333</v>
      </c>
      <c r="C71" s="31">
        <v>2322.35</v>
      </c>
      <c r="D71" s="36">
        <v>2334.35</v>
      </c>
      <c r="E71" s="36">
        <v>2298</v>
      </c>
      <c r="F71" s="36">
        <v>2273.65</v>
      </c>
      <c r="G71" s="36">
        <v>2237.3000000000002</v>
      </c>
      <c r="H71" s="36">
        <v>2358.6999999999998</v>
      </c>
      <c r="I71" s="36">
        <v>2395.0499999999993</v>
      </c>
      <c r="J71" s="36">
        <v>2419.3999999999996</v>
      </c>
      <c r="K71" s="31">
        <v>2370.6999999999998</v>
      </c>
      <c r="L71" s="31">
        <v>2310</v>
      </c>
      <c r="M71" s="31">
        <v>1.94659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569.54999999999995</v>
      </c>
      <c r="D72" s="36">
        <v>579.65</v>
      </c>
      <c r="E72" s="36">
        <v>556.15</v>
      </c>
      <c r="F72" s="36">
        <v>542.75</v>
      </c>
      <c r="G72" s="36">
        <v>519.25</v>
      </c>
      <c r="H72" s="36">
        <v>593.04999999999995</v>
      </c>
      <c r="I72" s="36">
        <v>616.54999999999995</v>
      </c>
      <c r="J72" s="36">
        <v>629.94999999999993</v>
      </c>
      <c r="K72" s="31">
        <v>603.15</v>
      </c>
      <c r="L72" s="31">
        <v>566.25</v>
      </c>
      <c r="M72" s="31">
        <v>31.584009999999999</v>
      </c>
      <c r="N72" s="1"/>
      <c r="O72" s="1"/>
    </row>
    <row r="73" spans="1:15" ht="12.75" customHeight="1">
      <c r="A73" s="33">
        <v>63</v>
      </c>
      <c r="B73" s="53" t="s">
        <v>338</v>
      </c>
      <c r="C73" s="31">
        <v>1005.65</v>
      </c>
      <c r="D73" s="36">
        <v>1011.8333333333334</v>
      </c>
      <c r="E73" s="36">
        <v>991.81666666666683</v>
      </c>
      <c r="F73" s="36">
        <v>977.98333333333346</v>
      </c>
      <c r="G73" s="36">
        <v>957.96666666666692</v>
      </c>
      <c r="H73" s="36">
        <v>1025.6666666666667</v>
      </c>
      <c r="I73" s="36">
        <v>1045.6833333333334</v>
      </c>
      <c r="J73" s="36">
        <v>1059.5166666666667</v>
      </c>
      <c r="K73" s="31">
        <v>1031.8499999999999</v>
      </c>
      <c r="L73" s="31">
        <v>998</v>
      </c>
      <c r="M73" s="31">
        <v>4.5582200000000004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135.05000000000001</v>
      </c>
      <c r="D74" s="36">
        <v>135.88333333333333</v>
      </c>
      <c r="E74" s="36">
        <v>133.76666666666665</v>
      </c>
      <c r="F74" s="36">
        <v>132.48333333333332</v>
      </c>
      <c r="G74" s="36">
        <v>130.36666666666665</v>
      </c>
      <c r="H74" s="36">
        <v>137.16666666666666</v>
      </c>
      <c r="I74" s="36">
        <v>139.28333333333333</v>
      </c>
      <c r="J74" s="36">
        <v>140.56666666666666</v>
      </c>
      <c r="K74" s="31">
        <v>138</v>
      </c>
      <c r="L74" s="31">
        <v>134.6</v>
      </c>
      <c r="M74" s="31">
        <v>220.12674000000001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1083.6500000000001</v>
      </c>
      <c r="D75" s="36">
        <v>1085.7833333333333</v>
      </c>
      <c r="E75" s="36">
        <v>1074.7166666666667</v>
      </c>
      <c r="F75" s="36">
        <v>1065.7833333333333</v>
      </c>
      <c r="G75" s="36">
        <v>1054.7166666666667</v>
      </c>
      <c r="H75" s="36">
        <v>1094.7166666666667</v>
      </c>
      <c r="I75" s="36">
        <v>1105.7833333333333</v>
      </c>
      <c r="J75" s="36">
        <v>1114.7166666666667</v>
      </c>
      <c r="K75" s="31">
        <v>1096.8499999999999</v>
      </c>
      <c r="L75" s="31">
        <v>1076.8499999999999</v>
      </c>
      <c r="M75" s="31">
        <v>13.53886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126.65</v>
      </c>
      <c r="D76" s="36">
        <v>127.93333333333334</v>
      </c>
      <c r="E76" s="36">
        <v>124.66666666666669</v>
      </c>
      <c r="F76" s="36">
        <v>122.68333333333335</v>
      </c>
      <c r="G76" s="36">
        <v>119.4166666666667</v>
      </c>
      <c r="H76" s="36">
        <v>129.91666666666669</v>
      </c>
      <c r="I76" s="36">
        <v>133.18333333333334</v>
      </c>
      <c r="J76" s="36">
        <v>135.16666666666666</v>
      </c>
      <c r="K76" s="31">
        <v>131.19999999999999</v>
      </c>
      <c r="L76" s="31">
        <v>125.95</v>
      </c>
      <c r="M76" s="31">
        <v>541.15299000000005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343.95</v>
      </c>
      <c r="D77" s="36">
        <v>345.31666666666666</v>
      </c>
      <c r="E77" s="36">
        <v>340.63333333333333</v>
      </c>
      <c r="F77" s="36">
        <v>337.31666666666666</v>
      </c>
      <c r="G77" s="36">
        <v>332.63333333333333</v>
      </c>
      <c r="H77" s="36">
        <v>348.63333333333333</v>
      </c>
      <c r="I77" s="36">
        <v>353.31666666666661</v>
      </c>
      <c r="J77" s="36">
        <v>356.63333333333333</v>
      </c>
      <c r="K77" s="31">
        <v>350</v>
      </c>
      <c r="L77" s="31">
        <v>342</v>
      </c>
      <c r="M77" s="31">
        <v>48.509889999999999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925.65</v>
      </c>
      <c r="D78" s="36">
        <v>925.41666666666663</v>
      </c>
      <c r="E78" s="36">
        <v>918.83333333333326</v>
      </c>
      <c r="F78" s="36">
        <v>912.01666666666665</v>
      </c>
      <c r="G78" s="36">
        <v>905.43333333333328</v>
      </c>
      <c r="H78" s="36">
        <v>932.23333333333323</v>
      </c>
      <c r="I78" s="36">
        <v>938.81666666666649</v>
      </c>
      <c r="J78" s="36">
        <v>945.63333333333321</v>
      </c>
      <c r="K78" s="31">
        <v>932</v>
      </c>
      <c r="L78" s="31">
        <v>918.6</v>
      </c>
      <c r="M78" s="31">
        <v>73.869169999999997</v>
      </c>
      <c r="N78" s="1"/>
      <c r="O78" s="1"/>
    </row>
    <row r="79" spans="1:15" ht="12.75" customHeight="1">
      <c r="A79" s="33">
        <v>69</v>
      </c>
      <c r="B79" s="53" t="s">
        <v>847</v>
      </c>
      <c r="C79" s="31">
        <v>491.6</v>
      </c>
      <c r="D79" s="36">
        <v>490.43333333333334</v>
      </c>
      <c r="E79" s="36">
        <v>486.9666666666667</v>
      </c>
      <c r="F79" s="36">
        <v>482.33333333333337</v>
      </c>
      <c r="G79" s="36">
        <v>478.86666666666673</v>
      </c>
      <c r="H79" s="36">
        <v>495.06666666666666</v>
      </c>
      <c r="I79" s="36">
        <v>498.53333333333325</v>
      </c>
      <c r="J79" s="36">
        <v>503.16666666666663</v>
      </c>
      <c r="K79" s="31">
        <v>493.9</v>
      </c>
      <c r="L79" s="31">
        <v>485.8</v>
      </c>
      <c r="M79" s="31">
        <v>1.16557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266.89999999999998</v>
      </c>
      <c r="D80" s="36">
        <v>266.96666666666664</v>
      </c>
      <c r="E80" s="36">
        <v>264.18333333333328</v>
      </c>
      <c r="F80" s="36">
        <v>261.46666666666664</v>
      </c>
      <c r="G80" s="36">
        <v>258.68333333333328</v>
      </c>
      <c r="H80" s="36">
        <v>269.68333333333328</v>
      </c>
      <c r="I80" s="36">
        <v>272.4666666666667</v>
      </c>
      <c r="J80" s="36">
        <v>275.18333333333328</v>
      </c>
      <c r="K80" s="31">
        <v>269.75</v>
      </c>
      <c r="L80" s="31">
        <v>264.25</v>
      </c>
      <c r="M80" s="31">
        <v>45.948999999999998</v>
      </c>
      <c r="N80" s="1"/>
      <c r="O80" s="1"/>
    </row>
    <row r="81" spans="1:15" ht="12.75" customHeight="1">
      <c r="A81" s="33">
        <v>71</v>
      </c>
      <c r="B81" s="53" t="s">
        <v>339</v>
      </c>
      <c r="C81" s="31">
        <v>1199.75</v>
      </c>
      <c r="D81" s="36">
        <v>1203.0666666666666</v>
      </c>
      <c r="E81" s="36">
        <v>1187.3833333333332</v>
      </c>
      <c r="F81" s="36">
        <v>1175.0166666666667</v>
      </c>
      <c r="G81" s="36">
        <v>1159.3333333333333</v>
      </c>
      <c r="H81" s="36">
        <v>1215.4333333333332</v>
      </c>
      <c r="I81" s="36">
        <v>1231.1166666666666</v>
      </c>
      <c r="J81" s="36">
        <v>1243.4833333333331</v>
      </c>
      <c r="K81" s="31">
        <v>1218.75</v>
      </c>
      <c r="L81" s="31">
        <v>1190.7</v>
      </c>
      <c r="M81" s="31">
        <v>0.78908999999999996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474.45</v>
      </c>
      <c r="D82" s="36">
        <v>480.9666666666667</v>
      </c>
      <c r="E82" s="36">
        <v>465.88333333333338</v>
      </c>
      <c r="F82" s="36">
        <v>457.31666666666666</v>
      </c>
      <c r="G82" s="36">
        <v>442.23333333333335</v>
      </c>
      <c r="H82" s="36">
        <v>489.53333333333342</v>
      </c>
      <c r="I82" s="36">
        <v>504.61666666666667</v>
      </c>
      <c r="J82" s="36">
        <v>513.18333333333339</v>
      </c>
      <c r="K82" s="31">
        <v>496.05</v>
      </c>
      <c r="L82" s="31">
        <v>472.4</v>
      </c>
      <c r="M82" s="31">
        <v>16.80115</v>
      </c>
      <c r="N82" s="1"/>
      <c r="O82" s="1"/>
    </row>
    <row r="83" spans="1:15" ht="12.75" customHeight="1">
      <c r="A83" s="33">
        <v>73</v>
      </c>
      <c r="B83" s="53" t="s">
        <v>848</v>
      </c>
      <c r="C83" s="31">
        <v>250.6</v>
      </c>
      <c r="D83" s="36">
        <v>253.93333333333331</v>
      </c>
      <c r="E83" s="36">
        <v>246.66666666666663</v>
      </c>
      <c r="F83" s="36">
        <v>242.73333333333332</v>
      </c>
      <c r="G83" s="36">
        <v>235.46666666666664</v>
      </c>
      <c r="H83" s="36">
        <v>257.86666666666662</v>
      </c>
      <c r="I83" s="36">
        <v>265.13333333333333</v>
      </c>
      <c r="J83" s="36">
        <v>269.06666666666661</v>
      </c>
      <c r="K83" s="31">
        <v>261.2</v>
      </c>
      <c r="L83" s="31">
        <v>250</v>
      </c>
      <c r="M83" s="31">
        <v>19.692620000000002</v>
      </c>
      <c r="N83" s="1"/>
      <c r="O83" s="1"/>
    </row>
    <row r="84" spans="1:15" ht="12.75" customHeight="1">
      <c r="A84" s="33">
        <v>74</v>
      </c>
      <c r="B84" s="53" t="s">
        <v>340</v>
      </c>
      <c r="C84" s="31">
        <v>6674.5</v>
      </c>
      <c r="D84" s="36">
        <v>6689.1833333333334</v>
      </c>
      <c r="E84" s="36">
        <v>6605.3166666666666</v>
      </c>
      <c r="F84" s="36">
        <v>6536.1333333333332</v>
      </c>
      <c r="G84" s="36">
        <v>6452.2666666666664</v>
      </c>
      <c r="H84" s="36">
        <v>6758.3666666666668</v>
      </c>
      <c r="I84" s="36">
        <v>6842.2333333333336</v>
      </c>
      <c r="J84" s="36">
        <v>6911.416666666667</v>
      </c>
      <c r="K84" s="31">
        <v>6773.05</v>
      </c>
      <c r="L84" s="31">
        <v>6620</v>
      </c>
      <c r="M84" s="31">
        <v>0.18837000000000001</v>
      </c>
      <c r="N84" s="1"/>
      <c r="O84" s="1"/>
    </row>
    <row r="85" spans="1:15" ht="12.75" customHeight="1">
      <c r="A85" s="33">
        <v>75</v>
      </c>
      <c r="B85" s="53" t="s">
        <v>341</v>
      </c>
      <c r="C85" s="31">
        <v>894.65</v>
      </c>
      <c r="D85" s="36">
        <v>892.35</v>
      </c>
      <c r="E85" s="36">
        <v>884.30000000000007</v>
      </c>
      <c r="F85" s="36">
        <v>873.95</v>
      </c>
      <c r="G85" s="36">
        <v>865.90000000000009</v>
      </c>
      <c r="H85" s="36">
        <v>902.7</v>
      </c>
      <c r="I85" s="36">
        <v>910.75</v>
      </c>
      <c r="J85" s="36">
        <v>921.1</v>
      </c>
      <c r="K85" s="31">
        <v>900.4</v>
      </c>
      <c r="L85" s="31">
        <v>882</v>
      </c>
      <c r="M85" s="31">
        <v>0.94332000000000005</v>
      </c>
      <c r="N85" s="1"/>
      <c r="O85" s="1"/>
    </row>
    <row r="86" spans="1:15" ht="12.75" customHeight="1">
      <c r="A86" s="33">
        <v>76</v>
      </c>
      <c r="B86" s="53" t="s">
        <v>342</v>
      </c>
      <c r="C86" s="31">
        <v>1230.7</v>
      </c>
      <c r="D86" s="36">
        <v>1237.3333333333333</v>
      </c>
      <c r="E86" s="36">
        <v>1210.7166666666665</v>
      </c>
      <c r="F86" s="36">
        <v>1190.7333333333331</v>
      </c>
      <c r="G86" s="36">
        <v>1164.1166666666663</v>
      </c>
      <c r="H86" s="36">
        <v>1257.3166666666666</v>
      </c>
      <c r="I86" s="36">
        <v>1283.9333333333334</v>
      </c>
      <c r="J86" s="36">
        <v>1303.9166666666667</v>
      </c>
      <c r="K86" s="31">
        <v>1263.95</v>
      </c>
      <c r="L86" s="31">
        <v>1217.3499999999999</v>
      </c>
      <c r="M86" s="31">
        <v>1.0854900000000001</v>
      </c>
      <c r="N86" s="1"/>
      <c r="O86" s="1"/>
    </row>
    <row r="87" spans="1:15" ht="12.75" customHeight="1">
      <c r="A87" s="33">
        <v>77</v>
      </c>
      <c r="B87" s="53" t="s">
        <v>343</v>
      </c>
      <c r="C87" s="31">
        <v>429.2</v>
      </c>
      <c r="D87" s="36">
        <v>432.2</v>
      </c>
      <c r="E87" s="36">
        <v>424.09999999999997</v>
      </c>
      <c r="F87" s="36">
        <v>419</v>
      </c>
      <c r="G87" s="36">
        <v>410.9</v>
      </c>
      <c r="H87" s="36">
        <v>437.29999999999995</v>
      </c>
      <c r="I87" s="36">
        <v>445.4</v>
      </c>
      <c r="J87" s="36">
        <v>450.49999999999994</v>
      </c>
      <c r="K87" s="31">
        <v>440.3</v>
      </c>
      <c r="L87" s="31">
        <v>427.1</v>
      </c>
      <c r="M87" s="31">
        <v>3.9463200000000001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19319.75</v>
      </c>
      <c r="D88" s="36">
        <v>19286.583333333332</v>
      </c>
      <c r="E88" s="36">
        <v>18873.166666666664</v>
      </c>
      <c r="F88" s="36">
        <v>18426.583333333332</v>
      </c>
      <c r="G88" s="36">
        <v>18013.166666666664</v>
      </c>
      <c r="H88" s="36">
        <v>19733.166666666664</v>
      </c>
      <c r="I88" s="36">
        <v>20146.583333333328</v>
      </c>
      <c r="J88" s="36">
        <v>20593.166666666664</v>
      </c>
      <c r="K88" s="31">
        <v>19700</v>
      </c>
      <c r="L88" s="31">
        <v>18840</v>
      </c>
      <c r="M88" s="31">
        <v>0.78556999999999999</v>
      </c>
      <c r="N88" s="1"/>
      <c r="O88" s="1"/>
    </row>
    <row r="89" spans="1:15" ht="12.75" customHeight="1">
      <c r="A89" s="33">
        <v>79</v>
      </c>
      <c r="B89" s="53" t="s">
        <v>344</v>
      </c>
      <c r="C89" s="31">
        <v>573.79999999999995</v>
      </c>
      <c r="D89" s="36">
        <v>578.6</v>
      </c>
      <c r="E89" s="36">
        <v>563.20000000000005</v>
      </c>
      <c r="F89" s="36">
        <v>552.6</v>
      </c>
      <c r="G89" s="36">
        <v>537.20000000000005</v>
      </c>
      <c r="H89" s="36">
        <v>589.20000000000005</v>
      </c>
      <c r="I89" s="36">
        <v>604.59999999999991</v>
      </c>
      <c r="J89" s="36">
        <v>615.20000000000005</v>
      </c>
      <c r="K89" s="31">
        <v>594</v>
      </c>
      <c r="L89" s="31">
        <v>568</v>
      </c>
      <c r="M89" s="31">
        <v>2.0904400000000001</v>
      </c>
      <c r="N89" s="1"/>
      <c r="O89" s="1"/>
    </row>
    <row r="90" spans="1:15" ht="12.75" customHeight="1">
      <c r="A90" s="33">
        <v>80</v>
      </c>
      <c r="B90" s="53" t="s">
        <v>345</v>
      </c>
      <c r="C90" s="31">
        <v>18.7</v>
      </c>
      <c r="D90" s="36">
        <v>18.883333333333329</v>
      </c>
      <c r="E90" s="36">
        <v>18.36666666666666</v>
      </c>
      <c r="F90" s="36">
        <v>18.033333333333331</v>
      </c>
      <c r="G90" s="36">
        <v>17.516666666666662</v>
      </c>
      <c r="H90" s="36">
        <v>19.216666666666658</v>
      </c>
      <c r="I90" s="36">
        <v>19.733333333333331</v>
      </c>
      <c r="J90" s="36">
        <v>20.066666666666656</v>
      </c>
      <c r="K90" s="31">
        <v>19.399999999999999</v>
      </c>
      <c r="L90" s="31">
        <v>18.55</v>
      </c>
      <c r="M90" s="31">
        <v>131.92247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4524.55</v>
      </c>
      <c r="D91" s="36">
        <v>4554.6333333333341</v>
      </c>
      <c r="E91" s="36">
        <v>4474.9666666666681</v>
      </c>
      <c r="F91" s="36">
        <v>4425.3833333333341</v>
      </c>
      <c r="G91" s="36">
        <v>4345.7166666666681</v>
      </c>
      <c r="H91" s="36">
        <v>4604.2166666666681</v>
      </c>
      <c r="I91" s="36">
        <v>4683.8833333333341</v>
      </c>
      <c r="J91" s="36">
        <v>4733.4666666666681</v>
      </c>
      <c r="K91" s="31">
        <v>4634.3</v>
      </c>
      <c r="L91" s="31">
        <v>4505.05</v>
      </c>
      <c r="M91" s="31">
        <v>3.9049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1294.9000000000001</v>
      </c>
      <c r="D92" s="36">
        <v>1310.9833333333333</v>
      </c>
      <c r="E92" s="36">
        <v>1261.9666666666667</v>
      </c>
      <c r="F92" s="36">
        <v>1229.0333333333333</v>
      </c>
      <c r="G92" s="36">
        <v>1180.0166666666667</v>
      </c>
      <c r="H92" s="36">
        <v>1343.9166666666667</v>
      </c>
      <c r="I92" s="36">
        <v>1392.9333333333336</v>
      </c>
      <c r="J92" s="36">
        <v>1425.8666666666668</v>
      </c>
      <c r="K92" s="31">
        <v>1360</v>
      </c>
      <c r="L92" s="31">
        <v>1278.05</v>
      </c>
      <c r="M92" s="31">
        <v>17.296140000000001</v>
      </c>
      <c r="N92" s="1"/>
      <c r="O92" s="1"/>
    </row>
    <row r="93" spans="1:15" ht="12.75" customHeight="1">
      <c r="A93" s="33">
        <v>83</v>
      </c>
      <c r="B93" s="53" t="s">
        <v>346</v>
      </c>
      <c r="C93" s="31">
        <v>2037.7</v>
      </c>
      <c r="D93" s="36">
        <v>2011.9333333333332</v>
      </c>
      <c r="E93" s="36">
        <v>1914.9166666666665</v>
      </c>
      <c r="F93" s="36">
        <v>1792.1333333333334</v>
      </c>
      <c r="G93" s="36">
        <v>1695.1166666666668</v>
      </c>
      <c r="H93" s="36">
        <v>2134.7166666666662</v>
      </c>
      <c r="I93" s="36">
        <v>2231.7333333333331</v>
      </c>
      <c r="J93" s="36">
        <v>2354.516666666666</v>
      </c>
      <c r="K93" s="31">
        <v>2108.9499999999998</v>
      </c>
      <c r="L93" s="31">
        <v>1889.15</v>
      </c>
      <c r="M93" s="31">
        <v>16.47831</v>
      </c>
      <c r="N93" s="1"/>
      <c r="O93" s="1"/>
    </row>
    <row r="94" spans="1:15" ht="12.75" customHeight="1">
      <c r="A94" s="33">
        <v>84</v>
      </c>
      <c r="B94" s="53" t="s">
        <v>352</v>
      </c>
      <c r="C94" s="31">
        <v>289.75</v>
      </c>
      <c r="D94" s="36">
        <v>290.78333333333336</v>
      </c>
      <c r="E94" s="36">
        <v>288.06666666666672</v>
      </c>
      <c r="F94" s="36">
        <v>286.38333333333338</v>
      </c>
      <c r="G94" s="36">
        <v>283.66666666666674</v>
      </c>
      <c r="H94" s="36">
        <v>292.4666666666667</v>
      </c>
      <c r="I94" s="36">
        <v>295.18333333333328</v>
      </c>
      <c r="J94" s="36">
        <v>296.86666666666667</v>
      </c>
      <c r="K94" s="31">
        <v>293.5</v>
      </c>
      <c r="L94" s="31">
        <v>289.10000000000002</v>
      </c>
      <c r="M94" s="31">
        <v>6.0702800000000003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748.2</v>
      </c>
      <c r="D95" s="36">
        <v>755.93333333333339</v>
      </c>
      <c r="E95" s="36">
        <v>737.91666666666674</v>
      </c>
      <c r="F95" s="36">
        <v>727.63333333333333</v>
      </c>
      <c r="G95" s="36">
        <v>709.61666666666667</v>
      </c>
      <c r="H95" s="36">
        <v>766.21666666666681</v>
      </c>
      <c r="I95" s="36">
        <v>784.23333333333346</v>
      </c>
      <c r="J95" s="36">
        <v>794.51666666666688</v>
      </c>
      <c r="K95" s="31">
        <v>773.95</v>
      </c>
      <c r="L95" s="31">
        <v>745.65</v>
      </c>
      <c r="M95" s="31">
        <v>7.3902099999999997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374.55</v>
      </c>
      <c r="D96" s="36">
        <v>377.08333333333331</v>
      </c>
      <c r="E96" s="36">
        <v>370.81666666666661</v>
      </c>
      <c r="F96" s="36">
        <v>367.08333333333331</v>
      </c>
      <c r="G96" s="36">
        <v>360.81666666666661</v>
      </c>
      <c r="H96" s="36">
        <v>380.81666666666661</v>
      </c>
      <c r="I96" s="36">
        <v>387.08333333333337</v>
      </c>
      <c r="J96" s="36">
        <v>390.81666666666661</v>
      </c>
      <c r="K96" s="31">
        <v>383.35</v>
      </c>
      <c r="L96" s="31">
        <v>373.35</v>
      </c>
      <c r="M96" s="31">
        <v>159.95038</v>
      </c>
      <c r="N96" s="1"/>
      <c r="O96" s="1"/>
    </row>
    <row r="97" spans="1:15" ht="12.75" customHeight="1">
      <c r="A97" s="33">
        <v>87</v>
      </c>
      <c r="B97" s="53" t="s">
        <v>353</v>
      </c>
      <c r="C97" s="31">
        <v>778.3</v>
      </c>
      <c r="D97" s="36">
        <v>781.7166666666667</v>
      </c>
      <c r="E97" s="36">
        <v>761.58333333333337</v>
      </c>
      <c r="F97" s="36">
        <v>744.86666666666667</v>
      </c>
      <c r="G97" s="36">
        <v>724.73333333333335</v>
      </c>
      <c r="H97" s="36">
        <v>798.43333333333339</v>
      </c>
      <c r="I97" s="36">
        <v>818.56666666666661</v>
      </c>
      <c r="J97" s="36">
        <v>835.28333333333342</v>
      </c>
      <c r="K97" s="31">
        <v>801.85</v>
      </c>
      <c r="L97" s="31">
        <v>765</v>
      </c>
      <c r="M97" s="31">
        <v>2.4546700000000001</v>
      </c>
      <c r="N97" s="1"/>
      <c r="O97" s="1"/>
    </row>
    <row r="98" spans="1:15" ht="12.75" customHeight="1">
      <c r="A98" s="33">
        <v>88</v>
      </c>
      <c r="B98" s="53" t="s">
        <v>354</v>
      </c>
      <c r="C98" s="31">
        <v>1189.1500000000001</v>
      </c>
      <c r="D98" s="36">
        <v>1192.0333333333333</v>
      </c>
      <c r="E98" s="36">
        <v>1169.4666666666667</v>
      </c>
      <c r="F98" s="36">
        <v>1149.7833333333333</v>
      </c>
      <c r="G98" s="36">
        <v>1127.2166666666667</v>
      </c>
      <c r="H98" s="36">
        <v>1211.7166666666667</v>
      </c>
      <c r="I98" s="36">
        <v>1234.2833333333333</v>
      </c>
      <c r="J98" s="36">
        <v>1253.9666666666667</v>
      </c>
      <c r="K98" s="31">
        <v>1214.5999999999999</v>
      </c>
      <c r="L98" s="31">
        <v>1172.3499999999999</v>
      </c>
      <c r="M98" s="31">
        <v>3.6434000000000002</v>
      </c>
      <c r="N98" s="1"/>
      <c r="O98" s="1"/>
    </row>
    <row r="99" spans="1:15" ht="12.75" customHeight="1">
      <c r="A99" s="33">
        <v>89</v>
      </c>
      <c r="B99" s="53" t="s">
        <v>355</v>
      </c>
      <c r="C99" s="31">
        <v>136.6</v>
      </c>
      <c r="D99" s="36">
        <v>137.35</v>
      </c>
      <c r="E99" s="36">
        <v>135.29999999999998</v>
      </c>
      <c r="F99" s="36">
        <v>134</v>
      </c>
      <c r="G99" s="36">
        <v>131.94999999999999</v>
      </c>
      <c r="H99" s="36">
        <v>138.64999999999998</v>
      </c>
      <c r="I99" s="36">
        <v>140.69999999999999</v>
      </c>
      <c r="J99" s="36">
        <v>141.99999999999997</v>
      </c>
      <c r="K99" s="31">
        <v>139.4</v>
      </c>
      <c r="L99" s="31">
        <v>136.05000000000001</v>
      </c>
      <c r="M99" s="31">
        <v>8.3305199999999999</v>
      </c>
      <c r="N99" s="1"/>
      <c r="O99" s="1"/>
    </row>
    <row r="100" spans="1:15" ht="12.75" customHeight="1">
      <c r="A100" s="33">
        <v>90</v>
      </c>
      <c r="B100" s="53" t="s">
        <v>347</v>
      </c>
      <c r="C100" s="31">
        <v>634.54999999999995</v>
      </c>
      <c r="D100" s="36">
        <v>632.66666666666663</v>
      </c>
      <c r="E100" s="36">
        <v>626.38333333333321</v>
      </c>
      <c r="F100" s="36">
        <v>618.21666666666658</v>
      </c>
      <c r="G100" s="36">
        <v>611.93333333333317</v>
      </c>
      <c r="H100" s="36">
        <v>640.83333333333326</v>
      </c>
      <c r="I100" s="36">
        <v>647.11666666666679</v>
      </c>
      <c r="J100" s="36">
        <v>655.2833333333333</v>
      </c>
      <c r="K100" s="31">
        <v>638.95000000000005</v>
      </c>
      <c r="L100" s="31">
        <v>624.5</v>
      </c>
      <c r="M100" s="31">
        <v>1.90151</v>
      </c>
      <c r="N100" s="1"/>
      <c r="O100" s="1"/>
    </row>
    <row r="101" spans="1:15" ht="12.75" customHeight="1">
      <c r="A101" s="33">
        <v>91</v>
      </c>
      <c r="B101" s="53" t="s">
        <v>356</v>
      </c>
      <c r="C101" s="31">
        <v>2139.8000000000002</v>
      </c>
      <c r="D101" s="36">
        <v>2134.2999999999997</v>
      </c>
      <c r="E101" s="36">
        <v>2118.5999999999995</v>
      </c>
      <c r="F101" s="36">
        <v>2097.3999999999996</v>
      </c>
      <c r="G101" s="36">
        <v>2081.6999999999994</v>
      </c>
      <c r="H101" s="36">
        <v>2155.4999999999995</v>
      </c>
      <c r="I101" s="36">
        <v>2171.1999999999994</v>
      </c>
      <c r="J101" s="36">
        <v>2192.3999999999996</v>
      </c>
      <c r="K101" s="31">
        <v>2150</v>
      </c>
      <c r="L101" s="31">
        <v>2113.1</v>
      </c>
      <c r="M101" s="31">
        <v>1.06012</v>
      </c>
      <c r="N101" s="1"/>
      <c r="O101" s="1"/>
    </row>
    <row r="102" spans="1:15" ht="12.75" customHeight="1">
      <c r="A102" s="33">
        <v>92</v>
      </c>
      <c r="B102" s="53" t="s">
        <v>357</v>
      </c>
      <c r="C102" s="31">
        <v>50.3</v>
      </c>
      <c r="D102" s="36">
        <v>51.333333333333336</v>
      </c>
      <c r="E102" s="36">
        <v>48.666666666666671</v>
      </c>
      <c r="F102" s="36">
        <v>47.033333333333339</v>
      </c>
      <c r="G102" s="36">
        <v>44.366666666666674</v>
      </c>
      <c r="H102" s="36">
        <v>52.966666666666669</v>
      </c>
      <c r="I102" s="36">
        <v>55.63333333333334</v>
      </c>
      <c r="J102" s="36">
        <v>57.266666666666666</v>
      </c>
      <c r="K102" s="31">
        <v>54</v>
      </c>
      <c r="L102" s="31">
        <v>49.7</v>
      </c>
      <c r="M102" s="31">
        <v>1159.43371</v>
      </c>
      <c r="N102" s="1"/>
      <c r="O102" s="1"/>
    </row>
    <row r="103" spans="1:15" ht="12.75" customHeight="1">
      <c r="A103" s="33">
        <v>93</v>
      </c>
      <c r="B103" s="53" t="s">
        <v>358</v>
      </c>
      <c r="C103" s="31">
        <v>1333.1</v>
      </c>
      <c r="D103" s="36">
        <v>1344.6333333333332</v>
      </c>
      <c r="E103" s="36">
        <v>1313.4666666666665</v>
      </c>
      <c r="F103" s="36">
        <v>1293.8333333333333</v>
      </c>
      <c r="G103" s="36">
        <v>1262.6666666666665</v>
      </c>
      <c r="H103" s="36">
        <v>1364.2666666666664</v>
      </c>
      <c r="I103" s="36">
        <v>1395.4333333333334</v>
      </c>
      <c r="J103" s="36">
        <v>1415.0666666666664</v>
      </c>
      <c r="K103" s="31">
        <v>1375.8</v>
      </c>
      <c r="L103" s="31">
        <v>1325</v>
      </c>
      <c r="M103" s="31">
        <v>11.35819</v>
      </c>
      <c r="N103" s="1"/>
      <c r="O103" s="1"/>
    </row>
    <row r="104" spans="1:15" ht="12.75" customHeight="1">
      <c r="A104" s="33">
        <v>94</v>
      </c>
      <c r="B104" s="53" t="s">
        <v>359</v>
      </c>
      <c r="C104" s="31">
        <v>652.29999999999995</v>
      </c>
      <c r="D104" s="36">
        <v>649.86666666666667</v>
      </c>
      <c r="E104" s="36">
        <v>638.7833333333333</v>
      </c>
      <c r="F104" s="36">
        <v>625.26666666666665</v>
      </c>
      <c r="G104" s="36">
        <v>614.18333333333328</v>
      </c>
      <c r="H104" s="36">
        <v>663.38333333333333</v>
      </c>
      <c r="I104" s="36">
        <v>674.46666666666658</v>
      </c>
      <c r="J104" s="36">
        <v>687.98333333333335</v>
      </c>
      <c r="K104" s="31">
        <v>660.95</v>
      </c>
      <c r="L104" s="31">
        <v>636.35</v>
      </c>
      <c r="M104" s="31">
        <v>1.0794600000000001</v>
      </c>
      <c r="N104" s="1"/>
      <c r="O104" s="1"/>
    </row>
    <row r="105" spans="1:15" ht="12.75" customHeight="1">
      <c r="A105" s="33">
        <v>95</v>
      </c>
      <c r="B105" s="53" t="s">
        <v>360</v>
      </c>
      <c r="C105" s="31">
        <v>1080.5999999999999</v>
      </c>
      <c r="D105" s="36">
        <v>1081.9666666666665</v>
      </c>
      <c r="E105" s="36">
        <v>1069.633333333333</v>
      </c>
      <c r="F105" s="36">
        <v>1058.6666666666665</v>
      </c>
      <c r="G105" s="36">
        <v>1046.333333333333</v>
      </c>
      <c r="H105" s="36">
        <v>1092.9333333333329</v>
      </c>
      <c r="I105" s="36">
        <v>1105.2666666666664</v>
      </c>
      <c r="J105" s="36">
        <v>1116.2333333333329</v>
      </c>
      <c r="K105" s="31">
        <v>1094.3</v>
      </c>
      <c r="L105" s="31">
        <v>1071</v>
      </c>
      <c r="M105" s="31">
        <v>3.35745</v>
      </c>
      <c r="N105" s="1"/>
      <c r="O105" s="1"/>
    </row>
    <row r="106" spans="1:15" ht="12.75" customHeight="1">
      <c r="A106" s="33">
        <v>96</v>
      </c>
      <c r="B106" s="53" t="s">
        <v>361</v>
      </c>
      <c r="C106" s="31">
        <v>8496</v>
      </c>
      <c r="D106" s="36">
        <v>8524.6666666666661</v>
      </c>
      <c r="E106" s="36">
        <v>8419.3333333333321</v>
      </c>
      <c r="F106" s="36">
        <v>8342.6666666666661</v>
      </c>
      <c r="G106" s="36">
        <v>8237.3333333333321</v>
      </c>
      <c r="H106" s="36">
        <v>8601.3333333333321</v>
      </c>
      <c r="I106" s="36">
        <v>8706.6666666666642</v>
      </c>
      <c r="J106" s="36">
        <v>8783.3333333333321</v>
      </c>
      <c r="K106" s="31">
        <v>8630</v>
      </c>
      <c r="L106" s="31">
        <v>8448</v>
      </c>
      <c r="M106" s="31">
        <v>0.12307999999999999</v>
      </c>
      <c r="N106" s="1"/>
      <c r="O106" s="1"/>
    </row>
    <row r="107" spans="1:15" ht="12.75" customHeight="1">
      <c r="A107" s="33">
        <v>97</v>
      </c>
      <c r="B107" s="53" t="s">
        <v>348</v>
      </c>
      <c r="C107" s="31">
        <v>90</v>
      </c>
      <c r="D107" s="36">
        <v>89.783333333333346</v>
      </c>
      <c r="E107" s="36">
        <v>88.266666666666694</v>
      </c>
      <c r="F107" s="36">
        <v>86.533333333333346</v>
      </c>
      <c r="G107" s="36">
        <v>85.016666666666694</v>
      </c>
      <c r="H107" s="36">
        <v>91.516666666666694</v>
      </c>
      <c r="I107" s="36">
        <v>93.033333333333346</v>
      </c>
      <c r="J107" s="36">
        <v>94.766666666666694</v>
      </c>
      <c r="K107" s="31">
        <v>91.3</v>
      </c>
      <c r="L107" s="31">
        <v>88.05</v>
      </c>
      <c r="M107" s="31">
        <v>50.8249</v>
      </c>
      <c r="N107" s="1"/>
      <c r="O107" s="1"/>
    </row>
    <row r="108" spans="1:15" ht="12.75" customHeight="1">
      <c r="A108" s="33">
        <v>98</v>
      </c>
      <c r="B108" s="53" t="s">
        <v>349</v>
      </c>
      <c r="C108" s="31">
        <v>436.5</v>
      </c>
      <c r="D108" s="36">
        <v>439.38333333333338</v>
      </c>
      <c r="E108" s="36">
        <v>430.16666666666674</v>
      </c>
      <c r="F108" s="36">
        <v>423.83333333333337</v>
      </c>
      <c r="G108" s="36">
        <v>414.61666666666673</v>
      </c>
      <c r="H108" s="36">
        <v>445.71666666666675</v>
      </c>
      <c r="I108" s="36">
        <v>454.93333333333334</v>
      </c>
      <c r="J108" s="36">
        <v>461.26666666666677</v>
      </c>
      <c r="K108" s="31">
        <v>448.6</v>
      </c>
      <c r="L108" s="31">
        <v>433.05</v>
      </c>
      <c r="M108" s="31">
        <v>20.8904</v>
      </c>
      <c r="N108" s="1"/>
      <c r="O108" s="1"/>
    </row>
    <row r="109" spans="1:15" ht="12.75" customHeight="1">
      <c r="A109" s="33">
        <v>99</v>
      </c>
      <c r="B109" s="53" t="s">
        <v>362</v>
      </c>
      <c r="C109" s="31">
        <v>550.29999999999995</v>
      </c>
      <c r="D109" s="36">
        <v>550.25</v>
      </c>
      <c r="E109" s="36">
        <v>544.25</v>
      </c>
      <c r="F109" s="36">
        <v>538.20000000000005</v>
      </c>
      <c r="G109" s="36">
        <v>532.20000000000005</v>
      </c>
      <c r="H109" s="36">
        <v>556.29999999999995</v>
      </c>
      <c r="I109" s="36">
        <v>562.29999999999995</v>
      </c>
      <c r="J109" s="36">
        <v>568.34999999999991</v>
      </c>
      <c r="K109" s="31">
        <v>556.25</v>
      </c>
      <c r="L109" s="31">
        <v>544.20000000000005</v>
      </c>
      <c r="M109" s="31">
        <v>1.2560899999999999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272.85000000000002</v>
      </c>
      <c r="D110" s="36">
        <v>274.93333333333334</v>
      </c>
      <c r="E110" s="36">
        <v>269.31666666666666</v>
      </c>
      <c r="F110" s="36">
        <v>265.7833333333333</v>
      </c>
      <c r="G110" s="36">
        <v>260.16666666666663</v>
      </c>
      <c r="H110" s="36">
        <v>278.4666666666667</v>
      </c>
      <c r="I110" s="36">
        <v>284.08333333333337</v>
      </c>
      <c r="J110" s="36">
        <v>287.61666666666673</v>
      </c>
      <c r="K110" s="31">
        <v>280.55</v>
      </c>
      <c r="L110" s="31">
        <v>271.39999999999998</v>
      </c>
      <c r="M110" s="31">
        <v>16.393239999999999</v>
      </c>
      <c r="N110" s="1"/>
      <c r="O110" s="1"/>
    </row>
    <row r="111" spans="1:15" ht="12.75" customHeight="1">
      <c r="A111" s="33">
        <v>101</v>
      </c>
      <c r="B111" s="53" t="s">
        <v>363</v>
      </c>
      <c r="C111" s="31">
        <v>483.5</v>
      </c>
      <c r="D111" s="36">
        <v>487.73333333333329</v>
      </c>
      <c r="E111" s="36">
        <v>475.91666666666657</v>
      </c>
      <c r="F111" s="36">
        <v>468.33333333333326</v>
      </c>
      <c r="G111" s="36">
        <v>456.51666666666654</v>
      </c>
      <c r="H111" s="36">
        <v>495.31666666666661</v>
      </c>
      <c r="I111" s="36">
        <v>507.13333333333333</v>
      </c>
      <c r="J111" s="36">
        <v>514.7166666666667</v>
      </c>
      <c r="K111" s="31">
        <v>499.55</v>
      </c>
      <c r="L111" s="31">
        <v>480.15</v>
      </c>
      <c r="M111" s="31">
        <v>0.81394</v>
      </c>
      <c r="N111" s="1"/>
      <c r="O111" s="1"/>
    </row>
    <row r="112" spans="1:15" ht="12.75" customHeight="1">
      <c r="A112" s="33">
        <v>102</v>
      </c>
      <c r="B112" s="53" t="s">
        <v>364</v>
      </c>
      <c r="C112" s="31">
        <v>1156.4000000000001</v>
      </c>
      <c r="D112" s="36">
        <v>1157.5333333333335</v>
      </c>
      <c r="E112" s="36">
        <v>1141.0666666666671</v>
      </c>
      <c r="F112" s="36">
        <v>1125.7333333333336</v>
      </c>
      <c r="G112" s="36">
        <v>1109.2666666666671</v>
      </c>
      <c r="H112" s="36">
        <v>1172.866666666667</v>
      </c>
      <c r="I112" s="36">
        <v>1189.3333333333337</v>
      </c>
      <c r="J112" s="36">
        <v>1204.666666666667</v>
      </c>
      <c r="K112" s="31">
        <v>1174</v>
      </c>
      <c r="L112" s="31">
        <v>1142.2</v>
      </c>
      <c r="M112" s="31">
        <v>4.9763400000000004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1219.8</v>
      </c>
      <c r="D113" s="36">
        <v>1223.0833333333333</v>
      </c>
      <c r="E113" s="36">
        <v>1196.7166666666665</v>
      </c>
      <c r="F113" s="36">
        <v>1173.6333333333332</v>
      </c>
      <c r="G113" s="36">
        <v>1147.2666666666664</v>
      </c>
      <c r="H113" s="36">
        <v>1246.1666666666665</v>
      </c>
      <c r="I113" s="36">
        <v>1272.5333333333333</v>
      </c>
      <c r="J113" s="36">
        <v>1295.6166666666666</v>
      </c>
      <c r="K113" s="31">
        <v>1249.45</v>
      </c>
      <c r="L113" s="31">
        <v>1200</v>
      </c>
      <c r="M113" s="31">
        <v>33.038760000000003</v>
      </c>
      <c r="N113" s="1"/>
      <c r="O113" s="1"/>
    </row>
    <row r="114" spans="1:15" ht="12.75" customHeight="1">
      <c r="A114" s="33">
        <v>104</v>
      </c>
      <c r="B114" s="53" t="s">
        <v>843</v>
      </c>
      <c r="C114" s="31">
        <v>483.95</v>
      </c>
      <c r="D114" s="36">
        <v>480</v>
      </c>
      <c r="E114" s="36">
        <v>471.2</v>
      </c>
      <c r="F114" s="36">
        <v>458.45</v>
      </c>
      <c r="G114" s="36">
        <v>449.65</v>
      </c>
      <c r="H114" s="36">
        <v>492.75</v>
      </c>
      <c r="I114" s="36">
        <v>501.54999999999995</v>
      </c>
      <c r="J114" s="36">
        <v>514.29999999999995</v>
      </c>
      <c r="K114" s="31">
        <v>488.8</v>
      </c>
      <c r="L114" s="31">
        <v>467.25</v>
      </c>
      <c r="M114" s="31">
        <v>8.6853300000000004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1164.05</v>
      </c>
      <c r="D115" s="36">
        <v>1169.3166666666668</v>
      </c>
      <c r="E115" s="36">
        <v>1153.6333333333337</v>
      </c>
      <c r="F115" s="36">
        <v>1143.2166666666669</v>
      </c>
      <c r="G115" s="36">
        <v>1127.5333333333338</v>
      </c>
      <c r="H115" s="36">
        <v>1179.7333333333336</v>
      </c>
      <c r="I115" s="36">
        <v>1195.4166666666665</v>
      </c>
      <c r="J115" s="36">
        <v>1205.8333333333335</v>
      </c>
      <c r="K115" s="31">
        <v>1185</v>
      </c>
      <c r="L115" s="31">
        <v>1158.9000000000001</v>
      </c>
      <c r="M115" s="31">
        <v>13.03811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125.4</v>
      </c>
      <c r="D116" s="36">
        <v>126.75</v>
      </c>
      <c r="E116" s="36">
        <v>123.65</v>
      </c>
      <c r="F116" s="36">
        <v>121.9</v>
      </c>
      <c r="G116" s="36">
        <v>118.80000000000001</v>
      </c>
      <c r="H116" s="36">
        <v>128.5</v>
      </c>
      <c r="I116" s="36">
        <v>131.60000000000002</v>
      </c>
      <c r="J116" s="36">
        <v>133.35</v>
      </c>
      <c r="K116" s="31">
        <v>129.85</v>
      </c>
      <c r="L116" s="31">
        <v>125</v>
      </c>
      <c r="M116" s="31">
        <v>42.236919999999998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1412.25</v>
      </c>
      <c r="D117" s="36">
        <v>1414.8166666666666</v>
      </c>
      <c r="E117" s="36">
        <v>1397.5333333333333</v>
      </c>
      <c r="F117" s="36">
        <v>1382.8166666666666</v>
      </c>
      <c r="G117" s="36">
        <v>1365.5333333333333</v>
      </c>
      <c r="H117" s="36">
        <v>1429.5333333333333</v>
      </c>
      <c r="I117" s="36">
        <v>1446.8166666666666</v>
      </c>
      <c r="J117" s="36">
        <v>1461.5333333333333</v>
      </c>
      <c r="K117" s="31">
        <v>1432.1</v>
      </c>
      <c r="L117" s="31">
        <v>1400.1</v>
      </c>
      <c r="M117" s="31">
        <v>1.0671900000000001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290.2</v>
      </c>
      <c r="D118" s="36">
        <v>291.11666666666662</v>
      </c>
      <c r="E118" s="36">
        <v>288.08333333333326</v>
      </c>
      <c r="F118" s="36">
        <v>285.96666666666664</v>
      </c>
      <c r="G118" s="36">
        <v>282.93333333333328</v>
      </c>
      <c r="H118" s="36">
        <v>293.23333333333323</v>
      </c>
      <c r="I118" s="36">
        <v>296.26666666666665</v>
      </c>
      <c r="J118" s="36">
        <v>298.38333333333321</v>
      </c>
      <c r="K118" s="31">
        <v>294.14999999999998</v>
      </c>
      <c r="L118" s="31">
        <v>289</v>
      </c>
      <c r="M118" s="31">
        <v>124.32496999999999</v>
      </c>
      <c r="N118" s="1"/>
      <c r="O118" s="1"/>
    </row>
    <row r="119" spans="1:15" ht="12.75" customHeight="1">
      <c r="A119" s="33">
        <v>109</v>
      </c>
      <c r="B119" s="53" t="s">
        <v>365</v>
      </c>
      <c r="C119" s="31">
        <v>1057.7</v>
      </c>
      <c r="D119" s="36">
        <v>1072.5</v>
      </c>
      <c r="E119" s="36">
        <v>1036.3</v>
      </c>
      <c r="F119" s="36">
        <v>1014.8999999999999</v>
      </c>
      <c r="G119" s="36">
        <v>978.69999999999982</v>
      </c>
      <c r="H119" s="36">
        <v>1093.9000000000001</v>
      </c>
      <c r="I119" s="36">
        <v>1130.0999999999999</v>
      </c>
      <c r="J119" s="36">
        <v>1151.5000000000002</v>
      </c>
      <c r="K119" s="31">
        <v>1108.7</v>
      </c>
      <c r="L119" s="31">
        <v>1051.0999999999999</v>
      </c>
      <c r="M119" s="31">
        <v>30.56438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5123.3</v>
      </c>
      <c r="D120" s="36">
        <v>5150.833333333333</v>
      </c>
      <c r="E120" s="36">
        <v>5050.0166666666664</v>
      </c>
      <c r="F120" s="36">
        <v>4976.7333333333336</v>
      </c>
      <c r="G120" s="36">
        <v>4875.916666666667</v>
      </c>
      <c r="H120" s="36">
        <v>5224.1166666666659</v>
      </c>
      <c r="I120" s="36">
        <v>5324.9333333333334</v>
      </c>
      <c r="J120" s="36">
        <v>5398.2166666666653</v>
      </c>
      <c r="K120" s="31">
        <v>5251.65</v>
      </c>
      <c r="L120" s="31">
        <v>5077.55</v>
      </c>
      <c r="M120" s="31">
        <v>4.4800399999999998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1979.2</v>
      </c>
      <c r="D121" s="36">
        <v>2005.0166666666664</v>
      </c>
      <c r="E121" s="36">
        <v>1942.2833333333328</v>
      </c>
      <c r="F121" s="36">
        <v>1905.3666666666663</v>
      </c>
      <c r="G121" s="36">
        <v>1842.6333333333328</v>
      </c>
      <c r="H121" s="36">
        <v>2041.9333333333329</v>
      </c>
      <c r="I121" s="36">
        <v>2104.6666666666665</v>
      </c>
      <c r="J121" s="36">
        <v>2141.583333333333</v>
      </c>
      <c r="K121" s="31">
        <v>2067.75</v>
      </c>
      <c r="L121" s="31">
        <v>1968.1</v>
      </c>
      <c r="M121" s="31">
        <v>11.619669999999999</v>
      </c>
      <c r="N121" s="1"/>
      <c r="O121" s="1"/>
    </row>
    <row r="122" spans="1:15" ht="12.75" customHeight="1">
      <c r="A122" s="33">
        <v>112</v>
      </c>
      <c r="B122" s="53" t="s">
        <v>366</v>
      </c>
      <c r="C122" s="31">
        <v>2438.15</v>
      </c>
      <c r="D122" s="36">
        <v>2446.65</v>
      </c>
      <c r="E122" s="36">
        <v>2415.5</v>
      </c>
      <c r="F122" s="36">
        <v>2392.85</v>
      </c>
      <c r="G122" s="36">
        <v>2361.6999999999998</v>
      </c>
      <c r="H122" s="36">
        <v>2469.3000000000002</v>
      </c>
      <c r="I122" s="36">
        <v>2500.4500000000007</v>
      </c>
      <c r="J122" s="36">
        <v>2523.1000000000004</v>
      </c>
      <c r="K122" s="31">
        <v>2477.8000000000002</v>
      </c>
      <c r="L122" s="31">
        <v>2424</v>
      </c>
      <c r="M122" s="31">
        <v>0.50712000000000002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710.2</v>
      </c>
      <c r="D123" s="36">
        <v>714.86666666666667</v>
      </c>
      <c r="E123" s="36">
        <v>703.18333333333339</v>
      </c>
      <c r="F123" s="36">
        <v>696.16666666666674</v>
      </c>
      <c r="G123" s="36">
        <v>684.48333333333346</v>
      </c>
      <c r="H123" s="36">
        <v>721.88333333333333</v>
      </c>
      <c r="I123" s="36">
        <v>733.56666666666649</v>
      </c>
      <c r="J123" s="36">
        <v>740.58333333333326</v>
      </c>
      <c r="K123" s="31">
        <v>726.55</v>
      </c>
      <c r="L123" s="31">
        <v>707.85</v>
      </c>
      <c r="M123" s="31">
        <v>10.885479999999999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1123.75</v>
      </c>
      <c r="D124" s="36">
        <v>1126.8666666666668</v>
      </c>
      <c r="E124" s="36">
        <v>1115.5833333333335</v>
      </c>
      <c r="F124" s="36">
        <v>1107.4166666666667</v>
      </c>
      <c r="G124" s="36">
        <v>1096.1333333333334</v>
      </c>
      <c r="H124" s="36">
        <v>1135.0333333333335</v>
      </c>
      <c r="I124" s="36">
        <v>1146.3166666666668</v>
      </c>
      <c r="J124" s="36">
        <v>1154.4833333333336</v>
      </c>
      <c r="K124" s="31">
        <v>1138.1500000000001</v>
      </c>
      <c r="L124" s="31">
        <v>1118.7</v>
      </c>
      <c r="M124" s="31">
        <v>3.19509</v>
      </c>
      <c r="N124" s="1"/>
      <c r="O124" s="1"/>
    </row>
    <row r="125" spans="1:15" ht="12.75" customHeight="1">
      <c r="A125" s="33">
        <v>115</v>
      </c>
      <c r="B125" s="53" t="s">
        <v>849</v>
      </c>
      <c r="C125" s="31">
        <v>4718.5</v>
      </c>
      <c r="D125" s="36">
        <v>4727.45</v>
      </c>
      <c r="E125" s="36">
        <v>4666.0499999999993</v>
      </c>
      <c r="F125" s="36">
        <v>4613.5999999999995</v>
      </c>
      <c r="G125" s="36">
        <v>4552.1999999999989</v>
      </c>
      <c r="H125" s="36">
        <v>4779.8999999999996</v>
      </c>
      <c r="I125" s="36">
        <v>4841.2999999999993</v>
      </c>
      <c r="J125" s="36">
        <v>4893.75</v>
      </c>
      <c r="K125" s="31">
        <v>4788.8500000000004</v>
      </c>
      <c r="L125" s="31">
        <v>4675</v>
      </c>
      <c r="M125" s="31">
        <v>0.19624</v>
      </c>
      <c r="N125" s="1"/>
      <c r="O125" s="1"/>
    </row>
    <row r="126" spans="1:15" ht="12.75" customHeight="1">
      <c r="A126" s="33">
        <v>116</v>
      </c>
      <c r="B126" s="53" t="s">
        <v>367</v>
      </c>
      <c r="C126" s="31">
        <v>1299.75</v>
      </c>
      <c r="D126" s="36">
        <v>1309.0166666666667</v>
      </c>
      <c r="E126" s="36">
        <v>1281.8333333333333</v>
      </c>
      <c r="F126" s="36">
        <v>1263.9166666666665</v>
      </c>
      <c r="G126" s="36">
        <v>1236.7333333333331</v>
      </c>
      <c r="H126" s="36">
        <v>1326.9333333333334</v>
      </c>
      <c r="I126" s="36">
        <v>1354.1166666666668</v>
      </c>
      <c r="J126" s="36">
        <v>1372.0333333333335</v>
      </c>
      <c r="K126" s="31">
        <v>1336.2</v>
      </c>
      <c r="L126" s="31">
        <v>1291.0999999999999</v>
      </c>
      <c r="M126" s="31">
        <v>1.9474199999999999</v>
      </c>
      <c r="N126" s="1"/>
      <c r="O126" s="1"/>
    </row>
    <row r="127" spans="1:15" ht="12.75" customHeight="1">
      <c r="A127" s="33">
        <v>117</v>
      </c>
      <c r="B127" s="53" t="s">
        <v>350</v>
      </c>
      <c r="C127" s="31">
        <v>3895.7</v>
      </c>
      <c r="D127" s="36">
        <v>3884.2000000000003</v>
      </c>
      <c r="E127" s="36">
        <v>3849.4000000000005</v>
      </c>
      <c r="F127" s="36">
        <v>3803.1000000000004</v>
      </c>
      <c r="G127" s="36">
        <v>3768.3000000000006</v>
      </c>
      <c r="H127" s="36">
        <v>3930.5000000000005</v>
      </c>
      <c r="I127" s="36">
        <v>3965.3000000000006</v>
      </c>
      <c r="J127" s="36">
        <v>4011.6000000000004</v>
      </c>
      <c r="K127" s="31">
        <v>3919</v>
      </c>
      <c r="L127" s="31">
        <v>3837.9</v>
      </c>
      <c r="M127" s="31">
        <v>0.41266999999999998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305.75</v>
      </c>
      <c r="D128" s="36">
        <v>304.85000000000002</v>
      </c>
      <c r="E128" s="36">
        <v>299.75000000000006</v>
      </c>
      <c r="F128" s="36">
        <v>293.75000000000006</v>
      </c>
      <c r="G128" s="36">
        <v>288.65000000000009</v>
      </c>
      <c r="H128" s="36">
        <v>310.85000000000002</v>
      </c>
      <c r="I128" s="36">
        <v>315.94999999999993</v>
      </c>
      <c r="J128" s="36">
        <v>321.95</v>
      </c>
      <c r="K128" s="31">
        <v>309.95</v>
      </c>
      <c r="L128" s="31">
        <v>298.85000000000002</v>
      </c>
      <c r="M128" s="31">
        <v>39.483429999999998</v>
      </c>
      <c r="N128" s="1"/>
      <c r="O128" s="1"/>
    </row>
    <row r="129" spans="1:15" ht="12.75" customHeight="1">
      <c r="A129" s="33">
        <v>119</v>
      </c>
      <c r="B129" s="53" t="s">
        <v>351</v>
      </c>
      <c r="C129" s="31">
        <v>340.65</v>
      </c>
      <c r="D129" s="36">
        <v>339.11666666666662</v>
      </c>
      <c r="E129" s="36">
        <v>331.53333333333325</v>
      </c>
      <c r="F129" s="36">
        <v>322.41666666666663</v>
      </c>
      <c r="G129" s="36">
        <v>314.83333333333326</v>
      </c>
      <c r="H129" s="36">
        <v>348.23333333333323</v>
      </c>
      <c r="I129" s="36">
        <v>355.81666666666661</v>
      </c>
      <c r="J129" s="36">
        <v>364.93333333333322</v>
      </c>
      <c r="K129" s="31">
        <v>346.7</v>
      </c>
      <c r="L129" s="31">
        <v>330</v>
      </c>
      <c r="M129" s="31">
        <v>20.237390000000001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1668.55</v>
      </c>
      <c r="D130" s="36">
        <v>1684.95</v>
      </c>
      <c r="E130" s="36">
        <v>1639.9</v>
      </c>
      <c r="F130" s="36">
        <v>1611.25</v>
      </c>
      <c r="G130" s="36">
        <v>1566.2</v>
      </c>
      <c r="H130" s="36">
        <v>1713.6000000000001</v>
      </c>
      <c r="I130" s="36">
        <v>1758.6499999999999</v>
      </c>
      <c r="J130" s="36">
        <v>1787.3000000000002</v>
      </c>
      <c r="K130" s="31">
        <v>1730</v>
      </c>
      <c r="L130" s="31">
        <v>1656.3</v>
      </c>
      <c r="M130" s="31">
        <v>9.8122699999999998</v>
      </c>
      <c r="N130" s="1"/>
      <c r="O130" s="1"/>
    </row>
    <row r="131" spans="1:15" ht="12.75" customHeight="1">
      <c r="A131" s="33">
        <v>121</v>
      </c>
      <c r="B131" s="53" t="s">
        <v>368</v>
      </c>
      <c r="C131" s="31">
        <v>1691.15</v>
      </c>
      <c r="D131" s="36">
        <v>1707.2166666666665</v>
      </c>
      <c r="E131" s="36">
        <v>1665.5333333333328</v>
      </c>
      <c r="F131" s="36">
        <v>1639.9166666666663</v>
      </c>
      <c r="G131" s="36">
        <v>1598.2333333333327</v>
      </c>
      <c r="H131" s="36">
        <v>1732.833333333333</v>
      </c>
      <c r="I131" s="36">
        <v>1774.5166666666669</v>
      </c>
      <c r="J131" s="36">
        <v>1800.1333333333332</v>
      </c>
      <c r="K131" s="31">
        <v>1748.9</v>
      </c>
      <c r="L131" s="31">
        <v>1681.6</v>
      </c>
      <c r="M131" s="31">
        <v>7.5164900000000001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547.25</v>
      </c>
      <c r="D132" s="36">
        <v>551.54999999999995</v>
      </c>
      <c r="E132" s="36">
        <v>541.24999999999989</v>
      </c>
      <c r="F132" s="36">
        <v>535.24999999999989</v>
      </c>
      <c r="G132" s="36">
        <v>524.94999999999982</v>
      </c>
      <c r="H132" s="36">
        <v>557.54999999999995</v>
      </c>
      <c r="I132" s="36">
        <v>567.85000000000014</v>
      </c>
      <c r="J132" s="36">
        <v>573.85</v>
      </c>
      <c r="K132" s="31">
        <v>561.85</v>
      </c>
      <c r="L132" s="31">
        <v>545.54999999999995</v>
      </c>
      <c r="M132" s="31">
        <v>21.82058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2339.9499999999998</v>
      </c>
      <c r="D133" s="36">
        <v>2352.6333333333332</v>
      </c>
      <c r="E133" s="36">
        <v>2305.2666666666664</v>
      </c>
      <c r="F133" s="36">
        <v>2270.583333333333</v>
      </c>
      <c r="G133" s="36">
        <v>2223.2166666666662</v>
      </c>
      <c r="H133" s="36">
        <v>2387.3166666666666</v>
      </c>
      <c r="I133" s="36">
        <v>2434.6833333333334</v>
      </c>
      <c r="J133" s="36">
        <v>2469.3666666666668</v>
      </c>
      <c r="K133" s="31">
        <v>2400</v>
      </c>
      <c r="L133" s="31">
        <v>2317.9499999999998</v>
      </c>
      <c r="M133" s="31">
        <v>2.7576999999999998</v>
      </c>
      <c r="N133" s="1"/>
      <c r="O133" s="1"/>
    </row>
    <row r="134" spans="1:15" ht="12.75" customHeight="1">
      <c r="A134" s="33">
        <v>124</v>
      </c>
      <c r="B134" s="53" t="s">
        <v>850</v>
      </c>
      <c r="C134" s="31">
        <v>2098.75</v>
      </c>
      <c r="D134" s="36">
        <v>2098.5833333333335</v>
      </c>
      <c r="E134" s="36">
        <v>2083.3666666666668</v>
      </c>
      <c r="F134" s="36">
        <v>2067.9833333333331</v>
      </c>
      <c r="G134" s="36">
        <v>2052.7666666666664</v>
      </c>
      <c r="H134" s="36">
        <v>2113.9666666666672</v>
      </c>
      <c r="I134" s="36">
        <v>2129.1833333333334</v>
      </c>
      <c r="J134" s="36">
        <v>2144.5666666666675</v>
      </c>
      <c r="K134" s="31">
        <v>2113.8000000000002</v>
      </c>
      <c r="L134" s="31">
        <v>2083.1999999999998</v>
      </c>
      <c r="M134" s="31">
        <v>0.71255999999999997</v>
      </c>
      <c r="N134" s="1"/>
      <c r="O134" s="1"/>
    </row>
    <row r="135" spans="1:15" ht="12.75" customHeight="1">
      <c r="A135" s="33">
        <v>125</v>
      </c>
      <c r="B135" s="53" t="s">
        <v>369</v>
      </c>
      <c r="C135" s="31">
        <v>1092.8</v>
      </c>
      <c r="D135" s="36">
        <v>1080.5333333333333</v>
      </c>
      <c r="E135" s="36">
        <v>1061.3666666666666</v>
      </c>
      <c r="F135" s="36">
        <v>1029.9333333333332</v>
      </c>
      <c r="G135" s="36">
        <v>1010.7666666666664</v>
      </c>
      <c r="H135" s="36">
        <v>1111.9666666666667</v>
      </c>
      <c r="I135" s="36">
        <v>1131.1333333333337</v>
      </c>
      <c r="J135" s="36">
        <v>1162.5666666666668</v>
      </c>
      <c r="K135" s="31">
        <v>1099.7</v>
      </c>
      <c r="L135" s="31">
        <v>1049.0999999999999</v>
      </c>
      <c r="M135" s="31">
        <v>2.6389</v>
      </c>
      <c r="N135" s="1"/>
      <c r="O135" s="1"/>
    </row>
    <row r="136" spans="1:15" ht="12.75" customHeight="1">
      <c r="A136" s="33">
        <v>126</v>
      </c>
      <c r="B136" s="53" t="s">
        <v>370</v>
      </c>
      <c r="C136" s="31">
        <v>635.45000000000005</v>
      </c>
      <c r="D136" s="36">
        <v>641.68333333333339</v>
      </c>
      <c r="E136" s="36">
        <v>627.36666666666679</v>
      </c>
      <c r="F136" s="36">
        <v>619.28333333333342</v>
      </c>
      <c r="G136" s="36">
        <v>604.96666666666681</v>
      </c>
      <c r="H136" s="36">
        <v>649.76666666666677</v>
      </c>
      <c r="I136" s="36">
        <v>664.08333333333337</v>
      </c>
      <c r="J136" s="36">
        <v>672.16666666666674</v>
      </c>
      <c r="K136" s="31">
        <v>656</v>
      </c>
      <c r="L136" s="31">
        <v>633.6</v>
      </c>
      <c r="M136" s="31">
        <v>4.2459800000000003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2100.4499999999998</v>
      </c>
      <c r="D137" s="36">
        <v>2113.0499999999997</v>
      </c>
      <c r="E137" s="36">
        <v>2069.5999999999995</v>
      </c>
      <c r="F137" s="36">
        <v>2038.7499999999995</v>
      </c>
      <c r="G137" s="36">
        <v>1995.2999999999993</v>
      </c>
      <c r="H137" s="36">
        <v>2143.8999999999996</v>
      </c>
      <c r="I137" s="36">
        <v>2187.3499999999995</v>
      </c>
      <c r="J137" s="36">
        <v>2218.1999999999998</v>
      </c>
      <c r="K137" s="31">
        <v>2156.5</v>
      </c>
      <c r="L137" s="31">
        <v>2082.1999999999998</v>
      </c>
      <c r="M137" s="31">
        <v>2.3085800000000001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421.7</v>
      </c>
      <c r="D138" s="36">
        <v>420.68333333333339</v>
      </c>
      <c r="E138" s="36">
        <v>417.36666666666679</v>
      </c>
      <c r="F138" s="36">
        <v>413.03333333333342</v>
      </c>
      <c r="G138" s="36">
        <v>409.71666666666681</v>
      </c>
      <c r="H138" s="36">
        <v>425.01666666666677</v>
      </c>
      <c r="I138" s="36">
        <v>428.33333333333337</v>
      </c>
      <c r="J138" s="36">
        <v>432.66666666666674</v>
      </c>
      <c r="K138" s="31">
        <v>424</v>
      </c>
      <c r="L138" s="31">
        <v>416.35</v>
      </c>
      <c r="M138" s="31">
        <v>5.9205899999999998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140.75</v>
      </c>
      <c r="D139" s="36">
        <v>141.75</v>
      </c>
      <c r="E139" s="36">
        <v>138.5</v>
      </c>
      <c r="F139" s="36">
        <v>136.25</v>
      </c>
      <c r="G139" s="36">
        <v>133</v>
      </c>
      <c r="H139" s="36">
        <v>144</v>
      </c>
      <c r="I139" s="36">
        <v>147.25</v>
      </c>
      <c r="J139" s="36">
        <v>149.5</v>
      </c>
      <c r="K139" s="31">
        <v>145</v>
      </c>
      <c r="L139" s="31">
        <v>139.5</v>
      </c>
      <c r="M139" s="31">
        <v>118.27871</v>
      </c>
      <c r="N139" s="1"/>
      <c r="O139" s="1"/>
    </row>
    <row r="140" spans="1:15" ht="12.75" customHeight="1">
      <c r="A140" s="33">
        <v>130</v>
      </c>
      <c r="B140" s="53" t="s">
        <v>371</v>
      </c>
      <c r="C140" s="31">
        <v>207.8</v>
      </c>
      <c r="D140" s="36">
        <v>208.23333333333335</v>
      </c>
      <c r="E140" s="36">
        <v>206.1166666666667</v>
      </c>
      <c r="F140" s="36">
        <v>204.43333333333337</v>
      </c>
      <c r="G140" s="36">
        <v>202.31666666666672</v>
      </c>
      <c r="H140" s="36">
        <v>209.91666666666669</v>
      </c>
      <c r="I140" s="36">
        <v>212.03333333333336</v>
      </c>
      <c r="J140" s="36">
        <v>213.71666666666667</v>
      </c>
      <c r="K140" s="31">
        <v>210.35</v>
      </c>
      <c r="L140" s="31">
        <v>206.55</v>
      </c>
      <c r="M140" s="31">
        <v>14.861370000000001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3665</v>
      </c>
      <c r="D141" s="36">
        <v>3705.3166666666671</v>
      </c>
      <c r="E141" s="36">
        <v>3610.6833333333343</v>
      </c>
      <c r="F141" s="36">
        <v>3556.3666666666672</v>
      </c>
      <c r="G141" s="36">
        <v>3461.7333333333345</v>
      </c>
      <c r="H141" s="36">
        <v>3759.6333333333341</v>
      </c>
      <c r="I141" s="36">
        <v>3854.2666666666664</v>
      </c>
      <c r="J141" s="36">
        <v>3908.5833333333339</v>
      </c>
      <c r="K141" s="31">
        <v>3799.95</v>
      </c>
      <c r="L141" s="31">
        <v>3651</v>
      </c>
      <c r="M141" s="31">
        <v>3.4708999999999999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5218.3500000000004</v>
      </c>
      <c r="D142" s="36">
        <v>5259.6166666666668</v>
      </c>
      <c r="E142" s="36">
        <v>5140.3833333333332</v>
      </c>
      <c r="F142" s="36">
        <v>5062.4166666666661</v>
      </c>
      <c r="G142" s="36">
        <v>4943.1833333333325</v>
      </c>
      <c r="H142" s="36">
        <v>5337.5833333333339</v>
      </c>
      <c r="I142" s="36">
        <v>5456.8166666666675</v>
      </c>
      <c r="J142" s="36">
        <v>5534.7833333333347</v>
      </c>
      <c r="K142" s="31">
        <v>5378.85</v>
      </c>
      <c r="L142" s="31">
        <v>5181.6499999999996</v>
      </c>
      <c r="M142" s="31">
        <v>10.07687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520.1</v>
      </c>
      <c r="D143" s="36">
        <v>522.41666666666663</v>
      </c>
      <c r="E143" s="36">
        <v>515.0333333333333</v>
      </c>
      <c r="F143" s="36">
        <v>509.9666666666667</v>
      </c>
      <c r="G143" s="36">
        <v>502.58333333333337</v>
      </c>
      <c r="H143" s="36">
        <v>527.48333333333323</v>
      </c>
      <c r="I143" s="36">
        <v>534.86666666666667</v>
      </c>
      <c r="J143" s="36">
        <v>539.93333333333317</v>
      </c>
      <c r="K143" s="31">
        <v>529.79999999999995</v>
      </c>
      <c r="L143" s="31">
        <v>517.35</v>
      </c>
      <c r="M143" s="31">
        <v>27.016729999999999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2408.6</v>
      </c>
      <c r="D144" s="36">
        <v>2426.2000000000003</v>
      </c>
      <c r="E144" s="36">
        <v>2377.4000000000005</v>
      </c>
      <c r="F144" s="36">
        <v>2346.2000000000003</v>
      </c>
      <c r="G144" s="36">
        <v>2297.4000000000005</v>
      </c>
      <c r="H144" s="36">
        <v>2457.4000000000005</v>
      </c>
      <c r="I144" s="36">
        <v>2506.2000000000007</v>
      </c>
      <c r="J144" s="36">
        <v>2537.4000000000005</v>
      </c>
      <c r="K144" s="31">
        <v>2475</v>
      </c>
      <c r="L144" s="31">
        <v>2395</v>
      </c>
      <c r="M144" s="31">
        <v>2.2232400000000001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5429.1</v>
      </c>
      <c r="D145" s="36">
        <v>5449.1833333333334</v>
      </c>
      <c r="E145" s="36">
        <v>5390.916666666667</v>
      </c>
      <c r="F145" s="36">
        <v>5352.7333333333336</v>
      </c>
      <c r="G145" s="36">
        <v>5294.4666666666672</v>
      </c>
      <c r="H145" s="36">
        <v>5487.3666666666668</v>
      </c>
      <c r="I145" s="36">
        <v>5545.6333333333332</v>
      </c>
      <c r="J145" s="36">
        <v>5583.8166666666666</v>
      </c>
      <c r="K145" s="31">
        <v>5507.45</v>
      </c>
      <c r="L145" s="31">
        <v>5411</v>
      </c>
      <c r="M145" s="31">
        <v>3.8631099999999998</v>
      </c>
      <c r="N145" s="1"/>
      <c r="O145" s="1"/>
    </row>
    <row r="146" spans="1:15" ht="12.75" customHeight="1">
      <c r="A146" s="33">
        <v>136</v>
      </c>
      <c r="B146" s="53" t="s">
        <v>372</v>
      </c>
      <c r="C146" s="31">
        <v>524.35</v>
      </c>
      <c r="D146" s="36">
        <v>526.58333333333337</v>
      </c>
      <c r="E146" s="36">
        <v>515.41666666666674</v>
      </c>
      <c r="F146" s="36">
        <v>506.48333333333335</v>
      </c>
      <c r="G146" s="36">
        <v>495.31666666666672</v>
      </c>
      <c r="H146" s="36">
        <v>535.51666666666677</v>
      </c>
      <c r="I146" s="36">
        <v>546.68333333333351</v>
      </c>
      <c r="J146" s="36">
        <v>555.61666666666679</v>
      </c>
      <c r="K146" s="31">
        <v>537.75</v>
      </c>
      <c r="L146" s="31">
        <v>517.65</v>
      </c>
      <c r="M146" s="31">
        <v>4.7346899999999996</v>
      </c>
      <c r="N146" s="1"/>
      <c r="O146" s="1"/>
    </row>
    <row r="147" spans="1:15" ht="12.75" customHeight="1">
      <c r="A147" s="33">
        <v>137</v>
      </c>
      <c r="B147" s="53" t="s">
        <v>375</v>
      </c>
      <c r="C147" s="31">
        <v>42.1</v>
      </c>
      <c r="D147" s="36">
        <v>42.183333333333337</v>
      </c>
      <c r="E147" s="36">
        <v>41.566666666666677</v>
      </c>
      <c r="F147" s="36">
        <v>41.033333333333339</v>
      </c>
      <c r="G147" s="36">
        <v>40.416666666666679</v>
      </c>
      <c r="H147" s="36">
        <v>42.716666666666676</v>
      </c>
      <c r="I147" s="36">
        <v>43.333333333333336</v>
      </c>
      <c r="J147" s="36">
        <v>43.866666666666674</v>
      </c>
      <c r="K147" s="31">
        <v>42.8</v>
      </c>
      <c r="L147" s="31">
        <v>41.65</v>
      </c>
      <c r="M147" s="31">
        <v>116.26775000000001</v>
      </c>
      <c r="N147" s="1"/>
      <c r="O147" s="1"/>
    </row>
    <row r="148" spans="1:15" ht="12.75" customHeight="1">
      <c r="A148" s="33">
        <v>138</v>
      </c>
      <c r="B148" s="53" t="s">
        <v>563</v>
      </c>
      <c r="C148" s="31">
        <v>1796.9</v>
      </c>
      <c r="D148" s="36">
        <v>1809.3166666666666</v>
      </c>
      <c r="E148" s="36">
        <v>1768.6333333333332</v>
      </c>
      <c r="F148" s="36">
        <v>1740.3666666666666</v>
      </c>
      <c r="G148" s="36">
        <v>1699.6833333333332</v>
      </c>
      <c r="H148" s="36">
        <v>1837.5833333333333</v>
      </c>
      <c r="I148" s="36">
        <v>1878.2666666666667</v>
      </c>
      <c r="J148" s="36">
        <v>1906.5333333333333</v>
      </c>
      <c r="K148" s="31">
        <v>1850</v>
      </c>
      <c r="L148" s="31">
        <v>1781.05</v>
      </c>
      <c r="M148" s="31">
        <v>0.31640000000000001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3440.25</v>
      </c>
      <c r="D149" s="36">
        <v>3455.0833333333335</v>
      </c>
      <c r="E149" s="36">
        <v>3410.166666666667</v>
      </c>
      <c r="F149" s="36">
        <v>3380.0833333333335</v>
      </c>
      <c r="G149" s="36">
        <v>3335.166666666667</v>
      </c>
      <c r="H149" s="36">
        <v>3485.166666666667</v>
      </c>
      <c r="I149" s="36">
        <v>3530.0833333333339</v>
      </c>
      <c r="J149" s="36">
        <v>3560.166666666667</v>
      </c>
      <c r="K149" s="31">
        <v>3500</v>
      </c>
      <c r="L149" s="31">
        <v>3425</v>
      </c>
      <c r="M149" s="31">
        <v>6.08162</v>
      </c>
      <c r="N149" s="1"/>
      <c r="O149" s="1"/>
    </row>
    <row r="150" spans="1:15" ht="12.75" customHeight="1">
      <c r="A150" s="33">
        <v>140</v>
      </c>
      <c r="B150" s="53" t="s">
        <v>373</v>
      </c>
      <c r="C150" s="31">
        <v>223.6</v>
      </c>
      <c r="D150" s="36">
        <v>224.36666666666667</v>
      </c>
      <c r="E150" s="36">
        <v>220.63333333333335</v>
      </c>
      <c r="F150" s="36">
        <v>217.66666666666669</v>
      </c>
      <c r="G150" s="36">
        <v>213.93333333333337</v>
      </c>
      <c r="H150" s="36">
        <v>227.33333333333334</v>
      </c>
      <c r="I150" s="36">
        <v>231.06666666666669</v>
      </c>
      <c r="J150" s="36">
        <v>234.03333333333333</v>
      </c>
      <c r="K150" s="31">
        <v>228.1</v>
      </c>
      <c r="L150" s="31">
        <v>221.4</v>
      </c>
      <c r="M150" s="31">
        <v>7.3046699999999998</v>
      </c>
      <c r="N150" s="1"/>
      <c r="O150" s="1"/>
    </row>
    <row r="151" spans="1:15" ht="12.75" customHeight="1">
      <c r="A151" s="33">
        <v>141</v>
      </c>
      <c r="B151" s="53" t="s">
        <v>376</v>
      </c>
      <c r="C151" s="31">
        <v>508.65</v>
      </c>
      <c r="D151" s="36">
        <v>511.45</v>
      </c>
      <c r="E151" s="36">
        <v>503.25</v>
      </c>
      <c r="F151" s="36">
        <v>497.85</v>
      </c>
      <c r="G151" s="36">
        <v>489.65000000000003</v>
      </c>
      <c r="H151" s="36">
        <v>516.84999999999991</v>
      </c>
      <c r="I151" s="36">
        <v>525.04999999999995</v>
      </c>
      <c r="J151" s="36">
        <v>530.44999999999993</v>
      </c>
      <c r="K151" s="31">
        <v>519.65</v>
      </c>
      <c r="L151" s="31">
        <v>506.05</v>
      </c>
      <c r="M151" s="31">
        <v>2.32857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512.70000000000005</v>
      </c>
      <c r="D152" s="36">
        <v>512.61666666666667</v>
      </c>
      <c r="E152" s="36">
        <v>507.93333333333339</v>
      </c>
      <c r="F152" s="36">
        <v>503.16666666666674</v>
      </c>
      <c r="G152" s="36">
        <v>498.48333333333346</v>
      </c>
      <c r="H152" s="36">
        <v>517.38333333333333</v>
      </c>
      <c r="I152" s="36">
        <v>522.06666666666649</v>
      </c>
      <c r="J152" s="36">
        <v>526.83333333333326</v>
      </c>
      <c r="K152" s="31">
        <v>517.29999999999995</v>
      </c>
      <c r="L152" s="31">
        <v>507.85</v>
      </c>
      <c r="M152" s="31">
        <v>10.57804</v>
      </c>
      <c r="N152" s="1"/>
      <c r="O152" s="1"/>
    </row>
    <row r="153" spans="1:15" ht="12.75" customHeight="1">
      <c r="A153" s="33">
        <v>143</v>
      </c>
      <c r="B153" s="53" t="s">
        <v>377</v>
      </c>
      <c r="C153" s="31">
        <v>1598.2</v>
      </c>
      <c r="D153" s="36">
        <v>1609.7833333333335</v>
      </c>
      <c r="E153" s="36">
        <v>1539.5666666666671</v>
      </c>
      <c r="F153" s="36">
        <v>1480.9333333333336</v>
      </c>
      <c r="G153" s="36">
        <v>1410.7166666666672</v>
      </c>
      <c r="H153" s="36">
        <v>1668.416666666667</v>
      </c>
      <c r="I153" s="36">
        <v>1738.6333333333337</v>
      </c>
      <c r="J153" s="36">
        <v>1797.2666666666669</v>
      </c>
      <c r="K153" s="31">
        <v>1680</v>
      </c>
      <c r="L153" s="31">
        <v>1551.15</v>
      </c>
      <c r="M153" s="31">
        <v>2.4295900000000001</v>
      </c>
      <c r="N153" s="1"/>
      <c r="O153" s="1"/>
    </row>
    <row r="154" spans="1:15" ht="12.75" customHeight="1">
      <c r="A154" s="33">
        <v>144</v>
      </c>
      <c r="B154" s="53" t="s">
        <v>378</v>
      </c>
      <c r="C154" s="31">
        <v>146.55000000000001</v>
      </c>
      <c r="D154" s="36">
        <v>146.66666666666666</v>
      </c>
      <c r="E154" s="36">
        <v>143.98333333333332</v>
      </c>
      <c r="F154" s="36">
        <v>141.41666666666666</v>
      </c>
      <c r="G154" s="36">
        <v>138.73333333333332</v>
      </c>
      <c r="H154" s="36">
        <v>149.23333333333332</v>
      </c>
      <c r="I154" s="36">
        <v>151.91666666666666</v>
      </c>
      <c r="J154" s="36">
        <v>154.48333333333332</v>
      </c>
      <c r="K154" s="31">
        <v>149.35</v>
      </c>
      <c r="L154" s="31">
        <v>144.1</v>
      </c>
      <c r="M154" s="31">
        <v>27.359770000000001</v>
      </c>
      <c r="N154" s="1"/>
      <c r="O154" s="1"/>
    </row>
    <row r="155" spans="1:15" ht="12.75" customHeight="1">
      <c r="A155" s="33">
        <v>145</v>
      </c>
      <c r="B155" s="53" t="s">
        <v>374</v>
      </c>
      <c r="C155" s="31">
        <v>187.85</v>
      </c>
      <c r="D155" s="36">
        <v>188.43333333333331</v>
      </c>
      <c r="E155" s="36">
        <v>186.01666666666662</v>
      </c>
      <c r="F155" s="36">
        <v>184.18333333333331</v>
      </c>
      <c r="G155" s="36">
        <v>181.76666666666662</v>
      </c>
      <c r="H155" s="36">
        <v>190.26666666666662</v>
      </c>
      <c r="I155" s="36">
        <v>192.68333333333331</v>
      </c>
      <c r="J155" s="36">
        <v>194.51666666666662</v>
      </c>
      <c r="K155" s="31">
        <v>190.85</v>
      </c>
      <c r="L155" s="31">
        <v>186.6</v>
      </c>
      <c r="M155" s="31">
        <v>5.5654599999999999</v>
      </c>
      <c r="N155" s="1"/>
      <c r="O155" s="1"/>
    </row>
    <row r="156" spans="1:15" ht="12.75" customHeight="1">
      <c r="A156" s="33">
        <v>146</v>
      </c>
      <c r="B156" s="53" t="s">
        <v>379</v>
      </c>
      <c r="C156" s="31">
        <v>89.6</v>
      </c>
      <c r="D156" s="36">
        <v>89.75</v>
      </c>
      <c r="E156" s="36">
        <v>88.9</v>
      </c>
      <c r="F156" s="36">
        <v>88.2</v>
      </c>
      <c r="G156" s="36">
        <v>87.350000000000009</v>
      </c>
      <c r="H156" s="36">
        <v>90.45</v>
      </c>
      <c r="I156" s="36">
        <v>91.3</v>
      </c>
      <c r="J156" s="36">
        <v>92</v>
      </c>
      <c r="K156" s="31">
        <v>90.6</v>
      </c>
      <c r="L156" s="31">
        <v>89.05</v>
      </c>
      <c r="M156" s="31">
        <v>54.320549999999997</v>
      </c>
      <c r="N156" s="1"/>
      <c r="O156" s="1"/>
    </row>
    <row r="157" spans="1:15" ht="12.75" customHeight="1">
      <c r="A157" s="33">
        <v>147</v>
      </c>
      <c r="B157" s="53" t="s">
        <v>851</v>
      </c>
      <c r="C157" s="31">
        <v>850.15</v>
      </c>
      <c r="D157" s="36">
        <v>845.4</v>
      </c>
      <c r="E157" s="36">
        <v>835.8</v>
      </c>
      <c r="F157" s="36">
        <v>821.44999999999993</v>
      </c>
      <c r="G157" s="36">
        <v>811.84999999999991</v>
      </c>
      <c r="H157" s="36">
        <v>859.75</v>
      </c>
      <c r="I157" s="36">
        <v>869.35000000000014</v>
      </c>
      <c r="J157" s="36">
        <v>883.7</v>
      </c>
      <c r="K157" s="31">
        <v>855</v>
      </c>
      <c r="L157" s="31">
        <v>831.05</v>
      </c>
      <c r="M157" s="31">
        <v>2.3771300000000002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3206.3</v>
      </c>
      <c r="D158" s="36">
        <v>3240.2333333333336</v>
      </c>
      <c r="E158" s="36">
        <v>3162.4666666666672</v>
      </c>
      <c r="F158" s="36">
        <v>3118.6333333333337</v>
      </c>
      <c r="G158" s="36">
        <v>3040.8666666666672</v>
      </c>
      <c r="H158" s="36">
        <v>3284.0666666666671</v>
      </c>
      <c r="I158" s="36">
        <v>3361.8333333333335</v>
      </c>
      <c r="J158" s="36">
        <v>3405.666666666667</v>
      </c>
      <c r="K158" s="31">
        <v>3318</v>
      </c>
      <c r="L158" s="31">
        <v>3196.4</v>
      </c>
      <c r="M158" s="31">
        <v>3.58047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258.05</v>
      </c>
      <c r="D159" s="36">
        <v>258.55</v>
      </c>
      <c r="E159" s="36">
        <v>256</v>
      </c>
      <c r="F159" s="36">
        <v>253.95</v>
      </c>
      <c r="G159" s="36">
        <v>251.39999999999998</v>
      </c>
      <c r="H159" s="36">
        <v>260.60000000000002</v>
      </c>
      <c r="I159" s="36">
        <v>263.15000000000009</v>
      </c>
      <c r="J159" s="36">
        <v>265.20000000000005</v>
      </c>
      <c r="K159" s="31">
        <v>261.10000000000002</v>
      </c>
      <c r="L159" s="31">
        <v>256.5</v>
      </c>
      <c r="M159" s="31">
        <v>12.13279</v>
      </c>
      <c r="N159" s="1"/>
      <c r="O159" s="1"/>
    </row>
    <row r="160" spans="1:15" ht="12.75" customHeight="1">
      <c r="A160" s="33">
        <v>150</v>
      </c>
      <c r="B160" s="53" t="s">
        <v>380</v>
      </c>
      <c r="C160" s="31">
        <v>388.45</v>
      </c>
      <c r="D160" s="36">
        <v>387.01666666666671</v>
      </c>
      <c r="E160" s="36">
        <v>382.53333333333342</v>
      </c>
      <c r="F160" s="36">
        <v>376.61666666666673</v>
      </c>
      <c r="G160" s="36">
        <v>372.13333333333344</v>
      </c>
      <c r="H160" s="36">
        <v>392.93333333333339</v>
      </c>
      <c r="I160" s="36">
        <v>397.41666666666663</v>
      </c>
      <c r="J160" s="36">
        <v>403.33333333333337</v>
      </c>
      <c r="K160" s="31">
        <v>391.5</v>
      </c>
      <c r="L160" s="31">
        <v>381.1</v>
      </c>
      <c r="M160" s="31">
        <v>3.03342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146</v>
      </c>
      <c r="D161" s="36">
        <v>147.54999999999998</v>
      </c>
      <c r="E161" s="36">
        <v>143.69999999999996</v>
      </c>
      <c r="F161" s="36">
        <v>141.39999999999998</v>
      </c>
      <c r="G161" s="36">
        <v>137.54999999999995</v>
      </c>
      <c r="H161" s="36">
        <v>149.84999999999997</v>
      </c>
      <c r="I161" s="36">
        <v>153.69999999999999</v>
      </c>
      <c r="J161" s="36">
        <v>155.99999999999997</v>
      </c>
      <c r="K161" s="31">
        <v>151.4</v>
      </c>
      <c r="L161" s="31">
        <v>145.25</v>
      </c>
      <c r="M161" s="31">
        <v>299.80644000000001</v>
      </c>
      <c r="N161" s="1"/>
      <c r="O161" s="1"/>
    </row>
    <row r="162" spans="1:15" ht="12.75" customHeight="1">
      <c r="A162" s="33">
        <v>152</v>
      </c>
      <c r="B162" s="53" t="s">
        <v>381</v>
      </c>
      <c r="C162" s="31">
        <v>543.95000000000005</v>
      </c>
      <c r="D162" s="36">
        <v>546.65</v>
      </c>
      <c r="E162" s="36">
        <v>531.29999999999995</v>
      </c>
      <c r="F162" s="36">
        <v>518.65</v>
      </c>
      <c r="G162" s="36">
        <v>503.29999999999995</v>
      </c>
      <c r="H162" s="36">
        <v>559.29999999999995</v>
      </c>
      <c r="I162" s="36">
        <v>574.65000000000009</v>
      </c>
      <c r="J162" s="36">
        <v>587.29999999999995</v>
      </c>
      <c r="K162" s="31">
        <v>562</v>
      </c>
      <c r="L162" s="31">
        <v>534</v>
      </c>
      <c r="M162" s="31">
        <v>17.650210000000001</v>
      </c>
      <c r="N162" s="1"/>
      <c r="O162" s="1"/>
    </row>
    <row r="163" spans="1:15" ht="12.75" customHeight="1">
      <c r="A163" s="33">
        <v>153</v>
      </c>
      <c r="B163" s="53" t="s">
        <v>382</v>
      </c>
      <c r="C163" s="31">
        <v>4821.25</v>
      </c>
      <c r="D163" s="36">
        <v>4856.1333333333332</v>
      </c>
      <c r="E163" s="36">
        <v>4755.1166666666668</v>
      </c>
      <c r="F163" s="36">
        <v>4688.9833333333336</v>
      </c>
      <c r="G163" s="36">
        <v>4587.9666666666672</v>
      </c>
      <c r="H163" s="36">
        <v>4922.2666666666664</v>
      </c>
      <c r="I163" s="36">
        <v>5023.2833333333328</v>
      </c>
      <c r="J163" s="36">
        <v>5089.4166666666661</v>
      </c>
      <c r="K163" s="31">
        <v>4957.1499999999996</v>
      </c>
      <c r="L163" s="31">
        <v>4790</v>
      </c>
      <c r="M163" s="31">
        <v>0.48721999999999999</v>
      </c>
      <c r="N163" s="1"/>
      <c r="O163" s="1"/>
    </row>
    <row r="164" spans="1:15" ht="12.75" customHeight="1">
      <c r="A164" s="33">
        <v>154</v>
      </c>
      <c r="B164" s="53" t="s">
        <v>383</v>
      </c>
      <c r="C164" s="31">
        <v>1195.55</v>
      </c>
      <c r="D164" s="36">
        <v>1178.8833333333334</v>
      </c>
      <c r="E164" s="36">
        <v>1138.7666666666669</v>
      </c>
      <c r="F164" s="36">
        <v>1081.9833333333333</v>
      </c>
      <c r="G164" s="36">
        <v>1041.8666666666668</v>
      </c>
      <c r="H164" s="36">
        <v>1235.666666666667</v>
      </c>
      <c r="I164" s="36">
        <v>1275.7833333333333</v>
      </c>
      <c r="J164" s="36">
        <v>1332.5666666666671</v>
      </c>
      <c r="K164" s="31">
        <v>1219</v>
      </c>
      <c r="L164" s="31">
        <v>1122.0999999999999</v>
      </c>
      <c r="M164" s="31">
        <v>32.406359999999999</v>
      </c>
      <c r="N164" s="1"/>
      <c r="O164" s="1"/>
    </row>
    <row r="165" spans="1:15" ht="12.75" customHeight="1">
      <c r="A165" s="33">
        <v>155</v>
      </c>
      <c r="B165" s="53" t="s">
        <v>384</v>
      </c>
      <c r="C165" s="31">
        <v>226.2</v>
      </c>
      <c r="D165" s="36">
        <v>226.66666666666666</v>
      </c>
      <c r="E165" s="36">
        <v>223.33333333333331</v>
      </c>
      <c r="F165" s="36">
        <v>220.46666666666667</v>
      </c>
      <c r="G165" s="36">
        <v>217.13333333333333</v>
      </c>
      <c r="H165" s="36">
        <v>229.5333333333333</v>
      </c>
      <c r="I165" s="36">
        <v>232.86666666666662</v>
      </c>
      <c r="J165" s="36">
        <v>235.73333333333329</v>
      </c>
      <c r="K165" s="31">
        <v>230</v>
      </c>
      <c r="L165" s="31">
        <v>223.8</v>
      </c>
      <c r="M165" s="31">
        <v>6.90489</v>
      </c>
      <c r="N165" s="1"/>
      <c r="O165" s="1"/>
    </row>
    <row r="166" spans="1:15" ht="12.75" customHeight="1">
      <c r="A166" s="33">
        <v>156</v>
      </c>
      <c r="B166" s="53" t="s">
        <v>385</v>
      </c>
      <c r="C166" s="31">
        <v>163.75</v>
      </c>
      <c r="D166" s="36">
        <v>164.38333333333333</v>
      </c>
      <c r="E166" s="36">
        <v>162.36666666666665</v>
      </c>
      <c r="F166" s="36">
        <v>160.98333333333332</v>
      </c>
      <c r="G166" s="36">
        <v>158.96666666666664</v>
      </c>
      <c r="H166" s="36">
        <v>165.76666666666665</v>
      </c>
      <c r="I166" s="36">
        <v>167.7833333333333</v>
      </c>
      <c r="J166" s="36">
        <v>169.16666666666666</v>
      </c>
      <c r="K166" s="31">
        <v>166.4</v>
      </c>
      <c r="L166" s="31">
        <v>163</v>
      </c>
      <c r="M166" s="31">
        <v>13.459619999999999</v>
      </c>
      <c r="N166" s="1"/>
      <c r="O166" s="1"/>
    </row>
    <row r="167" spans="1:15" ht="12.75" customHeight="1">
      <c r="A167" s="33">
        <v>157</v>
      </c>
      <c r="B167" s="53" t="s">
        <v>852</v>
      </c>
      <c r="C167" s="31">
        <v>707.45</v>
      </c>
      <c r="D167" s="36">
        <v>705.31666666666661</v>
      </c>
      <c r="E167" s="36">
        <v>697.13333333333321</v>
      </c>
      <c r="F167" s="36">
        <v>686.81666666666661</v>
      </c>
      <c r="G167" s="36">
        <v>678.63333333333321</v>
      </c>
      <c r="H167" s="36">
        <v>715.63333333333321</v>
      </c>
      <c r="I167" s="36">
        <v>723.81666666666661</v>
      </c>
      <c r="J167" s="36">
        <v>734.13333333333321</v>
      </c>
      <c r="K167" s="31">
        <v>713.5</v>
      </c>
      <c r="L167" s="31">
        <v>695</v>
      </c>
      <c r="M167" s="31">
        <v>6.0022099999999998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343.25</v>
      </c>
      <c r="D168" s="36">
        <v>344.2833333333333</v>
      </c>
      <c r="E168" s="36">
        <v>340.21666666666658</v>
      </c>
      <c r="F168" s="36">
        <v>337.18333333333328</v>
      </c>
      <c r="G168" s="36">
        <v>333.11666666666656</v>
      </c>
      <c r="H168" s="36">
        <v>347.31666666666661</v>
      </c>
      <c r="I168" s="36">
        <v>351.38333333333333</v>
      </c>
      <c r="J168" s="36">
        <v>354.41666666666663</v>
      </c>
      <c r="K168" s="31">
        <v>348.35</v>
      </c>
      <c r="L168" s="31">
        <v>341.25</v>
      </c>
      <c r="M168" s="31">
        <v>16.666969999999999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153.15</v>
      </c>
      <c r="D169" s="36">
        <v>152.71666666666667</v>
      </c>
      <c r="E169" s="36">
        <v>147.43333333333334</v>
      </c>
      <c r="F169" s="36">
        <v>141.71666666666667</v>
      </c>
      <c r="G169" s="36">
        <v>136.43333333333334</v>
      </c>
      <c r="H169" s="36">
        <v>158.43333333333334</v>
      </c>
      <c r="I169" s="36">
        <v>163.7166666666667</v>
      </c>
      <c r="J169" s="36">
        <v>169.43333333333334</v>
      </c>
      <c r="K169" s="31">
        <v>158</v>
      </c>
      <c r="L169" s="31">
        <v>147</v>
      </c>
      <c r="M169" s="31">
        <v>253.56527</v>
      </c>
      <c r="N169" s="1"/>
      <c r="O169" s="1"/>
    </row>
    <row r="170" spans="1:15" ht="12.75" customHeight="1">
      <c r="A170" s="33">
        <v>160</v>
      </c>
      <c r="B170" s="53" t="s">
        <v>386</v>
      </c>
      <c r="C170" s="31">
        <v>1203.25</v>
      </c>
      <c r="D170" s="36">
        <v>1202.75</v>
      </c>
      <c r="E170" s="36">
        <v>1190.5</v>
      </c>
      <c r="F170" s="36">
        <v>1177.75</v>
      </c>
      <c r="G170" s="36">
        <v>1165.5</v>
      </c>
      <c r="H170" s="36">
        <v>1215.5</v>
      </c>
      <c r="I170" s="36">
        <v>1227.75</v>
      </c>
      <c r="J170" s="36">
        <v>1240.5</v>
      </c>
      <c r="K170" s="31">
        <v>1215</v>
      </c>
      <c r="L170" s="31">
        <v>1190</v>
      </c>
      <c r="M170" s="31">
        <v>0.22725000000000001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121.45</v>
      </c>
      <c r="D171" s="36">
        <v>121.71666666666665</v>
      </c>
      <c r="E171" s="36">
        <v>120.73333333333331</v>
      </c>
      <c r="F171" s="36">
        <v>120.01666666666665</v>
      </c>
      <c r="G171" s="36">
        <v>119.0333333333333</v>
      </c>
      <c r="H171" s="36">
        <v>122.43333333333331</v>
      </c>
      <c r="I171" s="36">
        <v>123.41666666666666</v>
      </c>
      <c r="J171" s="36">
        <v>124.13333333333331</v>
      </c>
      <c r="K171" s="31">
        <v>122.7</v>
      </c>
      <c r="L171" s="31">
        <v>121</v>
      </c>
      <c r="M171" s="31">
        <v>97.197760000000002</v>
      </c>
      <c r="N171" s="1"/>
      <c r="O171" s="1"/>
    </row>
    <row r="172" spans="1:15" ht="12.75" customHeight="1">
      <c r="A172" s="33">
        <v>162</v>
      </c>
      <c r="B172" s="53" t="s">
        <v>388</v>
      </c>
      <c r="C172" s="31">
        <v>2548.25</v>
      </c>
      <c r="D172" s="36">
        <v>2576.8166666666666</v>
      </c>
      <c r="E172" s="36">
        <v>2509.1333333333332</v>
      </c>
      <c r="F172" s="36">
        <v>2470.0166666666664</v>
      </c>
      <c r="G172" s="36">
        <v>2402.333333333333</v>
      </c>
      <c r="H172" s="36">
        <v>2615.9333333333334</v>
      </c>
      <c r="I172" s="36">
        <v>2683.6166666666668</v>
      </c>
      <c r="J172" s="36">
        <v>2722.7333333333336</v>
      </c>
      <c r="K172" s="31">
        <v>2644.5</v>
      </c>
      <c r="L172" s="31">
        <v>2537.6999999999998</v>
      </c>
      <c r="M172" s="31">
        <v>0.41424</v>
      </c>
      <c r="N172" s="1"/>
      <c r="O172" s="1"/>
    </row>
    <row r="173" spans="1:15" ht="12.75" customHeight="1">
      <c r="A173" s="33">
        <v>163</v>
      </c>
      <c r="B173" s="53" t="s">
        <v>389</v>
      </c>
      <c r="C173" s="31">
        <v>3185.85</v>
      </c>
      <c r="D173" s="36">
        <v>3194.25</v>
      </c>
      <c r="E173" s="36">
        <v>3166.5</v>
      </c>
      <c r="F173" s="36">
        <v>3147.15</v>
      </c>
      <c r="G173" s="36">
        <v>3119.4</v>
      </c>
      <c r="H173" s="36">
        <v>3213.6</v>
      </c>
      <c r="I173" s="36">
        <v>3241.35</v>
      </c>
      <c r="J173" s="36">
        <v>3260.7</v>
      </c>
      <c r="K173" s="31">
        <v>3222</v>
      </c>
      <c r="L173" s="31">
        <v>3174.9</v>
      </c>
      <c r="M173" s="31">
        <v>0.44531999999999999</v>
      </c>
      <c r="N173" s="1"/>
      <c r="O173" s="1"/>
    </row>
    <row r="174" spans="1:15" ht="12.75" customHeight="1">
      <c r="A174" s="33">
        <v>164</v>
      </c>
      <c r="B174" s="53" t="s">
        <v>390</v>
      </c>
      <c r="C174" s="31">
        <v>223.35</v>
      </c>
      <c r="D174" s="36">
        <v>225.01666666666665</v>
      </c>
      <c r="E174" s="36">
        <v>221.08333333333331</v>
      </c>
      <c r="F174" s="36">
        <v>218.81666666666666</v>
      </c>
      <c r="G174" s="36">
        <v>214.88333333333333</v>
      </c>
      <c r="H174" s="36">
        <v>227.2833333333333</v>
      </c>
      <c r="I174" s="36">
        <v>231.21666666666664</v>
      </c>
      <c r="J174" s="36">
        <v>233.48333333333329</v>
      </c>
      <c r="K174" s="31">
        <v>228.95</v>
      </c>
      <c r="L174" s="31">
        <v>222.75</v>
      </c>
      <c r="M174" s="31">
        <v>5.3118699999999999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1650.8</v>
      </c>
      <c r="D175" s="36">
        <v>1659.05</v>
      </c>
      <c r="E175" s="36">
        <v>1633.8</v>
      </c>
      <c r="F175" s="36">
        <v>1616.8</v>
      </c>
      <c r="G175" s="36">
        <v>1591.55</v>
      </c>
      <c r="H175" s="36">
        <v>1676.05</v>
      </c>
      <c r="I175" s="36">
        <v>1701.3</v>
      </c>
      <c r="J175" s="36">
        <v>1718.3</v>
      </c>
      <c r="K175" s="31">
        <v>1684.3</v>
      </c>
      <c r="L175" s="31">
        <v>1642.05</v>
      </c>
      <c r="M175" s="31">
        <v>2.3827600000000002</v>
      </c>
      <c r="N175" s="1"/>
      <c r="O175" s="1"/>
    </row>
    <row r="176" spans="1:15" ht="12.75" customHeight="1">
      <c r="A176" s="33">
        <v>166</v>
      </c>
      <c r="B176" s="53" t="s">
        <v>391</v>
      </c>
      <c r="C176" s="31">
        <v>1512.15</v>
      </c>
      <c r="D176" s="36">
        <v>1517.8</v>
      </c>
      <c r="E176" s="36">
        <v>1495.6</v>
      </c>
      <c r="F176" s="36">
        <v>1479.05</v>
      </c>
      <c r="G176" s="36">
        <v>1456.85</v>
      </c>
      <c r="H176" s="36">
        <v>1534.35</v>
      </c>
      <c r="I176" s="36">
        <v>1556.5500000000002</v>
      </c>
      <c r="J176" s="36">
        <v>1573.1</v>
      </c>
      <c r="K176" s="31">
        <v>1540</v>
      </c>
      <c r="L176" s="31">
        <v>1501.25</v>
      </c>
      <c r="M176" s="31">
        <v>0.27217000000000002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776.95</v>
      </c>
      <c r="D177" s="36">
        <v>776.36666666666667</v>
      </c>
      <c r="E177" s="36">
        <v>770.33333333333337</v>
      </c>
      <c r="F177" s="36">
        <v>763.7166666666667</v>
      </c>
      <c r="G177" s="36">
        <v>757.68333333333339</v>
      </c>
      <c r="H177" s="36">
        <v>782.98333333333335</v>
      </c>
      <c r="I177" s="36">
        <v>789.01666666666665</v>
      </c>
      <c r="J177" s="36">
        <v>795.63333333333333</v>
      </c>
      <c r="K177" s="31">
        <v>782.4</v>
      </c>
      <c r="L177" s="31">
        <v>769.75</v>
      </c>
      <c r="M177" s="31">
        <v>13.037380000000001</v>
      </c>
      <c r="N177" s="1"/>
      <c r="O177" s="1"/>
    </row>
    <row r="178" spans="1:15" ht="12.75" customHeight="1">
      <c r="A178" s="33">
        <v>168</v>
      </c>
      <c r="B178" s="53" t="s">
        <v>858</v>
      </c>
      <c r="C178" s="31">
        <v>715.1</v>
      </c>
      <c r="D178" s="36">
        <v>713.75</v>
      </c>
      <c r="E178" s="36">
        <v>703</v>
      </c>
      <c r="F178" s="36">
        <v>690.9</v>
      </c>
      <c r="G178" s="36">
        <v>680.15</v>
      </c>
      <c r="H178" s="36">
        <v>725.85</v>
      </c>
      <c r="I178" s="36">
        <v>736.6</v>
      </c>
      <c r="J178" s="36">
        <v>748.7</v>
      </c>
      <c r="K178" s="31">
        <v>724.5</v>
      </c>
      <c r="L178" s="31">
        <v>701.65</v>
      </c>
      <c r="M178" s="31">
        <v>11.50651</v>
      </c>
      <c r="N178" s="1"/>
      <c r="O178" s="1"/>
    </row>
    <row r="179" spans="1:15" ht="12.75" customHeight="1">
      <c r="A179" s="33">
        <v>169</v>
      </c>
      <c r="B179" s="53" t="s">
        <v>387</v>
      </c>
      <c r="C179" s="31">
        <v>1866.45</v>
      </c>
      <c r="D179" s="36">
        <v>1868.8</v>
      </c>
      <c r="E179" s="36">
        <v>1839.6499999999999</v>
      </c>
      <c r="F179" s="36">
        <v>1812.85</v>
      </c>
      <c r="G179" s="36">
        <v>1783.6999999999998</v>
      </c>
      <c r="H179" s="36">
        <v>1895.6</v>
      </c>
      <c r="I179" s="36">
        <v>1924.75</v>
      </c>
      <c r="J179" s="36">
        <v>1951.55</v>
      </c>
      <c r="K179" s="31">
        <v>1897.95</v>
      </c>
      <c r="L179" s="31">
        <v>1842</v>
      </c>
      <c r="M179" s="31">
        <v>4.5510000000000002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57.95</v>
      </c>
      <c r="D180" s="36">
        <v>58.366666666666667</v>
      </c>
      <c r="E180" s="36">
        <v>57.183333333333337</v>
      </c>
      <c r="F180" s="36">
        <v>56.416666666666671</v>
      </c>
      <c r="G180" s="36">
        <v>55.233333333333341</v>
      </c>
      <c r="H180" s="36">
        <v>59.133333333333333</v>
      </c>
      <c r="I180" s="36">
        <v>60.316666666666656</v>
      </c>
      <c r="J180" s="36">
        <v>61.083333333333329</v>
      </c>
      <c r="K180" s="31">
        <v>59.55</v>
      </c>
      <c r="L180" s="31">
        <v>57.6</v>
      </c>
      <c r="M180" s="31">
        <v>62.429940000000002</v>
      </c>
      <c r="N180" s="1"/>
      <c r="O180" s="1"/>
    </row>
    <row r="181" spans="1:15" ht="12.75" customHeight="1">
      <c r="A181" s="33">
        <v>171</v>
      </c>
      <c r="B181" s="53" t="s">
        <v>392</v>
      </c>
      <c r="C181" s="31">
        <v>1270.55</v>
      </c>
      <c r="D181" s="36">
        <v>1277.8166666666666</v>
      </c>
      <c r="E181" s="36">
        <v>1256.7333333333331</v>
      </c>
      <c r="F181" s="36">
        <v>1242.9166666666665</v>
      </c>
      <c r="G181" s="36">
        <v>1221.833333333333</v>
      </c>
      <c r="H181" s="36">
        <v>1291.6333333333332</v>
      </c>
      <c r="I181" s="36">
        <v>1312.7166666666667</v>
      </c>
      <c r="J181" s="36">
        <v>1326.5333333333333</v>
      </c>
      <c r="K181" s="31">
        <v>1298.9000000000001</v>
      </c>
      <c r="L181" s="31">
        <v>1264</v>
      </c>
      <c r="M181" s="31">
        <v>0.29146</v>
      </c>
      <c r="N181" s="1"/>
      <c r="O181" s="1"/>
    </row>
    <row r="182" spans="1:15" ht="12.75" customHeight="1">
      <c r="A182" s="33">
        <v>172</v>
      </c>
      <c r="B182" s="53" t="s">
        <v>393</v>
      </c>
      <c r="C182" s="31">
        <v>2114.9</v>
      </c>
      <c r="D182" s="36">
        <v>2120.6833333333329</v>
      </c>
      <c r="E182" s="36">
        <v>2069.3666666666659</v>
      </c>
      <c r="F182" s="36">
        <v>2023.833333333333</v>
      </c>
      <c r="G182" s="36">
        <v>1972.516666666666</v>
      </c>
      <c r="H182" s="36">
        <v>2166.2166666666658</v>
      </c>
      <c r="I182" s="36">
        <v>2217.5333333333324</v>
      </c>
      <c r="J182" s="36">
        <v>2263.0666666666657</v>
      </c>
      <c r="K182" s="31">
        <v>2172</v>
      </c>
      <c r="L182" s="31">
        <v>2075.15</v>
      </c>
      <c r="M182" s="31">
        <v>1.1533100000000001</v>
      </c>
      <c r="N182" s="1"/>
      <c r="O182" s="1"/>
    </row>
    <row r="183" spans="1:15" ht="12.75" customHeight="1">
      <c r="A183" s="33">
        <v>173</v>
      </c>
      <c r="B183" s="53" t="s">
        <v>394</v>
      </c>
      <c r="C183" s="31">
        <v>474.4</v>
      </c>
      <c r="D183" s="36">
        <v>476.34999999999997</v>
      </c>
      <c r="E183" s="36">
        <v>470.69999999999993</v>
      </c>
      <c r="F183" s="36">
        <v>466.99999999999994</v>
      </c>
      <c r="G183" s="36">
        <v>461.34999999999991</v>
      </c>
      <c r="H183" s="36">
        <v>480.04999999999995</v>
      </c>
      <c r="I183" s="36">
        <v>485.69999999999993</v>
      </c>
      <c r="J183" s="36">
        <v>489.4</v>
      </c>
      <c r="K183" s="31">
        <v>482</v>
      </c>
      <c r="L183" s="31">
        <v>472.65</v>
      </c>
      <c r="M183" s="31">
        <v>1.3942600000000001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990.55</v>
      </c>
      <c r="D184" s="36">
        <v>996.48333333333323</v>
      </c>
      <c r="E184" s="36">
        <v>981.96666666666647</v>
      </c>
      <c r="F184" s="36">
        <v>973.38333333333321</v>
      </c>
      <c r="G184" s="36">
        <v>958.86666666666645</v>
      </c>
      <c r="H184" s="36">
        <v>1005.0666666666665</v>
      </c>
      <c r="I184" s="36">
        <v>1019.5833333333331</v>
      </c>
      <c r="J184" s="36">
        <v>1028.1666666666665</v>
      </c>
      <c r="K184" s="31">
        <v>1011</v>
      </c>
      <c r="L184" s="31">
        <v>987.9</v>
      </c>
      <c r="M184" s="31">
        <v>12.854240000000001</v>
      </c>
      <c r="N184" s="1"/>
      <c r="O184" s="1"/>
    </row>
    <row r="185" spans="1:15" ht="12.75" customHeight="1">
      <c r="A185" s="33">
        <v>175</v>
      </c>
      <c r="B185" s="53" t="s">
        <v>395</v>
      </c>
      <c r="C185" s="31">
        <v>560.95000000000005</v>
      </c>
      <c r="D185" s="36">
        <v>558.48333333333335</v>
      </c>
      <c r="E185" s="36">
        <v>554.4666666666667</v>
      </c>
      <c r="F185" s="36">
        <v>547.98333333333335</v>
      </c>
      <c r="G185" s="36">
        <v>543.9666666666667</v>
      </c>
      <c r="H185" s="36">
        <v>564.9666666666667</v>
      </c>
      <c r="I185" s="36">
        <v>568.98333333333335</v>
      </c>
      <c r="J185" s="36">
        <v>575.4666666666667</v>
      </c>
      <c r="K185" s="31">
        <v>562.5</v>
      </c>
      <c r="L185" s="31">
        <v>552</v>
      </c>
      <c r="M185" s="31">
        <v>1.0748599999999999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1537.1</v>
      </c>
      <c r="D186" s="36">
        <v>1551.3666666666668</v>
      </c>
      <c r="E186" s="36">
        <v>1517.7333333333336</v>
      </c>
      <c r="F186" s="36">
        <v>1498.3666666666668</v>
      </c>
      <c r="G186" s="36">
        <v>1464.7333333333336</v>
      </c>
      <c r="H186" s="36">
        <v>1570.7333333333336</v>
      </c>
      <c r="I186" s="36">
        <v>1604.3666666666668</v>
      </c>
      <c r="J186" s="36">
        <v>1623.7333333333336</v>
      </c>
      <c r="K186" s="31">
        <v>1585</v>
      </c>
      <c r="L186" s="31">
        <v>1532</v>
      </c>
      <c r="M186" s="31">
        <v>3.3719800000000002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341.85</v>
      </c>
      <c r="D187" s="36">
        <v>344.23333333333335</v>
      </c>
      <c r="E187" s="36">
        <v>337.7166666666667</v>
      </c>
      <c r="F187" s="36">
        <v>333.58333333333337</v>
      </c>
      <c r="G187" s="36">
        <v>327.06666666666672</v>
      </c>
      <c r="H187" s="36">
        <v>348.36666666666667</v>
      </c>
      <c r="I187" s="36">
        <v>354.88333333333333</v>
      </c>
      <c r="J187" s="36">
        <v>359.01666666666665</v>
      </c>
      <c r="K187" s="31">
        <v>350.75</v>
      </c>
      <c r="L187" s="31">
        <v>340.1</v>
      </c>
      <c r="M187" s="31">
        <v>35.188679999999998</v>
      </c>
      <c r="N187" s="1"/>
      <c r="O187" s="1"/>
    </row>
    <row r="188" spans="1:15" ht="12.75" customHeight="1">
      <c r="A188" s="33">
        <v>178</v>
      </c>
      <c r="B188" s="53" t="s">
        <v>396</v>
      </c>
      <c r="C188" s="31">
        <v>480.6</v>
      </c>
      <c r="D188" s="36">
        <v>484.76666666666671</v>
      </c>
      <c r="E188" s="36">
        <v>473.93333333333339</v>
      </c>
      <c r="F188" s="36">
        <v>467.26666666666671</v>
      </c>
      <c r="G188" s="36">
        <v>456.43333333333339</v>
      </c>
      <c r="H188" s="36">
        <v>491.43333333333339</v>
      </c>
      <c r="I188" s="36">
        <v>502.26666666666677</v>
      </c>
      <c r="J188" s="36">
        <v>508.93333333333339</v>
      </c>
      <c r="K188" s="31">
        <v>495.6</v>
      </c>
      <c r="L188" s="31">
        <v>478.1</v>
      </c>
      <c r="M188" s="31">
        <v>3.9447899999999998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1906.5</v>
      </c>
      <c r="D189" s="36">
        <v>1913.6833333333332</v>
      </c>
      <c r="E189" s="36">
        <v>1889.4166666666663</v>
      </c>
      <c r="F189" s="36">
        <v>1872.333333333333</v>
      </c>
      <c r="G189" s="36">
        <v>1848.0666666666662</v>
      </c>
      <c r="H189" s="36">
        <v>1930.7666666666664</v>
      </c>
      <c r="I189" s="36">
        <v>1955.0333333333333</v>
      </c>
      <c r="J189" s="36">
        <v>1972.1166666666666</v>
      </c>
      <c r="K189" s="31">
        <v>1937.95</v>
      </c>
      <c r="L189" s="31">
        <v>1896.6</v>
      </c>
      <c r="M189" s="31">
        <v>7.2385999999999999</v>
      </c>
      <c r="N189" s="1"/>
      <c r="O189" s="1"/>
    </row>
    <row r="190" spans="1:15" ht="12.75" customHeight="1">
      <c r="A190" s="33">
        <v>180</v>
      </c>
      <c r="B190" s="53" t="s">
        <v>397</v>
      </c>
      <c r="C190" s="31">
        <v>842.7</v>
      </c>
      <c r="D190" s="36">
        <v>846.13333333333333</v>
      </c>
      <c r="E190" s="36">
        <v>833.56666666666661</v>
      </c>
      <c r="F190" s="36">
        <v>824.43333333333328</v>
      </c>
      <c r="G190" s="36">
        <v>811.86666666666656</v>
      </c>
      <c r="H190" s="36">
        <v>855.26666666666665</v>
      </c>
      <c r="I190" s="36">
        <v>867.83333333333348</v>
      </c>
      <c r="J190" s="36">
        <v>876.9666666666667</v>
      </c>
      <c r="K190" s="31">
        <v>858.7</v>
      </c>
      <c r="L190" s="31">
        <v>837</v>
      </c>
      <c r="M190" s="31">
        <v>2.9708999999999999</v>
      </c>
      <c r="N190" s="1"/>
      <c r="O190" s="1"/>
    </row>
    <row r="191" spans="1:15" ht="12.75" customHeight="1">
      <c r="A191" s="33">
        <v>181</v>
      </c>
      <c r="B191" s="53" t="s">
        <v>398</v>
      </c>
      <c r="C191" s="31">
        <v>372.05</v>
      </c>
      <c r="D191" s="36">
        <v>375.31666666666661</v>
      </c>
      <c r="E191" s="36">
        <v>367.63333333333321</v>
      </c>
      <c r="F191" s="36">
        <v>363.21666666666658</v>
      </c>
      <c r="G191" s="36">
        <v>355.53333333333319</v>
      </c>
      <c r="H191" s="36">
        <v>379.73333333333323</v>
      </c>
      <c r="I191" s="36">
        <v>387.41666666666663</v>
      </c>
      <c r="J191" s="36">
        <v>391.83333333333326</v>
      </c>
      <c r="K191" s="31">
        <v>383</v>
      </c>
      <c r="L191" s="31">
        <v>370.9</v>
      </c>
      <c r="M191" s="31">
        <v>4.7118399999999996</v>
      </c>
      <c r="N191" s="1"/>
      <c r="O191" s="1"/>
    </row>
    <row r="192" spans="1:15" ht="12.75" customHeight="1">
      <c r="A192" s="33">
        <v>182</v>
      </c>
      <c r="B192" s="53" t="s">
        <v>399</v>
      </c>
      <c r="C192" s="31">
        <v>2002.55</v>
      </c>
      <c r="D192" s="36">
        <v>2015.4666666666665</v>
      </c>
      <c r="E192" s="36">
        <v>1974.083333333333</v>
      </c>
      <c r="F192" s="36">
        <v>1945.6166666666666</v>
      </c>
      <c r="G192" s="36">
        <v>1904.2333333333331</v>
      </c>
      <c r="H192" s="36">
        <v>2043.9333333333329</v>
      </c>
      <c r="I192" s="36">
        <v>2085.3166666666666</v>
      </c>
      <c r="J192" s="36">
        <v>2113.7833333333328</v>
      </c>
      <c r="K192" s="31">
        <v>2056.85</v>
      </c>
      <c r="L192" s="31">
        <v>1987</v>
      </c>
      <c r="M192" s="31">
        <v>0.99529000000000001</v>
      </c>
      <c r="N192" s="1"/>
      <c r="O192" s="1"/>
    </row>
    <row r="193" spans="1:15" ht="12.75" customHeight="1">
      <c r="A193" s="33">
        <v>183</v>
      </c>
      <c r="B193" s="53" t="s">
        <v>400</v>
      </c>
      <c r="C193" s="31">
        <v>695.95</v>
      </c>
      <c r="D193" s="36">
        <v>699</v>
      </c>
      <c r="E193" s="36">
        <v>686.95</v>
      </c>
      <c r="F193" s="36">
        <v>677.95</v>
      </c>
      <c r="G193" s="36">
        <v>665.90000000000009</v>
      </c>
      <c r="H193" s="36">
        <v>708</v>
      </c>
      <c r="I193" s="36">
        <v>720.05</v>
      </c>
      <c r="J193" s="36">
        <v>729.05</v>
      </c>
      <c r="K193" s="31">
        <v>711.05</v>
      </c>
      <c r="L193" s="31">
        <v>690</v>
      </c>
      <c r="M193" s="31">
        <v>1.1436900000000001</v>
      </c>
      <c r="N193" s="1"/>
      <c r="O193" s="1"/>
    </row>
    <row r="194" spans="1:15" ht="12.75" customHeight="1">
      <c r="A194" s="33">
        <v>184</v>
      </c>
      <c r="B194" s="53" t="s">
        <v>401</v>
      </c>
      <c r="C194" s="31">
        <v>358.7</v>
      </c>
      <c r="D194" s="36">
        <v>357.11666666666662</v>
      </c>
      <c r="E194" s="36">
        <v>350.78333333333325</v>
      </c>
      <c r="F194" s="36">
        <v>342.86666666666662</v>
      </c>
      <c r="G194" s="36">
        <v>336.53333333333325</v>
      </c>
      <c r="H194" s="36">
        <v>365.03333333333325</v>
      </c>
      <c r="I194" s="36">
        <v>371.36666666666662</v>
      </c>
      <c r="J194" s="36">
        <v>379.28333333333325</v>
      </c>
      <c r="K194" s="31">
        <v>363.45</v>
      </c>
      <c r="L194" s="31">
        <v>349.2</v>
      </c>
      <c r="M194" s="31">
        <v>21.077349999999999</v>
      </c>
      <c r="N194" s="1"/>
      <c r="O194" s="1"/>
    </row>
    <row r="195" spans="1:15" ht="12.75" customHeight="1">
      <c r="A195" s="33">
        <v>185</v>
      </c>
      <c r="B195" s="53" t="s">
        <v>402</v>
      </c>
      <c r="C195" s="31">
        <v>3045.55</v>
      </c>
      <c r="D195" s="36">
        <v>3049.1333333333332</v>
      </c>
      <c r="E195" s="36">
        <v>3011.3166666666666</v>
      </c>
      <c r="F195" s="36">
        <v>2977.0833333333335</v>
      </c>
      <c r="G195" s="36">
        <v>2939.2666666666669</v>
      </c>
      <c r="H195" s="36">
        <v>3083.3666666666663</v>
      </c>
      <c r="I195" s="36">
        <v>3121.1833333333329</v>
      </c>
      <c r="J195" s="36">
        <v>3155.4166666666661</v>
      </c>
      <c r="K195" s="31">
        <v>3086.95</v>
      </c>
      <c r="L195" s="31">
        <v>3014.9</v>
      </c>
      <c r="M195" s="31">
        <v>0.49091000000000001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414.95</v>
      </c>
      <c r="D196" s="36">
        <v>417.51666666666665</v>
      </c>
      <c r="E196" s="36">
        <v>411.43333333333328</v>
      </c>
      <c r="F196" s="36">
        <v>407.91666666666663</v>
      </c>
      <c r="G196" s="36">
        <v>401.83333333333326</v>
      </c>
      <c r="H196" s="36">
        <v>421.0333333333333</v>
      </c>
      <c r="I196" s="36">
        <v>427.11666666666667</v>
      </c>
      <c r="J196" s="36">
        <v>430.63333333333333</v>
      </c>
      <c r="K196" s="31">
        <v>423.6</v>
      </c>
      <c r="L196" s="31">
        <v>414</v>
      </c>
      <c r="M196" s="31">
        <v>20.93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599.1</v>
      </c>
      <c r="D197" s="36">
        <v>602.48333333333323</v>
      </c>
      <c r="E197" s="36">
        <v>592.96666666666647</v>
      </c>
      <c r="F197" s="36">
        <v>586.83333333333326</v>
      </c>
      <c r="G197" s="36">
        <v>577.31666666666649</v>
      </c>
      <c r="H197" s="36">
        <v>608.61666666666645</v>
      </c>
      <c r="I197" s="36">
        <v>618.1333333333331</v>
      </c>
      <c r="J197" s="36">
        <v>624.26666666666642</v>
      </c>
      <c r="K197" s="31">
        <v>612</v>
      </c>
      <c r="L197" s="31">
        <v>596.35</v>
      </c>
      <c r="M197" s="31">
        <v>7.8058899999999998</v>
      </c>
      <c r="N197" s="1"/>
      <c r="O197" s="1"/>
    </row>
    <row r="198" spans="1:15" ht="12.75" customHeight="1">
      <c r="A198" s="33">
        <v>188</v>
      </c>
      <c r="B198" s="53" t="s">
        <v>403</v>
      </c>
      <c r="C198" s="31">
        <v>124.55</v>
      </c>
      <c r="D198" s="36">
        <v>125.11666666666666</v>
      </c>
      <c r="E198" s="36">
        <v>123.63333333333333</v>
      </c>
      <c r="F198" s="36">
        <v>122.71666666666667</v>
      </c>
      <c r="G198" s="36">
        <v>121.23333333333333</v>
      </c>
      <c r="H198" s="36">
        <v>126.03333333333332</v>
      </c>
      <c r="I198" s="36">
        <v>127.51666666666664</v>
      </c>
      <c r="J198" s="36">
        <v>128.43333333333331</v>
      </c>
      <c r="K198" s="31">
        <v>126.6</v>
      </c>
      <c r="L198" s="31">
        <v>124.2</v>
      </c>
      <c r="M198" s="31">
        <v>4.6749799999999997</v>
      </c>
      <c r="N198" s="1"/>
      <c r="O198" s="1"/>
    </row>
    <row r="199" spans="1:15" ht="12.75" customHeight="1">
      <c r="A199" s="33">
        <v>189</v>
      </c>
      <c r="B199" s="53" t="s">
        <v>404</v>
      </c>
      <c r="C199" s="31">
        <v>173.25</v>
      </c>
      <c r="D199" s="36">
        <v>173.2166666666667</v>
      </c>
      <c r="E199" s="36">
        <v>172.0833333333334</v>
      </c>
      <c r="F199" s="36">
        <v>170.91666666666671</v>
      </c>
      <c r="G199" s="36">
        <v>169.78333333333342</v>
      </c>
      <c r="H199" s="36">
        <v>174.38333333333338</v>
      </c>
      <c r="I199" s="36">
        <v>175.51666666666671</v>
      </c>
      <c r="J199" s="36">
        <v>176.68333333333337</v>
      </c>
      <c r="K199" s="31">
        <v>174.35</v>
      </c>
      <c r="L199" s="31">
        <v>172.05</v>
      </c>
      <c r="M199" s="31">
        <v>9.7820499999999999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283</v>
      </c>
      <c r="D200" s="36">
        <v>284.65000000000003</v>
      </c>
      <c r="E200" s="36">
        <v>279.40000000000009</v>
      </c>
      <c r="F200" s="36">
        <v>275.80000000000007</v>
      </c>
      <c r="G200" s="36">
        <v>270.55000000000013</v>
      </c>
      <c r="H200" s="36">
        <v>288.25000000000006</v>
      </c>
      <c r="I200" s="36">
        <v>293.49999999999994</v>
      </c>
      <c r="J200" s="36">
        <v>297.10000000000002</v>
      </c>
      <c r="K200" s="31">
        <v>289.89999999999998</v>
      </c>
      <c r="L200" s="31">
        <v>281.05</v>
      </c>
      <c r="M200" s="31">
        <v>3.8568199999999999</v>
      </c>
      <c r="N200" s="1"/>
      <c r="O200" s="1"/>
    </row>
    <row r="201" spans="1:15" ht="12.75" customHeight="1">
      <c r="A201" s="33">
        <v>191</v>
      </c>
      <c r="B201" s="53" t="s">
        <v>405</v>
      </c>
      <c r="C201" s="31">
        <v>1707.8</v>
      </c>
      <c r="D201" s="36">
        <v>1715.9833333333333</v>
      </c>
      <c r="E201" s="36">
        <v>1687.0666666666666</v>
      </c>
      <c r="F201" s="36">
        <v>1666.3333333333333</v>
      </c>
      <c r="G201" s="36">
        <v>1637.4166666666665</v>
      </c>
      <c r="H201" s="36">
        <v>1736.7166666666667</v>
      </c>
      <c r="I201" s="36">
        <v>1765.6333333333332</v>
      </c>
      <c r="J201" s="36">
        <v>1786.3666666666668</v>
      </c>
      <c r="K201" s="31">
        <v>1744.9</v>
      </c>
      <c r="L201" s="31">
        <v>1695.25</v>
      </c>
      <c r="M201" s="31">
        <v>0.92898999999999998</v>
      </c>
      <c r="N201" s="1"/>
      <c r="O201" s="1"/>
    </row>
    <row r="202" spans="1:15" ht="12.75" customHeight="1">
      <c r="A202" s="33">
        <v>192</v>
      </c>
      <c r="B202" s="53" t="s">
        <v>408</v>
      </c>
      <c r="C202" s="31">
        <v>872.95</v>
      </c>
      <c r="D202" s="36">
        <v>888.65</v>
      </c>
      <c r="E202" s="36">
        <v>855.3</v>
      </c>
      <c r="F202" s="36">
        <v>837.65</v>
      </c>
      <c r="G202" s="36">
        <v>804.3</v>
      </c>
      <c r="H202" s="36">
        <v>906.3</v>
      </c>
      <c r="I202" s="36">
        <v>939.65000000000009</v>
      </c>
      <c r="J202" s="36">
        <v>957.3</v>
      </c>
      <c r="K202" s="31">
        <v>922</v>
      </c>
      <c r="L202" s="31">
        <v>871</v>
      </c>
      <c r="M202" s="31">
        <v>37.027259999999998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1375.15</v>
      </c>
      <c r="D203" s="36">
        <v>1386.6000000000001</v>
      </c>
      <c r="E203" s="36">
        <v>1356.6000000000004</v>
      </c>
      <c r="F203" s="36">
        <v>1338.0500000000002</v>
      </c>
      <c r="G203" s="36">
        <v>1308.0500000000004</v>
      </c>
      <c r="H203" s="36">
        <v>1405.1500000000003</v>
      </c>
      <c r="I203" s="36">
        <v>1435.1499999999999</v>
      </c>
      <c r="J203" s="36">
        <v>1453.7000000000003</v>
      </c>
      <c r="K203" s="31">
        <v>1416.6</v>
      </c>
      <c r="L203" s="31">
        <v>1368.05</v>
      </c>
      <c r="M203" s="31">
        <v>10.161339999999999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1241.9000000000001</v>
      </c>
      <c r="D204" s="36">
        <v>1248.8166666666666</v>
      </c>
      <c r="E204" s="36">
        <v>1231.6333333333332</v>
      </c>
      <c r="F204" s="36">
        <v>1221.3666666666666</v>
      </c>
      <c r="G204" s="36">
        <v>1204.1833333333332</v>
      </c>
      <c r="H204" s="36">
        <v>1259.0833333333333</v>
      </c>
      <c r="I204" s="36">
        <v>1276.2666666666667</v>
      </c>
      <c r="J204" s="36">
        <v>1286.5333333333333</v>
      </c>
      <c r="K204" s="31">
        <v>1266</v>
      </c>
      <c r="L204" s="31">
        <v>1238.55</v>
      </c>
      <c r="M204" s="31">
        <v>18.070720000000001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2578.65</v>
      </c>
      <c r="D205" s="36">
        <v>2607.7666666666664</v>
      </c>
      <c r="E205" s="36">
        <v>2533.5333333333328</v>
      </c>
      <c r="F205" s="36">
        <v>2488.4166666666665</v>
      </c>
      <c r="G205" s="36">
        <v>2414.1833333333329</v>
      </c>
      <c r="H205" s="36">
        <v>2652.8833333333328</v>
      </c>
      <c r="I205" s="36">
        <v>2727.1166666666663</v>
      </c>
      <c r="J205" s="36">
        <v>2772.2333333333327</v>
      </c>
      <c r="K205" s="31">
        <v>2682</v>
      </c>
      <c r="L205" s="31">
        <v>2562.65</v>
      </c>
      <c r="M205" s="31">
        <v>17.166090000000001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1523.7</v>
      </c>
      <c r="D206" s="36">
        <v>1526.55</v>
      </c>
      <c r="E206" s="36">
        <v>1515.5</v>
      </c>
      <c r="F206" s="36">
        <v>1507.3</v>
      </c>
      <c r="G206" s="36">
        <v>1496.25</v>
      </c>
      <c r="H206" s="36">
        <v>1534.75</v>
      </c>
      <c r="I206" s="36">
        <v>1545.7999999999997</v>
      </c>
      <c r="J206" s="36">
        <v>1554</v>
      </c>
      <c r="K206" s="31">
        <v>1537.6</v>
      </c>
      <c r="L206" s="31">
        <v>1518.35</v>
      </c>
      <c r="M206" s="31">
        <v>276.77094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634.70000000000005</v>
      </c>
      <c r="D207" s="36">
        <v>639.56666666666661</v>
      </c>
      <c r="E207" s="36">
        <v>628.48333333333323</v>
      </c>
      <c r="F207" s="36">
        <v>622.26666666666665</v>
      </c>
      <c r="G207" s="36">
        <v>611.18333333333328</v>
      </c>
      <c r="H207" s="36">
        <v>645.78333333333319</v>
      </c>
      <c r="I207" s="36">
        <v>656.86666666666667</v>
      </c>
      <c r="J207" s="36">
        <v>663.08333333333314</v>
      </c>
      <c r="K207" s="31">
        <v>650.65</v>
      </c>
      <c r="L207" s="31">
        <v>633.35</v>
      </c>
      <c r="M207" s="31">
        <v>24.185770000000002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2970</v>
      </c>
      <c r="D208" s="36">
        <v>2982.75</v>
      </c>
      <c r="E208" s="36">
        <v>2947.3</v>
      </c>
      <c r="F208" s="36">
        <v>2924.6000000000004</v>
      </c>
      <c r="G208" s="36">
        <v>2889.1500000000005</v>
      </c>
      <c r="H208" s="36">
        <v>3005.45</v>
      </c>
      <c r="I208" s="36">
        <v>3040.8999999999996</v>
      </c>
      <c r="J208" s="36">
        <v>3063.5999999999995</v>
      </c>
      <c r="K208" s="31">
        <v>3018.2</v>
      </c>
      <c r="L208" s="31">
        <v>2960.05</v>
      </c>
      <c r="M208" s="31">
        <v>3.31995</v>
      </c>
      <c r="N208" s="1"/>
      <c r="O208" s="1"/>
    </row>
    <row r="209" spans="1:15" ht="12.75" customHeight="1">
      <c r="A209" s="33">
        <v>199</v>
      </c>
      <c r="B209" s="53" t="s">
        <v>406</v>
      </c>
      <c r="C209" s="31">
        <v>76</v>
      </c>
      <c r="D209" s="36">
        <v>76.183333333333337</v>
      </c>
      <c r="E209" s="36">
        <v>74.866666666666674</v>
      </c>
      <c r="F209" s="36">
        <v>73.733333333333334</v>
      </c>
      <c r="G209" s="36">
        <v>72.416666666666671</v>
      </c>
      <c r="H209" s="36">
        <v>77.316666666666677</v>
      </c>
      <c r="I209" s="36">
        <v>78.63333333333334</v>
      </c>
      <c r="J209" s="36">
        <v>79.76666666666668</v>
      </c>
      <c r="K209" s="31">
        <v>77.5</v>
      </c>
      <c r="L209" s="31">
        <v>75.05</v>
      </c>
      <c r="M209" s="31">
        <v>135.22002000000001</v>
      </c>
      <c r="N209" s="1"/>
      <c r="O209" s="1"/>
    </row>
    <row r="210" spans="1:15" ht="12.75" customHeight="1">
      <c r="A210" s="33">
        <v>200</v>
      </c>
      <c r="B210" s="53" t="s">
        <v>410</v>
      </c>
      <c r="C210" s="31">
        <v>294</v>
      </c>
      <c r="D210" s="36">
        <v>295.71666666666664</v>
      </c>
      <c r="E210" s="36">
        <v>290.2833333333333</v>
      </c>
      <c r="F210" s="36">
        <v>286.56666666666666</v>
      </c>
      <c r="G210" s="36">
        <v>281.13333333333333</v>
      </c>
      <c r="H210" s="36">
        <v>299.43333333333328</v>
      </c>
      <c r="I210" s="36">
        <v>304.86666666666656</v>
      </c>
      <c r="J210" s="36">
        <v>308.58333333333326</v>
      </c>
      <c r="K210" s="31">
        <v>301.14999999999998</v>
      </c>
      <c r="L210" s="31">
        <v>292</v>
      </c>
      <c r="M210" s="31">
        <v>4.3368000000000002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466.85</v>
      </c>
      <c r="D211" s="36">
        <v>470.3</v>
      </c>
      <c r="E211" s="36">
        <v>461</v>
      </c>
      <c r="F211" s="36">
        <v>455.15</v>
      </c>
      <c r="G211" s="36">
        <v>445.84999999999997</v>
      </c>
      <c r="H211" s="36">
        <v>476.15000000000003</v>
      </c>
      <c r="I211" s="36">
        <v>485.4500000000001</v>
      </c>
      <c r="J211" s="36">
        <v>491.30000000000007</v>
      </c>
      <c r="K211" s="31">
        <v>479.6</v>
      </c>
      <c r="L211" s="31">
        <v>464.45</v>
      </c>
      <c r="M211" s="31">
        <v>58.697800000000001</v>
      </c>
      <c r="N211" s="1"/>
      <c r="O211" s="1"/>
    </row>
    <row r="212" spans="1:15" ht="12.75" customHeight="1">
      <c r="A212" s="33">
        <v>202</v>
      </c>
      <c r="B212" s="53" t="s">
        <v>411</v>
      </c>
      <c r="C212" s="31">
        <v>994.95</v>
      </c>
      <c r="D212" s="36">
        <v>997.31666666666661</v>
      </c>
      <c r="E212" s="36">
        <v>989.68333333333317</v>
      </c>
      <c r="F212" s="36">
        <v>984.41666666666652</v>
      </c>
      <c r="G212" s="36">
        <v>976.78333333333308</v>
      </c>
      <c r="H212" s="36">
        <v>1002.5833333333333</v>
      </c>
      <c r="I212" s="36">
        <v>1010.2166666666667</v>
      </c>
      <c r="J212" s="36">
        <v>1015.4833333333333</v>
      </c>
      <c r="K212" s="31">
        <v>1004.95</v>
      </c>
      <c r="L212" s="31">
        <v>992.05</v>
      </c>
      <c r="M212" s="31">
        <v>0.55323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1889.15</v>
      </c>
      <c r="D213" s="36">
        <v>1905.25</v>
      </c>
      <c r="E213" s="36">
        <v>1868.9</v>
      </c>
      <c r="F213" s="36">
        <v>1848.65</v>
      </c>
      <c r="G213" s="36">
        <v>1812.3000000000002</v>
      </c>
      <c r="H213" s="36">
        <v>1925.5</v>
      </c>
      <c r="I213" s="36">
        <v>1961.85</v>
      </c>
      <c r="J213" s="36">
        <v>1982.1</v>
      </c>
      <c r="K213" s="31">
        <v>1941.6</v>
      </c>
      <c r="L213" s="31">
        <v>1885</v>
      </c>
      <c r="M213" s="31">
        <v>19.920760000000001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156.30000000000001</v>
      </c>
      <c r="D214" s="36">
        <v>157.70000000000002</v>
      </c>
      <c r="E214" s="36">
        <v>153.10000000000002</v>
      </c>
      <c r="F214" s="36">
        <v>149.9</v>
      </c>
      <c r="G214" s="36">
        <v>145.30000000000001</v>
      </c>
      <c r="H214" s="36">
        <v>160.90000000000003</v>
      </c>
      <c r="I214" s="36">
        <v>165.5</v>
      </c>
      <c r="J214" s="36">
        <v>168.70000000000005</v>
      </c>
      <c r="K214" s="31">
        <v>162.30000000000001</v>
      </c>
      <c r="L214" s="31">
        <v>154.5</v>
      </c>
      <c r="M214" s="31">
        <v>119.31246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249.7</v>
      </c>
      <c r="D215" s="36">
        <v>251.91666666666666</v>
      </c>
      <c r="E215" s="36">
        <v>246.88333333333333</v>
      </c>
      <c r="F215" s="36">
        <v>244.06666666666666</v>
      </c>
      <c r="G215" s="36">
        <v>239.03333333333333</v>
      </c>
      <c r="H215" s="36">
        <v>254.73333333333332</v>
      </c>
      <c r="I215" s="36">
        <v>259.76666666666665</v>
      </c>
      <c r="J215" s="36">
        <v>262.58333333333331</v>
      </c>
      <c r="K215" s="31">
        <v>256.95</v>
      </c>
      <c r="L215" s="31">
        <v>249.1</v>
      </c>
      <c r="M215" s="31">
        <v>39.000489999999999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2460.35</v>
      </c>
      <c r="D216" s="36">
        <v>2471.5166666666669</v>
      </c>
      <c r="E216" s="36">
        <v>2442.0333333333338</v>
      </c>
      <c r="F216" s="36">
        <v>2423.7166666666667</v>
      </c>
      <c r="G216" s="36">
        <v>2394.2333333333336</v>
      </c>
      <c r="H216" s="36">
        <v>2489.8333333333339</v>
      </c>
      <c r="I216" s="36">
        <v>2519.3166666666666</v>
      </c>
      <c r="J216" s="36">
        <v>2537.6333333333341</v>
      </c>
      <c r="K216" s="31">
        <v>2501</v>
      </c>
      <c r="L216" s="31">
        <v>2453.1999999999998</v>
      </c>
      <c r="M216" s="31">
        <v>16.123460000000001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297.95</v>
      </c>
      <c r="D217" s="36">
        <v>301.11666666666662</v>
      </c>
      <c r="E217" s="36">
        <v>290.83333333333326</v>
      </c>
      <c r="F217" s="36">
        <v>283.71666666666664</v>
      </c>
      <c r="G217" s="36">
        <v>273.43333333333328</v>
      </c>
      <c r="H217" s="36">
        <v>308.23333333333323</v>
      </c>
      <c r="I217" s="36">
        <v>318.51666666666665</v>
      </c>
      <c r="J217" s="36">
        <v>325.63333333333321</v>
      </c>
      <c r="K217" s="31">
        <v>311.39999999999998</v>
      </c>
      <c r="L217" s="31">
        <v>294</v>
      </c>
      <c r="M217" s="31">
        <v>11.40485</v>
      </c>
      <c r="N217" s="1"/>
      <c r="O217" s="1"/>
    </row>
    <row r="218" spans="1:15" ht="12.75" customHeight="1">
      <c r="A218" s="33">
        <v>208</v>
      </c>
      <c r="B218" s="53" t="s">
        <v>412</v>
      </c>
      <c r="C218" s="31">
        <v>4121.3999999999996</v>
      </c>
      <c r="D218" s="36">
        <v>4153.8</v>
      </c>
      <c r="E218" s="36">
        <v>4067.6000000000004</v>
      </c>
      <c r="F218" s="36">
        <v>4013.8</v>
      </c>
      <c r="G218" s="36">
        <v>3927.6000000000004</v>
      </c>
      <c r="H218" s="36">
        <v>4207.6000000000004</v>
      </c>
      <c r="I218" s="36">
        <v>4293.7999999999993</v>
      </c>
      <c r="J218" s="36">
        <v>4347.6000000000004</v>
      </c>
      <c r="K218" s="31">
        <v>4240</v>
      </c>
      <c r="L218" s="31">
        <v>4100</v>
      </c>
      <c r="M218" s="31">
        <v>0.18163000000000001</v>
      </c>
      <c r="N218" s="1"/>
      <c r="O218" s="1"/>
    </row>
    <row r="219" spans="1:15" ht="12.75" customHeight="1">
      <c r="A219" s="33">
        <v>209</v>
      </c>
      <c r="B219" s="53" t="s">
        <v>407</v>
      </c>
      <c r="C219" s="31">
        <v>548.4</v>
      </c>
      <c r="D219" s="36">
        <v>552.08333333333337</v>
      </c>
      <c r="E219" s="36">
        <v>543.16666666666674</v>
      </c>
      <c r="F219" s="36">
        <v>537.93333333333339</v>
      </c>
      <c r="G219" s="36">
        <v>529.01666666666677</v>
      </c>
      <c r="H219" s="36">
        <v>557.31666666666672</v>
      </c>
      <c r="I219" s="36">
        <v>566.23333333333346</v>
      </c>
      <c r="J219" s="36">
        <v>571.4666666666667</v>
      </c>
      <c r="K219" s="31">
        <v>561</v>
      </c>
      <c r="L219" s="31">
        <v>546.85</v>
      </c>
      <c r="M219" s="31">
        <v>2.10039</v>
      </c>
      <c r="N219" s="1"/>
      <c r="O219" s="1"/>
    </row>
    <row r="220" spans="1:15" ht="12.75" customHeight="1">
      <c r="A220" s="33">
        <v>210</v>
      </c>
      <c r="B220" s="53" t="s">
        <v>413</v>
      </c>
      <c r="C220" s="31">
        <v>820.55</v>
      </c>
      <c r="D220" s="36">
        <v>827.13333333333333</v>
      </c>
      <c r="E220" s="36">
        <v>809.41666666666663</v>
      </c>
      <c r="F220" s="36">
        <v>798.2833333333333</v>
      </c>
      <c r="G220" s="36">
        <v>780.56666666666661</v>
      </c>
      <c r="H220" s="36">
        <v>838.26666666666665</v>
      </c>
      <c r="I220" s="36">
        <v>855.98333333333335</v>
      </c>
      <c r="J220" s="36">
        <v>867.11666666666667</v>
      </c>
      <c r="K220" s="31">
        <v>844.85</v>
      </c>
      <c r="L220" s="31">
        <v>816</v>
      </c>
      <c r="M220" s="31">
        <v>2.0094500000000002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39141.199999999997</v>
      </c>
      <c r="D221" s="36">
        <v>39522.766666666663</v>
      </c>
      <c r="E221" s="36">
        <v>38338.533333333326</v>
      </c>
      <c r="F221" s="36">
        <v>37535.866666666661</v>
      </c>
      <c r="G221" s="36">
        <v>36351.633333333324</v>
      </c>
      <c r="H221" s="36">
        <v>40325.433333333327</v>
      </c>
      <c r="I221" s="36">
        <v>41509.666666666664</v>
      </c>
      <c r="J221" s="36">
        <v>42312.333333333328</v>
      </c>
      <c r="K221" s="31">
        <v>40707</v>
      </c>
      <c r="L221" s="31">
        <v>38720.1</v>
      </c>
      <c r="M221" s="31">
        <v>6.4659999999999995E-2</v>
      </c>
      <c r="N221" s="1"/>
      <c r="O221" s="1"/>
    </row>
    <row r="222" spans="1:15" ht="12.75" customHeight="1">
      <c r="A222" s="33">
        <v>212</v>
      </c>
      <c r="B222" s="53" t="s">
        <v>414</v>
      </c>
      <c r="C222" s="31">
        <v>86.55</v>
      </c>
      <c r="D222" s="36">
        <v>87.033333333333346</v>
      </c>
      <c r="E222" s="36">
        <v>85.066666666666691</v>
      </c>
      <c r="F222" s="36">
        <v>83.583333333333343</v>
      </c>
      <c r="G222" s="36">
        <v>81.616666666666688</v>
      </c>
      <c r="H222" s="36">
        <v>88.516666666666694</v>
      </c>
      <c r="I222" s="36">
        <v>90.483333333333363</v>
      </c>
      <c r="J222" s="36">
        <v>91.966666666666697</v>
      </c>
      <c r="K222" s="31">
        <v>89</v>
      </c>
      <c r="L222" s="31">
        <v>85.55</v>
      </c>
      <c r="M222" s="31">
        <v>274.01238000000001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942.6</v>
      </c>
      <c r="D223" s="36">
        <v>941.5333333333333</v>
      </c>
      <c r="E223" s="36">
        <v>935.81666666666661</v>
      </c>
      <c r="F223" s="36">
        <v>929.0333333333333</v>
      </c>
      <c r="G223" s="36">
        <v>923.31666666666661</v>
      </c>
      <c r="H223" s="36">
        <v>948.31666666666661</v>
      </c>
      <c r="I223" s="36">
        <v>954.0333333333333</v>
      </c>
      <c r="J223" s="36">
        <v>960.81666666666661</v>
      </c>
      <c r="K223" s="31">
        <v>947.25</v>
      </c>
      <c r="L223" s="31">
        <v>934.75</v>
      </c>
      <c r="M223" s="31">
        <v>259.91282000000001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1274.25</v>
      </c>
      <c r="D224" s="36">
        <v>1277</v>
      </c>
      <c r="E224" s="36">
        <v>1263.25</v>
      </c>
      <c r="F224" s="36">
        <v>1252.25</v>
      </c>
      <c r="G224" s="36">
        <v>1238.5</v>
      </c>
      <c r="H224" s="36">
        <v>1288</v>
      </c>
      <c r="I224" s="36">
        <v>1301.75</v>
      </c>
      <c r="J224" s="36">
        <v>1312.75</v>
      </c>
      <c r="K224" s="31">
        <v>1290.75</v>
      </c>
      <c r="L224" s="31">
        <v>1266</v>
      </c>
      <c r="M224" s="31">
        <v>11.919090000000001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566.1</v>
      </c>
      <c r="D225" s="36">
        <v>570.29999999999995</v>
      </c>
      <c r="E225" s="36">
        <v>559.09999999999991</v>
      </c>
      <c r="F225" s="36">
        <v>552.09999999999991</v>
      </c>
      <c r="G225" s="36">
        <v>540.89999999999986</v>
      </c>
      <c r="H225" s="36">
        <v>577.29999999999995</v>
      </c>
      <c r="I225" s="36">
        <v>588.5</v>
      </c>
      <c r="J225" s="36">
        <v>595.5</v>
      </c>
      <c r="K225" s="31">
        <v>581.5</v>
      </c>
      <c r="L225" s="31">
        <v>563.29999999999995</v>
      </c>
      <c r="M225" s="31">
        <v>41.109009999999998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620.70000000000005</v>
      </c>
      <c r="D226" s="36">
        <v>619.06666666666672</v>
      </c>
      <c r="E226" s="36">
        <v>614.43333333333339</v>
      </c>
      <c r="F226" s="36">
        <v>608.16666666666663</v>
      </c>
      <c r="G226" s="36">
        <v>603.5333333333333</v>
      </c>
      <c r="H226" s="36">
        <v>625.33333333333348</v>
      </c>
      <c r="I226" s="36">
        <v>629.96666666666692</v>
      </c>
      <c r="J226" s="36">
        <v>636.23333333333358</v>
      </c>
      <c r="K226" s="31">
        <v>623.70000000000005</v>
      </c>
      <c r="L226" s="31">
        <v>612.79999999999995</v>
      </c>
      <c r="M226" s="31">
        <v>3.0711900000000001</v>
      </c>
      <c r="N226" s="1"/>
      <c r="O226" s="1"/>
    </row>
    <row r="227" spans="1:15" ht="12.75" customHeight="1">
      <c r="A227" s="33">
        <v>217</v>
      </c>
      <c r="B227" s="53" t="s">
        <v>415</v>
      </c>
      <c r="C227" s="31">
        <v>70.05</v>
      </c>
      <c r="D227" s="36">
        <v>70.8</v>
      </c>
      <c r="E227" s="36">
        <v>68.949999999999989</v>
      </c>
      <c r="F227" s="36">
        <v>67.849999999999994</v>
      </c>
      <c r="G227" s="36">
        <v>65.999999999999986</v>
      </c>
      <c r="H227" s="36">
        <v>71.899999999999991</v>
      </c>
      <c r="I227" s="36">
        <v>73.749999999999986</v>
      </c>
      <c r="J227" s="36">
        <v>74.849999999999994</v>
      </c>
      <c r="K227" s="31">
        <v>72.650000000000006</v>
      </c>
      <c r="L227" s="31">
        <v>69.7</v>
      </c>
      <c r="M227" s="31">
        <v>167.89946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94.55</v>
      </c>
      <c r="D228" s="36">
        <v>95.533333333333346</v>
      </c>
      <c r="E228" s="36">
        <v>92.666666666666686</v>
      </c>
      <c r="F228" s="36">
        <v>90.783333333333346</v>
      </c>
      <c r="G228" s="36">
        <v>87.916666666666686</v>
      </c>
      <c r="H228" s="36">
        <v>97.416666666666686</v>
      </c>
      <c r="I228" s="36">
        <v>100.28333333333333</v>
      </c>
      <c r="J228" s="36">
        <v>102.16666666666669</v>
      </c>
      <c r="K228" s="31">
        <v>98.4</v>
      </c>
      <c r="L228" s="31">
        <v>93.65</v>
      </c>
      <c r="M228" s="31">
        <v>529.96231999999998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127.15</v>
      </c>
      <c r="D229" s="36">
        <v>130.29999999999998</v>
      </c>
      <c r="E229" s="36">
        <v>123.59999999999997</v>
      </c>
      <c r="F229" s="36">
        <v>120.04999999999998</v>
      </c>
      <c r="G229" s="36">
        <v>113.34999999999997</v>
      </c>
      <c r="H229" s="36">
        <v>133.84999999999997</v>
      </c>
      <c r="I229" s="36">
        <v>140.54999999999995</v>
      </c>
      <c r="J229" s="36">
        <v>144.09999999999997</v>
      </c>
      <c r="K229" s="31">
        <v>137</v>
      </c>
      <c r="L229" s="31">
        <v>126.75</v>
      </c>
      <c r="M229" s="31">
        <v>127.41648000000001</v>
      </c>
      <c r="N229" s="1"/>
      <c r="O229" s="1"/>
    </row>
    <row r="230" spans="1:15" ht="12.75" customHeight="1">
      <c r="A230" s="33">
        <v>220</v>
      </c>
      <c r="B230" s="53" t="s">
        <v>416</v>
      </c>
      <c r="C230" s="31">
        <v>888.6</v>
      </c>
      <c r="D230" s="36">
        <v>893.18333333333339</v>
      </c>
      <c r="E230" s="36">
        <v>876.41666666666674</v>
      </c>
      <c r="F230" s="36">
        <v>864.23333333333335</v>
      </c>
      <c r="G230" s="36">
        <v>847.4666666666667</v>
      </c>
      <c r="H230" s="36">
        <v>905.36666666666679</v>
      </c>
      <c r="I230" s="36">
        <v>922.13333333333344</v>
      </c>
      <c r="J230" s="36">
        <v>934.31666666666683</v>
      </c>
      <c r="K230" s="31">
        <v>909.95</v>
      </c>
      <c r="L230" s="31">
        <v>881</v>
      </c>
      <c r="M230" s="31">
        <v>0.45169999999999999</v>
      </c>
      <c r="N230" s="1"/>
      <c r="O230" s="1"/>
    </row>
    <row r="231" spans="1:15" ht="12.75" customHeight="1">
      <c r="A231" s="33">
        <v>221</v>
      </c>
      <c r="B231" s="53" t="s">
        <v>417</v>
      </c>
      <c r="C231" s="31">
        <v>593.9</v>
      </c>
      <c r="D231" s="36">
        <v>595.15</v>
      </c>
      <c r="E231" s="36">
        <v>585.4</v>
      </c>
      <c r="F231" s="36">
        <v>576.9</v>
      </c>
      <c r="G231" s="36">
        <v>567.15</v>
      </c>
      <c r="H231" s="36">
        <v>603.65</v>
      </c>
      <c r="I231" s="36">
        <v>613.4</v>
      </c>
      <c r="J231" s="36">
        <v>621.9</v>
      </c>
      <c r="K231" s="31">
        <v>604.9</v>
      </c>
      <c r="L231" s="31">
        <v>586.65</v>
      </c>
      <c r="M231" s="31">
        <v>4.4756299999999998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226.65</v>
      </c>
      <c r="D232" s="36">
        <v>228.4666666666667</v>
      </c>
      <c r="E232" s="36">
        <v>222.13333333333338</v>
      </c>
      <c r="F232" s="36">
        <v>217.61666666666667</v>
      </c>
      <c r="G232" s="36">
        <v>211.28333333333336</v>
      </c>
      <c r="H232" s="36">
        <v>232.98333333333341</v>
      </c>
      <c r="I232" s="36">
        <v>239.31666666666672</v>
      </c>
      <c r="J232" s="36">
        <v>243.83333333333343</v>
      </c>
      <c r="K232" s="31">
        <v>234.8</v>
      </c>
      <c r="L232" s="31">
        <v>223.95</v>
      </c>
      <c r="M232" s="31">
        <v>61.349769999999999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184.9</v>
      </c>
      <c r="D233" s="36">
        <v>185.33333333333334</v>
      </c>
      <c r="E233" s="36">
        <v>180.06666666666669</v>
      </c>
      <c r="F233" s="36">
        <v>175.23333333333335</v>
      </c>
      <c r="G233" s="36">
        <v>169.9666666666667</v>
      </c>
      <c r="H233" s="36">
        <v>190.16666666666669</v>
      </c>
      <c r="I233" s="36">
        <v>195.43333333333334</v>
      </c>
      <c r="J233" s="36">
        <v>200.26666666666668</v>
      </c>
      <c r="K233" s="31">
        <v>190.6</v>
      </c>
      <c r="L233" s="31">
        <v>180.5</v>
      </c>
      <c r="M233" s="31">
        <v>242.18437</v>
      </c>
      <c r="N233" s="1"/>
      <c r="O233" s="1"/>
    </row>
    <row r="234" spans="1:15" ht="12.75" customHeight="1">
      <c r="A234" s="33">
        <v>224</v>
      </c>
      <c r="B234" s="53" t="s">
        <v>420</v>
      </c>
      <c r="C234" s="31">
        <v>83.8</v>
      </c>
      <c r="D234" s="36">
        <v>84.7</v>
      </c>
      <c r="E234" s="36">
        <v>82.100000000000009</v>
      </c>
      <c r="F234" s="36">
        <v>80.400000000000006</v>
      </c>
      <c r="G234" s="36">
        <v>77.800000000000011</v>
      </c>
      <c r="H234" s="36">
        <v>86.4</v>
      </c>
      <c r="I234" s="36">
        <v>89</v>
      </c>
      <c r="J234" s="36">
        <v>90.7</v>
      </c>
      <c r="K234" s="31">
        <v>87.3</v>
      </c>
      <c r="L234" s="31">
        <v>83</v>
      </c>
      <c r="M234" s="31">
        <v>220.99424999999999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2867.75</v>
      </c>
      <c r="D235" s="36">
        <v>2891.9</v>
      </c>
      <c r="E235" s="36">
        <v>2825.8500000000004</v>
      </c>
      <c r="F235" s="36">
        <v>2783.9500000000003</v>
      </c>
      <c r="G235" s="36">
        <v>2717.9000000000005</v>
      </c>
      <c r="H235" s="36">
        <v>2933.8</v>
      </c>
      <c r="I235" s="36">
        <v>2999.8500000000004</v>
      </c>
      <c r="J235" s="36">
        <v>3041.75</v>
      </c>
      <c r="K235" s="31">
        <v>2957.95</v>
      </c>
      <c r="L235" s="31">
        <v>2850</v>
      </c>
      <c r="M235" s="31">
        <v>1.7298500000000001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413.9</v>
      </c>
      <c r="D236" s="36">
        <v>420.73333333333335</v>
      </c>
      <c r="E236" s="36">
        <v>397.4666666666667</v>
      </c>
      <c r="F236" s="36">
        <v>381.03333333333336</v>
      </c>
      <c r="G236" s="36">
        <v>357.76666666666671</v>
      </c>
      <c r="H236" s="36">
        <v>437.16666666666669</v>
      </c>
      <c r="I236" s="36">
        <v>460.43333333333334</v>
      </c>
      <c r="J236" s="36">
        <v>476.86666666666667</v>
      </c>
      <c r="K236" s="31">
        <v>444</v>
      </c>
      <c r="L236" s="31">
        <v>404.3</v>
      </c>
      <c r="M236" s="31">
        <v>64.472620000000006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131.05000000000001</v>
      </c>
      <c r="D237" s="36">
        <v>132.18333333333331</v>
      </c>
      <c r="E237" s="36">
        <v>129.51666666666662</v>
      </c>
      <c r="F237" s="36">
        <v>127.98333333333332</v>
      </c>
      <c r="G237" s="36">
        <v>125.31666666666663</v>
      </c>
      <c r="H237" s="36">
        <v>133.71666666666661</v>
      </c>
      <c r="I237" s="36">
        <v>136.3833333333333</v>
      </c>
      <c r="J237" s="36">
        <v>137.9166666666666</v>
      </c>
      <c r="K237" s="31">
        <v>134.85</v>
      </c>
      <c r="L237" s="31">
        <v>130.65</v>
      </c>
      <c r="M237" s="31">
        <v>83.593040000000002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405.15</v>
      </c>
      <c r="D238" s="36">
        <v>407.95</v>
      </c>
      <c r="E238" s="36">
        <v>401.2</v>
      </c>
      <c r="F238" s="36">
        <v>397.25</v>
      </c>
      <c r="G238" s="36">
        <v>390.5</v>
      </c>
      <c r="H238" s="36">
        <v>411.9</v>
      </c>
      <c r="I238" s="36">
        <v>418.65</v>
      </c>
      <c r="J238" s="36">
        <v>422.59999999999997</v>
      </c>
      <c r="K238" s="31">
        <v>414.7</v>
      </c>
      <c r="L238" s="31">
        <v>404</v>
      </c>
      <c r="M238" s="31">
        <v>22.248899999999999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89.8</v>
      </c>
      <c r="D239" s="36">
        <v>90.233333333333334</v>
      </c>
      <c r="E239" s="36">
        <v>89.066666666666663</v>
      </c>
      <c r="F239" s="36">
        <v>88.333333333333329</v>
      </c>
      <c r="G239" s="36">
        <v>87.166666666666657</v>
      </c>
      <c r="H239" s="36">
        <v>90.966666666666669</v>
      </c>
      <c r="I239" s="36">
        <v>92.133333333333326</v>
      </c>
      <c r="J239" s="36">
        <v>92.866666666666674</v>
      </c>
      <c r="K239" s="31">
        <v>91.4</v>
      </c>
      <c r="L239" s="31">
        <v>89.5</v>
      </c>
      <c r="M239" s="31">
        <v>171.16632999999999</v>
      </c>
      <c r="N239" s="1"/>
      <c r="O239" s="1"/>
    </row>
    <row r="240" spans="1:15" ht="12.75" customHeight="1">
      <c r="A240" s="33">
        <v>230</v>
      </c>
      <c r="B240" s="53" t="s">
        <v>421</v>
      </c>
      <c r="C240" s="31">
        <v>46.35</v>
      </c>
      <c r="D240" s="36">
        <v>46.716666666666669</v>
      </c>
      <c r="E240" s="36">
        <v>44.833333333333336</v>
      </c>
      <c r="F240" s="36">
        <v>43.31666666666667</v>
      </c>
      <c r="G240" s="36">
        <v>41.433333333333337</v>
      </c>
      <c r="H240" s="36">
        <v>48.233333333333334</v>
      </c>
      <c r="I240" s="36">
        <v>50.11666666666666</v>
      </c>
      <c r="J240" s="36">
        <v>51.633333333333333</v>
      </c>
      <c r="K240" s="31">
        <v>48.6</v>
      </c>
      <c r="L240" s="31">
        <v>45.2</v>
      </c>
      <c r="M240" s="31">
        <v>2143.5573899999999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672.1</v>
      </c>
      <c r="D241" s="36">
        <v>676.83333333333337</v>
      </c>
      <c r="E241" s="36">
        <v>665.26666666666677</v>
      </c>
      <c r="F241" s="36">
        <v>658.43333333333339</v>
      </c>
      <c r="G241" s="36">
        <v>646.86666666666679</v>
      </c>
      <c r="H241" s="36">
        <v>683.66666666666674</v>
      </c>
      <c r="I241" s="36">
        <v>695.23333333333335</v>
      </c>
      <c r="J241" s="36">
        <v>702.06666666666672</v>
      </c>
      <c r="K241" s="31">
        <v>688.4</v>
      </c>
      <c r="L241" s="31">
        <v>670</v>
      </c>
      <c r="M241" s="31">
        <v>11.092750000000001</v>
      </c>
      <c r="N241" s="1"/>
      <c r="O241" s="1"/>
    </row>
    <row r="242" spans="1:15" ht="12.75" customHeight="1">
      <c r="A242" s="33">
        <v>232</v>
      </c>
      <c r="B242" s="53" t="s">
        <v>422</v>
      </c>
      <c r="C242" s="31">
        <v>74.849999999999994</v>
      </c>
      <c r="D242" s="36">
        <v>75.216666666666654</v>
      </c>
      <c r="E242" s="36">
        <v>74.133333333333312</v>
      </c>
      <c r="F242" s="36">
        <v>73.416666666666657</v>
      </c>
      <c r="G242" s="36">
        <v>72.333333333333314</v>
      </c>
      <c r="H242" s="36">
        <v>75.933333333333309</v>
      </c>
      <c r="I242" s="36">
        <v>77.016666666666652</v>
      </c>
      <c r="J242" s="36">
        <v>77.733333333333306</v>
      </c>
      <c r="K242" s="31">
        <v>76.3</v>
      </c>
      <c r="L242" s="31">
        <v>74.5</v>
      </c>
      <c r="M242" s="31">
        <v>250.11662000000001</v>
      </c>
      <c r="N242" s="1"/>
      <c r="O242" s="1"/>
    </row>
    <row r="243" spans="1:15" ht="12.75" customHeight="1">
      <c r="A243" s="33">
        <v>233</v>
      </c>
      <c r="B243" s="53" t="s">
        <v>423</v>
      </c>
      <c r="C243" s="31">
        <v>1485.3</v>
      </c>
      <c r="D243" s="36">
        <v>1492.2</v>
      </c>
      <c r="E243" s="36">
        <v>1471.45</v>
      </c>
      <c r="F243" s="36">
        <v>1457.6</v>
      </c>
      <c r="G243" s="36">
        <v>1436.85</v>
      </c>
      <c r="H243" s="36">
        <v>1506.0500000000002</v>
      </c>
      <c r="I243" s="36">
        <v>1526.8000000000002</v>
      </c>
      <c r="J243" s="36">
        <v>1540.6500000000003</v>
      </c>
      <c r="K243" s="31">
        <v>1512.95</v>
      </c>
      <c r="L243" s="31">
        <v>1478.35</v>
      </c>
      <c r="M243" s="31">
        <v>0.34838000000000002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449.8</v>
      </c>
      <c r="D244" s="36">
        <v>451.2</v>
      </c>
      <c r="E244" s="36">
        <v>446.75</v>
      </c>
      <c r="F244" s="36">
        <v>443.7</v>
      </c>
      <c r="G244" s="36">
        <v>439.25</v>
      </c>
      <c r="H244" s="36">
        <v>454.25</v>
      </c>
      <c r="I244" s="36">
        <v>458.69999999999993</v>
      </c>
      <c r="J244" s="36">
        <v>461.75</v>
      </c>
      <c r="K244" s="31">
        <v>455.65</v>
      </c>
      <c r="L244" s="31">
        <v>448.15</v>
      </c>
      <c r="M244" s="31">
        <v>13.390549999999999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189.6</v>
      </c>
      <c r="D245" s="36">
        <v>190.4</v>
      </c>
      <c r="E245" s="36">
        <v>187.3</v>
      </c>
      <c r="F245" s="36">
        <v>185</v>
      </c>
      <c r="G245" s="36">
        <v>181.9</v>
      </c>
      <c r="H245" s="36">
        <v>192.70000000000002</v>
      </c>
      <c r="I245" s="36">
        <v>195.79999999999998</v>
      </c>
      <c r="J245" s="36">
        <v>198.10000000000002</v>
      </c>
      <c r="K245" s="31">
        <v>193.5</v>
      </c>
      <c r="L245" s="31">
        <v>188.1</v>
      </c>
      <c r="M245" s="31">
        <v>192.76797999999999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1413</v>
      </c>
      <c r="D246" s="36">
        <v>1422.6000000000001</v>
      </c>
      <c r="E246" s="36">
        <v>1399.8500000000004</v>
      </c>
      <c r="F246" s="36">
        <v>1386.7000000000003</v>
      </c>
      <c r="G246" s="36">
        <v>1363.9500000000005</v>
      </c>
      <c r="H246" s="36">
        <v>1435.7500000000002</v>
      </c>
      <c r="I246" s="36">
        <v>1458.4999999999998</v>
      </c>
      <c r="J246" s="36">
        <v>1471.65</v>
      </c>
      <c r="K246" s="31">
        <v>1445.35</v>
      </c>
      <c r="L246" s="31">
        <v>1409.45</v>
      </c>
      <c r="M246" s="31">
        <v>58.76746</v>
      </c>
      <c r="N246" s="1"/>
      <c r="O246" s="1"/>
    </row>
    <row r="247" spans="1:15" ht="12.75" customHeight="1">
      <c r="A247" s="33">
        <v>237</v>
      </c>
      <c r="B247" s="53" t="s">
        <v>424</v>
      </c>
      <c r="C247" s="31">
        <v>17.600000000000001</v>
      </c>
      <c r="D247" s="36">
        <v>17.816666666666666</v>
      </c>
      <c r="E247" s="36">
        <v>17.283333333333331</v>
      </c>
      <c r="F247" s="36">
        <v>16.966666666666665</v>
      </c>
      <c r="G247" s="36">
        <v>16.43333333333333</v>
      </c>
      <c r="H247" s="36">
        <v>18.133333333333333</v>
      </c>
      <c r="I247" s="36">
        <v>18.666666666666671</v>
      </c>
      <c r="J247" s="36">
        <v>18.983333333333334</v>
      </c>
      <c r="K247" s="31">
        <v>18.350000000000001</v>
      </c>
      <c r="L247" s="31">
        <v>17.5</v>
      </c>
      <c r="M247" s="31">
        <v>736.83484999999996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4177</v>
      </c>
      <c r="D248" s="36">
        <v>4202.333333333333</v>
      </c>
      <c r="E248" s="36">
        <v>4131.7166666666662</v>
      </c>
      <c r="F248" s="36">
        <v>4086.4333333333334</v>
      </c>
      <c r="G248" s="36">
        <v>4015.8166666666666</v>
      </c>
      <c r="H248" s="36">
        <v>4247.6166666666659</v>
      </c>
      <c r="I248" s="36">
        <v>4318.2333333333327</v>
      </c>
      <c r="J248" s="36">
        <v>4363.5166666666655</v>
      </c>
      <c r="K248" s="31">
        <v>4272.95</v>
      </c>
      <c r="L248" s="31">
        <v>4157.05</v>
      </c>
      <c r="M248" s="31">
        <v>6.8653300000000002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1439.45</v>
      </c>
      <c r="D249" s="36">
        <v>1449.0166666666667</v>
      </c>
      <c r="E249" s="36">
        <v>1425.4333333333334</v>
      </c>
      <c r="F249" s="36">
        <v>1411.4166666666667</v>
      </c>
      <c r="G249" s="36">
        <v>1387.8333333333335</v>
      </c>
      <c r="H249" s="36">
        <v>1463.0333333333333</v>
      </c>
      <c r="I249" s="36">
        <v>1486.6166666666668</v>
      </c>
      <c r="J249" s="36">
        <v>1500.6333333333332</v>
      </c>
      <c r="K249" s="31">
        <v>1472.6</v>
      </c>
      <c r="L249" s="31">
        <v>1435</v>
      </c>
      <c r="M249" s="31">
        <v>58.14602</v>
      </c>
      <c r="N249" s="1"/>
      <c r="O249" s="1"/>
    </row>
    <row r="250" spans="1:15" ht="12.75" customHeight="1">
      <c r="A250" s="33">
        <v>240</v>
      </c>
      <c r="B250" s="53" t="s">
        <v>853</v>
      </c>
      <c r="C250" s="31">
        <v>2939.45</v>
      </c>
      <c r="D250" s="36">
        <v>2959.6666666666665</v>
      </c>
      <c r="E250" s="36">
        <v>2910.333333333333</v>
      </c>
      <c r="F250" s="36">
        <v>2881.2166666666667</v>
      </c>
      <c r="G250" s="36">
        <v>2831.8833333333332</v>
      </c>
      <c r="H250" s="36">
        <v>2988.7833333333328</v>
      </c>
      <c r="I250" s="36">
        <v>3038.1166666666659</v>
      </c>
      <c r="J250" s="36">
        <v>3067.2333333333327</v>
      </c>
      <c r="K250" s="31">
        <v>3009</v>
      </c>
      <c r="L250" s="31">
        <v>2930.55</v>
      </c>
      <c r="M250" s="31">
        <v>8.8109999999999994E-2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712.8</v>
      </c>
      <c r="D251" s="36">
        <v>717.68333333333339</v>
      </c>
      <c r="E251" s="36">
        <v>703.66666666666674</v>
      </c>
      <c r="F251" s="36">
        <v>694.5333333333333</v>
      </c>
      <c r="G251" s="36">
        <v>680.51666666666665</v>
      </c>
      <c r="H251" s="36">
        <v>726.81666666666683</v>
      </c>
      <c r="I251" s="36">
        <v>740.83333333333348</v>
      </c>
      <c r="J251" s="36">
        <v>749.96666666666692</v>
      </c>
      <c r="K251" s="31">
        <v>731.7</v>
      </c>
      <c r="L251" s="31">
        <v>708.55</v>
      </c>
      <c r="M251" s="31">
        <v>2.6645799999999999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2342.35</v>
      </c>
      <c r="D252" s="36">
        <v>2356.7166666666667</v>
      </c>
      <c r="E252" s="36">
        <v>2318.9833333333336</v>
      </c>
      <c r="F252" s="36">
        <v>2295.6166666666668</v>
      </c>
      <c r="G252" s="36">
        <v>2257.8833333333337</v>
      </c>
      <c r="H252" s="36">
        <v>2380.0833333333335</v>
      </c>
      <c r="I252" s="36">
        <v>2417.8166666666662</v>
      </c>
      <c r="J252" s="36">
        <v>2441.1833333333334</v>
      </c>
      <c r="K252" s="31">
        <v>2394.4499999999998</v>
      </c>
      <c r="L252" s="31">
        <v>2333.35</v>
      </c>
      <c r="M252" s="31">
        <v>7.4005000000000001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923.9</v>
      </c>
      <c r="D253" s="36">
        <v>922.19999999999993</v>
      </c>
      <c r="E253" s="36">
        <v>915.19999999999982</v>
      </c>
      <c r="F253" s="36">
        <v>906.49999999999989</v>
      </c>
      <c r="G253" s="36">
        <v>899.49999999999977</v>
      </c>
      <c r="H253" s="36">
        <v>930.89999999999986</v>
      </c>
      <c r="I253" s="36">
        <v>937.90000000000009</v>
      </c>
      <c r="J253" s="36">
        <v>946.59999999999991</v>
      </c>
      <c r="K253" s="31">
        <v>929.2</v>
      </c>
      <c r="L253" s="31">
        <v>913.5</v>
      </c>
      <c r="M253" s="31">
        <v>7.4524699999999999</v>
      </c>
      <c r="N253" s="1"/>
      <c r="O253" s="1"/>
    </row>
    <row r="254" spans="1:15" ht="12.75" customHeight="1">
      <c r="A254" s="33">
        <v>244</v>
      </c>
      <c r="B254" s="53" t="s">
        <v>418</v>
      </c>
      <c r="C254" s="31">
        <v>31.65</v>
      </c>
      <c r="D254" s="36">
        <v>31.733333333333331</v>
      </c>
      <c r="E254" s="36">
        <v>31.316666666666663</v>
      </c>
      <c r="F254" s="36">
        <v>30.983333333333331</v>
      </c>
      <c r="G254" s="36">
        <v>30.566666666666663</v>
      </c>
      <c r="H254" s="36">
        <v>32.066666666666663</v>
      </c>
      <c r="I254" s="36">
        <v>32.483333333333327</v>
      </c>
      <c r="J254" s="36">
        <v>32.816666666666663</v>
      </c>
      <c r="K254" s="31">
        <v>32.15</v>
      </c>
      <c r="L254" s="31">
        <v>31.4</v>
      </c>
      <c r="M254" s="31">
        <v>135.97378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440.75</v>
      </c>
      <c r="D255" s="36">
        <v>443.43333333333339</v>
      </c>
      <c r="E255" s="36">
        <v>436.9166666666668</v>
      </c>
      <c r="F255" s="36">
        <v>433.08333333333343</v>
      </c>
      <c r="G255" s="36">
        <v>426.56666666666683</v>
      </c>
      <c r="H255" s="36">
        <v>447.26666666666677</v>
      </c>
      <c r="I255" s="36">
        <v>453.78333333333342</v>
      </c>
      <c r="J255" s="36">
        <v>457.61666666666673</v>
      </c>
      <c r="K255" s="31">
        <v>449.95</v>
      </c>
      <c r="L255" s="31">
        <v>439.6</v>
      </c>
      <c r="M255" s="31">
        <v>102.16736</v>
      </c>
      <c r="N255" s="1"/>
      <c r="O255" s="1"/>
    </row>
    <row r="256" spans="1:15" ht="12.75" customHeight="1">
      <c r="A256" s="33">
        <v>246</v>
      </c>
      <c r="B256" s="53" t="s">
        <v>419</v>
      </c>
      <c r="C256" s="31">
        <v>203.2</v>
      </c>
      <c r="D256" s="36">
        <v>204.75</v>
      </c>
      <c r="E256" s="36">
        <v>200.5</v>
      </c>
      <c r="F256" s="36">
        <v>197.8</v>
      </c>
      <c r="G256" s="36">
        <v>193.55</v>
      </c>
      <c r="H256" s="36">
        <v>207.45</v>
      </c>
      <c r="I256" s="36">
        <v>211.7</v>
      </c>
      <c r="J256" s="36">
        <v>214.39999999999998</v>
      </c>
      <c r="K256" s="31">
        <v>209</v>
      </c>
      <c r="L256" s="31">
        <v>202.05</v>
      </c>
      <c r="M256" s="31">
        <v>66.071439999999996</v>
      </c>
      <c r="N256" s="1"/>
      <c r="O256" s="1"/>
    </row>
    <row r="257" spans="1:15" ht="12.75" customHeight="1">
      <c r="A257" s="33">
        <v>247</v>
      </c>
      <c r="B257" s="53" t="s">
        <v>425</v>
      </c>
      <c r="C257" s="31">
        <v>1408.95</v>
      </c>
      <c r="D257" s="36">
        <v>1410.6333333333332</v>
      </c>
      <c r="E257" s="36">
        <v>1399.3166666666664</v>
      </c>
      <c r="F257" s="36">
        <v>1389.6833333333332</v>
      </c>
      <c r="G257" s="36">
        <v>1378.3666666666663</v>
      </c>
      <c r="H257" s="36">
        <v>1420.2666666666664</v>
      </c>
      <c r="I257" s="36">
        <v>1431.583333333333</v>
      </c>
      <c r="J257" s="36">
        <v>1441.2166666666665</v>
      </c>
      <c r="K257" s="31">
        <v>1421.95</v>
      </c>
      <c r="L257" s="31">
        <v>1401</v>
      </c>
      <c r="M257" s="31">
        <v>1.0031399999999999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3145.3</v>
      </c>
      <c r="D258" s="36">
        <v>3163.7000000000003</v>
      </c>
      <c r="E258" s="36">
        <v>3112.1500000000005</v>
      </c>
      <c r="F258" s="36">
        <v>3079.0000000000005</v>
      </c>
      <c r="G258" s="36">
        <v>3027.4500000000007</v>
      </c>
      <c r="H258" s="36">
        <v>3196.8500000000004</v>
      </c>
      <c r="I258" s="36">
        <v>3248.4000000000005</v>
      </c>
      <c r="J258" s="36">
        <v>3281.55</v>
      </c>
      <c r="K258" s="31">
        <v>3215.25</v>
      </c>
      <c r="L258" s="31">
        <v>3130.55</v>
      </c>
      <c r="M258" s="31">
        <v>0.66110999999999998</v>
      </c>
      <c r="N258" s="1"/>
      <c r="O258" s="1"/>
    </row>
    <row r="259" spans="1:15" ht="12.75" customHeight="1">
      <c r="A259" s="33">
        <v>249</v>
      </c>
      <c r="B259" s="53" t="s">
        <v>430</v>
      </c>
      <c r="C259" s="31">
        <v>118.3</v>
      </c>
      <c r="D259" s="36">
        <v>118.61666666666667</v>
      </c>
      <c r="E259" s="36">
        <v>116.98333333333335</v>
      </c>
      <c r="F259" s="36">
        <v>115.66666666666667</v>
      </c>
      <c r="G259" s="36">
        <v>114.03333333333335</v>
      </c>
      <c r="H259" s="36">
        <v>119.93333333333335</v>
      </c>
      <c r="I259" s="36">
        <v>121.56666666666668</v>
      </c>
      <c r="J259" s="36">
        <v>122.88333333333335</v>
      </c>
      <c r="K259" s="31">
        <v>120.25</v>
      </c>
      <c r="L259" s="31">
        <v>117.3</v>
      </c>
      <c r="M259" s="31">
        <v>8.7980199999999993</v>
      </c>
      <c r="N259" s="1"/>
      <c r="O259" s="1"/>
    </row>
    <row r="260" spans="1:15" ht="12.75" customHeight="1">
      <c r="A260" s="33">
        <v>250</v>
      </c>
      <c r="B260" s="53" t="s">
        <v>426</v>
      </c>
      <c r="C260" s="31">
        <v>1371.4</v>
      </c>
      <c r="D260" s="36">
        <v>1362.1333333333334</v>
      </c>
      <c r="E260" s="36">
        <v>1334.2666666666669</v>
      </c>
      <c r="F260" s="36">
        <v>1297.1333333333334</v>
      </c>
      <c r="G260" s="36">
        <v>1269.2666666666669</v>
      </c>
      <c r="H260" s="36">
        <v>1399.2666666666669</v>
      </c>
      <c r="I260" s="36">
        <v>1427.1333333333332</v>
      </c>
      <c r="J260" s="36">
        <v>1464.2666666666669</v>
      </c>
      <c r="K260" s="31">
        <v>1390</v>
      </c>
      <c r="L260" s="31">
        <v>1325</v>
      </c>
      <c r="M260" s="31">
        <v>0.64722999999999997</v>
      </c>
      <c r="N260" s="1"/>
      <c r="O260" s="1"/>
    </row>
    <row r="261" spans="1:15" ht="12.75" customHeight="1">
      <c r="A261" s="33">
        <v>251</v>
      </c>
      <c r="B261" s="53" t="s">
        <v>431</v>
      </c>
      <c r="C261" s="31">
        <v>472.65</v>
      </c>
      <c r="D261" s="36">
        <v>473.45</v>
      </c>
      <c r="E261" s="36">
        <v>453.95</v>
      </c>
      <c r="F261" s="36">
        <v>435.25</v>
      </c>
      <c r="G261" s="36">
        <v>415.75</v>
      </c>
      <c r="H261" s="36">
        <v>492.15</v>
      </c>
      <c r="I261" s="36">
        <v>511.65</v>
      </c>
      <c r="J261" s="36">
        <v>530.34999999999991</v>
      </c>
      <c r="K261" s="31">
        <v>492.95</v>
      </c>
      <c r="L261" s="31">
        <v>454.75</v>
      </c>
      <c r="M261" s="31">
        <v>40.712739999999997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681.85</v>
      </c>
      <c r="D262" s="36">
        <v>686.2833333333333</v>
      </c>
      <c r="E262" s="36">
        <v>675.56666666666661</v>
      </c>
      <c r="F262" s="36">
        <v>669.2833333333333</v>
      </c>
      <c r="G262" s="36">
        <v>658.56666666666661</v>
      </c>
      <c r="H262" s="36">
        <v>692.56666666666661</v>
      </c>
      <c r="I262" s="36">
        <v>703.2833333333333</v>
      </c>
      <c r="J262" s="36">
        <v>709.56666666666661</v>
      </c>
      <c r="K262" s="31">
        <v>697</v>
      </c>
      <c r="L262" s="31">
        <v>680</v>
      </c>
      <c r="M262" s="31">
        <v>14.037649999999999</v>
      </c>
      <c r="N262" s="1"/>
      <c r="O262" s="1"/>
    </row>
    <row r="263" spans="1:15" ht="12.75" customHeight="1">
      <c r="A263" s="33">
        <v>253</v>
      </c>
      <c r="B263" s="53" t="s">
        <v>854</v>
      </c>
      <c r="C263" s="31">
        <v>373.5</v>
      </c>
      <c r="D263" s="36">
        <v>377.95</v>
      </c>
      <c r="E263" s="36">
        <v>363.65</v>
      </c>
      <c r="F263" s="36">
        <v>353.8</v>
      </c>
      <c r="G263" s="36">
        <v>339.5</v>
      </c>
      <c r="H263" s="36">
        <v>387.79999999999995</v>
      </c>
      <c r="I263" s="36">
        <v>402.1</v>
      </c>
      <c r="J263" s="36">
        <v>411.94999999999993</v>
      </c>
      <c r="K263" s="31">
        <v>392.25</v>
      </c>
      <c r="L263" s="31">
        <v>368.1</v>
      </c>
      <c r="M263" s="31">
        <v>3.8959299999999999</v>
      </c>
      <c r="N263" s="1"/>
      <c r="O263" s="1"/>
    </row>
    <row r="264" spans="1:15" ht="12.75" customHeight="1">
      <c r="A264" s="33">
        <v>254</v>
      </c>
      <c r="B264" s="53" t="s">
        <v>427</v>
      </c>
      <c r="C264" s="31">
        <v>642.79999999999995</v>
      </c>
      <c r="D264" s="36">
        <v>642.6</v>
      </c>
      <c r="E264" s="36">
        <v>637.25</v>
      </c>
      <c r="F264" s="36">
        <v>631.69999999999993</v>
      </c>
      <c r="G264" s="36">
        <v>626.34999999999991</v>
      </c>
      <c r="H264" s="36">
        <v>648.15000000000009</v>
      </c>
      <c r="I264" s="36">
        <v>653.50000000000023</v>
      </c>
      <c r="J264" s="36">
        <v>659.05000000000018</v>
      </c>
      <c r="K264" s="31">
        <v>647.95000000000005</v>
      </c>
      <c r="L264" s="31">
        <v>637.04999999999995</v>
      </c>
      <c r="M264" s="31">
        <v>1.4623999999999999</v>
      </c>
      <c r="N264" s="1"/>
      <c r="O264" s="1"/>
    </row>
    <row r="265" spans="1:15" ht="12.75" customHeight="1">
      <c r="A265" s="33">
        <v>255</v>
      </c>
      <c r="B265" s="53" t="s">
        <v>428</v>
      </c>
      <c r="C265" s="31">
        <v>387.55</v>
      </c>
      <c r="D265" s="36">
        <v>390.48333333333335</v>
      </c>
      <c r="E265" s="36">
        <v>383.06666666666672</v>
      </c>
      <c r="F265" s="36">
        <v>378.58333333333337</v>
      </c>
      <c r="G265" s="36">
        <v>371.16666666666674</v>
      </c>
      <c r="H265" s="36">
        <v>394.9666666666667</v>
      </c>
      <c r="I265" s="36">
        <v>402.38333333333333</v>
      </c>
      <c r="J265" s="36">
        <v>406.86666666666667</v>
      </c>
      <c r="K265" s="31">
        <v>397.9</v>
      </c>
      <c r="L265" s="31">
        <v>386</v>
      </c>
      <c r="M265" s="31">
        <v>5.6138599999999999</v>
      </c>
      <c r="N265" s="1"/>
      <c r="O265" s="1"/>
    </row>
    <row r="266" spans="1:15" ht="12.75" customHeight="1">
      <c r="A266" s="33">
        <v>256</v>
      </c>
      <c r="B266" s="53" t="s">
        <v>429</v>
      </c>
      <c r="C266" s="31">
        <v>84.9</v>
      </c>
      <c r="D266" s="36">
        <v>85.666666666666671</v>
      </c>
      <c r="E266" s="36">
        <v>83.88333333333334</v>
      </c>
      <c r="F266" s="36">
        <v>82.866666666666674</v>
      </c>
      <c r="G266" s="36">
        <v>81.083333333333343</v>
      </c>
      <c r="H266" s="36">
        <v>86.683333333333337</v>
      </c>
      <c r="I266" s="36">
        <v>88.466666666666669</v>
      </c>
      <c r="J266" s="36">
        <v>89.483333333333334</v>
      </c>
      <c r="K266" s="31">
        <v>87.45</v>
      </c>
      <c r="L266" s="31">
        <v>84.65</v>
      </c>
      <c r="M266" s="31">
        <v>18.229649999999999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416.5</v>
      </c>
      <c r="D267" s="36">
        <v>422.05</v>
      </c>
      <c r="E267" s="36">
        <v>408.1</v>
      </c>
      <c r="F267" s="36">
        <v>399.7</v>
      </c>
      <c r="G267" s="36">
        <v>385.75</v>
      </c>
      <c r="H267" s="36">
        <v>430.45000000000005</v>
      </c>
      <c r="I267" s="36">
        <v>444.4</v>
      </c>
      <c r="J267" s="36">
        <v>452.80000000000007</v>
      </c>
      <c r="K267" s="31">
        <v>436</v>
      </c>
      <c r="L267" s="31">
        <v>413.65</v>
      </c>
      <c r="M267" s="31">
        <v>50.618279999999999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768.1</v>
      </c>
      <c r="D268" s="36">
        <v>773.2833333333333</v>
      </c>
      <c r="E268" s="36">
        <v>759.16666666666663</v>
      </c>
      <c r="F268" s="36">
        <v>750.23333333333335</v>
      </c>
      <c r="G268" s="36">
        <v>736.11666666666667</v>
      </c>
      <c r="H268" s="36">
        <v>782.21666666666658</v>
      </c>
      <c r="I268" s="36">
        <v>796.33333333333337</v>
      </c>
      <c r="J268" s="36">
        <v>805.26666666666654</v>
      </c>
      <c r="K268" s="31">
        <v>787.4</v>
      </c>
      <c r="L268" s="31">
        <v>764.35</v>
      </c>
      <c r="M268" s="31">
        <v>31.572859999999999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540.65</v>
      </c>
      <c r="D269" s="36">
        <v>545.38333333333333</v>
      </c>
      <c r="E269" s="36">
        <v>534.26666666666665</v>
      </c>
      <c r="F269" s="36">
        <v>527.88333333333333</v>
      </c>
      <c r="G269" s="36">
        <v>516.76666666666665</v>
      </c>
      <c r="H269" s="36">
        <v>551.76666666666665</v>
      </c>
      <c r="I269" s="36">
        <v>562.88333333333321</v>
      </c>
      <c r="J269" s="36">
        <v>569.26666666666665</v>
      </c>
      <c r="K269" s="31">
        <v>556.5</v>
      </c>
      <c r="L269" s="31">
        <v>539</v>
      </c>
      <c r="M269" s="31">
        <v>28.45627</v>
      </c>
      <c r="N269" s="1"/>
      <c r="O269" s="1"/>
    </row>
    <row r="270" spans="1:15" ht="12.75" customHeight="1">
      <c r="A270" s="33">
        <v>260</v>
      </c>
      <c r="B270" s="53" t="s">
        <v>432</v>
      </c>
      <c r="C270" s="31">
        <v>463.6</v>
      </c>
      <c r="D270" s="36">
        <v>467.31666666666666</v>
      </c>
      <c r="E270" s="36">
        <v>456.98333333333335</v>
      </c>
      <c r="F270" s="36">
        <v>450.36666666666667</v>
      </c>
      <c r="G270" s="36">
        <v>440.03333333333336</v>
      </c>
      <c r="H270" s="36">
        <v>473.93333333333334</v>
      </c>
      <c r="I270" s="36">
        <v>484.26666666666671</v>
      </c>
      <c r="J270" s="36">
        <v>490.88333333333333</v>
      </c>
      <c r="K270" s="31">
        <v>477.65</v>
      </c>
      <c r="L270" s="31">
        <v>460.7</v>
      </c>
      <c r="M270" s="31">
        <v>2.06576</v>
      </c>
      <c r="N270" s="1"/>
      <c r="O270" s="1"/>
    </row>
    <row r="271" spans="1:15" ht="12.75" customHeight="1">
      <c r="A271" s="33">
        <v>261</v>
      </c>
      <c r="B271" s="53" t="s">
        <v>433</v>
      </c>
      <c r="C271" s="31">
        <v>425.65</v>
      </c>
      <c r="D271" s="36">
        <v>427.51666666666665</v>
      </c>
      <c r="E271" s="36">
        <v>423.13333333333333</v>
      </c>
      <c r="F271" s="36">
        <v>420.61666666666667</v>
      </c>
      <c r="G271" s="36">
        <v>416.23333333333335</v>
      </c>
      <c r="H271" s="36">
        <v>430.0333333333333</v>
      </c>
      <c r="I271" s="36">
        <v>434.41666666666663</v>
      </c>
      <c r="J271" s="36">
        <v>436.93333333333328</v>
      </c>
      <c r="K271" s="31">
        <v>431.9</v>
      </c>
      <c r="L271" s="31">
        <v>425</v>
      </c>
      <c r="M271" s="31">
        <v>0.50453999999999999</v>
      </c>
      <c r="N271" s="1"/>
      <c r="O271" s="1"/>
    </row>
    <row r="272" spans="1:15" ht="12.75" customHeight="1">
      <c r="A272" s="33">
        <v>262</v>
      </c>
      <c r="B272" s="53" t="s">
        <v>434</v>
      </c>
      <c r="C272" s="31">
        <v>724.9</v>
      </c>
      <c r="D272" s="36">
        <v>726.30000000000007</v>
      </c>
      <c r="E272" s="36">
        <v>718.60000000000014</v>
      </c>
      <c r="F272" s="36">
        <v>712.30000000000007</v>
      </c>
      <c r="G272" s="36">
        <v>704.60000000000014</v>
      </c>
      <c r="H272" s="36">
        <v>732.60000000000014</v>
      </c>
      <c r="I272" s="36">
        <v>740.30000000000018</v>
      </c>
      <c r="J272" s="36">
        <v>746.60000000000014</v>
      </c>
      <c r="K272" s="31">
        <v>734</v>
      </c>
      <c r="L272" s="31">
        <v>720</v>
      </c>
      <c r="M272" s="31">
        <v>1.2255799999999999</v>
      </c>
      <c r="N272" s="1"/>
      <c r="O272" s="1"/>
    </row>
    <row r="273" spans="1:15" ht="12.75" customHeight="1">
      <c r="A273" s="33">
        <v>263</v>
      </c>
      <c r="B273" s="53" t="s">
        <v>435</v>
      </c>
      <c r="C273" s="31">
        <v>369.05</v>
      </c>
      <c r="D273" s="36">
        <v>368.15000000000003</v>
      </c>
      <c r="E273" s="36">
        <v>364.90000000000009</v>
      </c>
      <c r="F273" s="36">
        <v>360.75000000000006</v>
      </c>
      <c r="G273" s="36">
        <v>357.50000000000011</v>
      </c>
      <c r="H273" s="36">
        <v>372.30000000000007</v>
      </c>
      <c r="I273" s="36">
        <v>375.54999999999995</v>
      </c>
      <c r="J273" s="36">
        <v>379.70000000000005</v>
      </c>
      <c r="K273" s="31">
        <v>371.4</v>
      </c>
      <c r="L273" s="31">
        <v>364</v>
      </c>
      <c r="M273" s="31">
        <v>7.2739200000000004</v>
      </c>
      <c r="N273" s="1"/>
      <c r="O273" s="1"/>
    </row>
    <row r="274" spans="1:15" ht="12.75" customHeight="1">
      <c r="A274" s="33">
        <v>264</v>
      </c>
      <c r="B274" s="53" t="s">
        <v>436</v>
      </c>
      <c r="C274" s="31">
        <v>748.9</v>
      </c>
      <c r="D274" s="36">
        <v>753.13333333333333</v>
      </c>
      <c r="E274" s="36">
        <v>741.26666666666665</v>
      </c>
      <c r="F274" s="36">
        <v>733.63333333333333</v>
      </c>
      <c r="G274" s="36">
        <v>721.76666666666665</v>
      </c>
      <c r="H274" s="36">
        <v>760.76666666666665</v>
      </c>
      <c r="I274" s="36">
        <v>772.63333333333321</v>
      </c>
      <c r="J274" s="36">
        <v>780.26666666666665</v>
      </c>
      <c r="K274" s="31">
        <v>765</v>
      </c>
      <c r="L274" s="31">
        <v>745.5</v>
      </c>
      <c r="M274" s="31">
        <v>1.4476199999999999</v>
      </c>
      <c r="N274" s="1"/>
      <c r="O274" s="1"/>
    </row>
    <row r="275" spans="1:15" ht="12.75" customHeight="1">
      <c r="A275" s="33">
        <v>265</v>
      </c>
      <c r="B275" s="53" t="s">
        <v>441</v>
      </c>
      <c r="C275" s="31">
        <v>1327</v>
      </c>
      <c r="D275" s="36">
        <v>1336.1666666666667</v>
      </c>
      <c r="E275" s="36">
        <v>1310.3333333333335</v>
      </c>
      <c r="F275" s="36">
        <v>1293.6666666666667</v>
      </c>
      <c r="G275" s="36">
        <v>1267.8333333333335</v>
      </c>
      <c r="H275" s="36">
        <v>1352.8333333333335</v>
      </c>
      <c r="I275" s="36">
        <v>1378.666666666667</v>
      </c>
      <c r="J275" s="36">
        <v>1395.3333333333335</v>
      </c>
      <c r="K275" s="31">
        <v>1362</v>
      </c>
      <c r="L275" s="31">
        <v>1319.5</v>
      </c>
      <c r="M275" s="31">
        <v>2.0484100000000001</v>
      </c>
      <c r="N275" s="1"/>
      <c r="O275" s="1"/>
    </row>
    <row r="276" spans="1:15" ht="12.75" customHeight="1">
      <c r="A276" s="33">
        <v>266</v>
      </c>
      <c r="B276" s="53" t="s">
        <v>842</v>
      </c>
      <c r="C276" s="31">
        <v>628.20000000000005</v>
      </c>
      <c r="D276" s="36">
        <v>630.66666666666663</v>
      </c>
      <c r="E276" s="36">
        <v>618.5333333333333</v>
      </c>
      <c r="F276" s="36">
        <v>608.86666666666667</v>
      </c>
      <c r="G276" s="36">
        <v>596.73333333333335</v>
      </c>
      <c r="H276" s="36">
        <v>640.33333333333326</v>
      </c>
      <c r="I276" s="36">
        <v>652.4666666666667</v>
      </c>
      <c r="J276" s="36">
        <v>662.13333333333321</v>
      </c>
      <c r="K276" s="31">
        <v>642.79999999999995</v>
      </c>
      <c r="L276" s="31">
        <v>621</v>
      </c>
      <c r="M276" s="31">
        <v>0.71748999999999996</v>
      </c>
      <c r="N276" s="1"/>
      <c r="O276" s="1"/>
    </row>
    <row r="277" spans="1:15" ht="12.75" customHeight="1">
      <c r="A277" s="33">
        <v>267</v>
      </c>
      <c r="B277" s="53" t="s">
        <v>442</v>
      </c>
      <c r="C277" s="31">
        <v>224.25</v>
      </c>
      <c r="D277" s="36">
        <v>223.45000000000002</v>
      </c>
      <c r="E277" s="36">
        <v>221.35000000000002</v>
      </c>
      <c r="F277" s="36">
        <v>218.45000000000002</v>
      </c>
      <c r="G277" s="36">
        <v>216.35000000000002</v>
      </c>
      <c r="H277" s="36">
        <v>226.35000000000002</v>
      </c>
      <c r="I277" s="36">
        <v>228.45</v>
      </c>
      <c r="J277" s="36">
        <v>231.35000000000002</v>
      </c>
      <c r="K277" s="31">
        <v>225.55</v>
      </c>
      <c r="L277" s="31">
        <v>220.55</v>
      </c>
      <c r="M277" s="31">
        <v>42.163170000000001</v>
      </c>
      <c r="N277" s="1"/>
      <c r="O277" s="1"/>
    </row>
    <row r="278" spans="1:15" ht="12.75" customHeight="1">
      <c r="A278" s="33">
        <v>268</v>
      </c>
      <c r="B278" s="53" t="s">
        <v>443</v>
      </c>
      <c r="C278" s="31">
        <v>322</v>
      </c>
      <c r="D278" s="36">
        <v>323.31666666666666</v>
      </c>
      <c r="E278" s="36">
        <v>318.68333333333334</v>
      </c>
      <c r="F278" s="36">
        <v>315.36666666666667</v>
      </c>
      <c r="G278" s="36">
        <v>310.73333333333335</v>
      </c>
      <c r="H278" s="36">
        <v>326.63333333333333</v>
      </c>
      <c r="I278" s="36">
        <v>331.26666666666665</v>
      </c>
      <c r="J278" s="36">
        <v>334.58333333333331</v>
      </c>
      <c r="K278" s="31">
        <v>327.95</v>
      </c>
      <c r="L278" s="31">
        <v>320</v>
      </c>
      <c r="M278" s="31">
        <v>3.1185900000000002</v>
      </c>
      <c r="N278" s="1"/>
      <c r="O278" s="1"/>
    </row>
    <row r="279" spans="1:15" ht="12.75" customHeight="1">
      <c r="A279" s="33">
        <v>269</v>
      </c>
      <c r="B279" s="53" t="s">
        <v>444</v>
      </c>
      <c r="C279" s="31">
        <v>132.85</v>
      </c>
      <c r="D279" s="36">
        <v>132.38333333333333</v>
      </c>
      <c r="E279" s="36">
        <v>127.96666666666664</v>
      </c>
      <c r="F279" s="36">
        <v>123.08333333333331</v>
      </c>
      <c r="G279" s="36">
        <v>118.66666666666663</v>
      </c>
      <c r="H279" s="36">
        <v>137.26666666666665</v>
      </c>
      <c r="I279" s="36">
        <v>141.68333333333334</v>
      </c>
      <c r="J279" s="36">
        <v>146.56666666666666</v>
      </c>
      <c r="K279" s="31">
        <v>136.80000000000001</v>
      </c>
      <c r="L279" s="31">
        <v>127.5</v>
      </c>
      <c r="M279" s="31">
        <v>28.437740000000002</v>
      </c>
      <c r="N279" s="1"/>
      <c r="O279" s="1"/>
    </row>
    <row r="280" spans="1:15" ht="12.75" customHeight="1">
      <c r="A280" s="33">
        <v>270</v>
      </c>
      <c r="B280" s="53" t="s">
        <v>445</v>
      </c>
      <c r="C280" s="31">
        <v>663.5</v>
      </c>
      <c r="D280" s="36">
        <v>667.18333333333328</v>
      </c>
      <c r="E280" s="36">
        <v>656.36666666666656</v>
      </c>
      <c r="F280" s="36">
        <v>649.23333333333323</v>
      </c>
      <c r="G280" s="36">
        <v>638.41666666666652</v>
      </c>
      <c r="H280" s="36">
        <v>674.31666666666661</v>
      </c>
      <c r="I280" s="36">
        <v>685.13333333333344</v>
      </c>
      <c r="J280" s="36">
        <v>692.26666666666665</v>
      </c>
      <c r="K280" s="31">
        <v>678</v>
      </c>
      <c r="L280" s="31">
        <v>660.05</v>
      </c>
      <c r="M280" s="31">
        <v>2.6267100000000001</v>
      </c>
      <c r="N280" s="1"/>
      <c r="O280" s="1"/>
    </row>
    <row r="281" spans="1:15" ht="12.75" customHeight="1">
      <c r="A281" s="33">
        <v>271</v>
      </c>
      <c r="B281" s="53" t="s">
        <v>437</v>
      </c>
      <c r="C281" s="31">
        <v>2658.8</v>
      </c>
      <c r="D281" s="36">
        <v>2643.2666666666669</v>
      </c>
      <c r="E281" s="36">
        <v>2615.5333333333338</v>
      </c>
      <c r="F281" s="36">
        <v>2572.2666666666669</v>
      </c>
      <c r="G281" s="36">
        <v>2544.5333333333338</v>
      </c>
      <c r="H281" s="36">
        <v>2686.5333333333338</v>
      </c>
      <c r="I281" s="36">
        <v>2714.2666666666664</v>
      </c>
      <c r="J281" s="36">
        <v>2757.5333333333338</v>
      </c>
      <c r="K281" s="31">
        <v>2671</v>
      </c>
      <c r="L281" s="31">
        <v>2600</v>
      </c>
      <c r="M281" s="31">
        <v>3.2197399999999998</v>
      </c>
      <c r="N281" s="1"/>
      <c r="O281" s="1"/>
    </row>
    <row r="282" spans="1:15" ht="12.75" customHeight="1">
      <c r="A282" s="33">
        <v>272</v>
      </c>
      <c r="B282" s="53" t="s">
        <v>855</v>
      </c>
      <c r="C282" s="31">
        <v>2710.4</v>
      </c>
      <c r="D282" s="36">
        <v>2743.1</v>
      </c>
      <c r="E282" s="36">
        <v>2667.2999999999997</v>
      </c>
      <c r="F282" s="36">
        <v>2624.2</v>
      </c>
      <c r="G282" s="36">
        <v>2548.3999999999996</v>
      </c>
      <c r="H282" s="36">
        <v>2786.2</v>
      </c>
      <c r="I282" s="36">
        <v>2862</v>
      </c>
      <c r="J282" s="36">
        <v>2905.1</v>
      </c>
      <c r="K282" s="31">
        <v>2818.9</v>
      </c>
      <c r="L282" s="31">
        <v>2700</v>
      </c>
      <c r="M282" s="31">
        <v>0.31291999999999998</v>
      </c>
      <c r="N282" s="1"/>
      <c r="O282" s="1"/>
    </row>
    <row r="283" spans="1:15" ht="12.75" customHeight="1">
      <c r="A283" s="33">
        <v>273</v>
      </c>
      <c r="B283" s="53" t="s">
        <v>860</v>
      </c>
      <c r="C283" s="31">
        <v>548.15</v>
      </c>
      <c r="D283" s="36">
        <v>554.66666666666663</v>
      </c>
      <c r="E283" s="36">
        <v>536.5333333333333</v>
      </c>
      <c r="F283" s="36">
        <v>524.91666666666663</v>
      </c>
      <c r="G283" s="36">
        <v>506.7833333333333</v>
      </c>
      <c r="H283" s="36">
        <v>566.2833333333333</v>
      </c>
      <c r="I283" s="36">
        <v>584.41666666666674</v>
      </c>
      <c r="J283" s="36">
        <v>596.0333333333333</v>
      </c>
      <c r="K283" s="31">
        <v>572.79999999999995</v>
      </c>
      <c r="L283" s="31">
        <v>543.04999999999995</v>
      </c>
      <c r="M283" s="31">
        <v>0.66930999999999996</v>
      </c>
      <c r="N283" s="1"/>
      <c r="O283" s="1"/>
    </row>
    <row r="284" spans="1:15" ht="12.75" customHeight="1">
      <c r="A284" s="33">
        <v>274</v>
      </c>
      <c r="B284" s="53" t="s">
        <v>856</v>
      </c>
      <c r="C284" s="31">
        <v>469.45</v>
      </c>
      <c r="D284" s="36">
        <v>467.31666666666666</v>
      </c>
      <c r="E284" s="36">
        <v>460.38333333333333</v>
      </c>
      <c r="F284" s="36">
        <v>451.31666666666666</v>
      </c>
      <c r="G284" s="36">
        <v>444.38333333333333</v>
      </c>
      <c r="H284" s="36">
        <v>476.38333333333333</v>
      </c>
      <c r="I284" s="36">
        <v>483.31666666666661</v>
      </c>
      <c r="J284" s="36">
        <v>492.38333333333333</v>
      </c>
      <c r="K284" s="31">
        <v>474.25</v>
      </c>
      <c r="L284" s="31">
        <v>458.25</v>
      </c>
      <c r="M284" s="31">
        <v>1.6824300000000001</v>
      </c>
      <c r="N284" s="1"/>
      <c r="O284" s="1"/>
    </row>
    <row r="285" spans="1:15" ht="12.75" customHeight="1">
      <c r="A285" s="33">
        <v>275</v>
      </c>
      <c r="B285" s="53" t="s">
        <v>438</v>
      </c>
      <c r="C285" s="31">
        <v>284.55</v>
      </c>
      <c r="D285" s="36">
        <v>285.09999999999997</v>
      </c>
      <c r="E285" s="36">
        <v>280.49999999999994</v>
      </c>
      <c r="F285" s="36">
        <v>276.45</v>
      </c>
      <c r="G285" s="36">
        <v>271.84999999999997</v>
      </c>
      <c r="H285" s="36">
        <v>289.14999999999992</v>
      </c>
      <c r="I285" s="36">
        <v>293.74999999999994</v>
      </c>
      <c r="J285" s="36">
        <v>297.7999999999999</v>
      </c>
      <c r="K285" s="31">
        <v>289.7</v>
      </c>
      <c r="L285" s="31">
        <v>281.05</v>
      </c>
      <c r="M285" s="31">
        <v>22.383130000000001</v>
      </c>
      <c r="N285" s="1"/>
      <c r="O285" s="1"/>
    </row>
    <row r="286" spans="1:15" ht="12.75" customHeight="1">
      <c r="A286" s="33">
        <v>276</v>
      </c>
      <c r="B286" s="53" t="s">
        <v>162</v>
      </c>
      <c r="C286" s="31">
        <v>1733.2</v>
      </c>
      <c r="D286" s="36">
        <v>1744.7</v>
      </c>
      <c r="E286" s="36">
        <v>1717.5</v>
      </c>
      <c r="F286" s="36">
        <v>1701.8</v>
      </c>
      <c r="G286" s="36">
        <v>1674.6</v>
      </c>
      <c r="H286" s="36">
        <v>1760.4</v>
      </c>
      <c r="I286" s="36">
        <v>1787.6000000000004</v>
      </c>
      <c r="J286" s="36">
        <v>1803.3000000000002</v>
      </c>
      <c r="K286" s="31">
        <v>1771.9</v>
      </c>
      <c r="L286" s="31">
        <v>1729</v>
      </c>
      <c r="M286" s="31">
        <v>82.631969999999995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1142.4000000000001</v>
      </c>
      <c r="D287" s="36">
        <v>1141.6666666666667</v>
      </c>
      <c r="E287" s="36">
        <v>1126.7333333333336</v>
      </c>
      <c r="F287" s="36">
        <v>1111.0666666666668</v>
      </c>
      <c r="G287" s="36">
        <v>1096.1333333333337</v>
      </c>
      <c r="H287" s="36">
        <v>1157.3333333333335</v>
      </c>
      <c r="I287" s="36">
        <v>1172.2666666666664</v>
      </c>
      <c r="J287" s="36">
        <v>1187.9333333333334</v>
      </c>
      <c r="K287" s="31">
        <v>1156.5999999999999</v>
      </c>
      <c r="L287" s="31">
        <v>1126</v>
      </c>
      <c r="M287" s="31">
        <v>15.37776</v>
      </c>
      <c r="N287" s="1"/>
      <c r="O287" s="1"/>
    </row>
    <row r="288" spans="1:15" ht="12.75" customHeight="1">
      <c r="A288" s="33">
        <v>278</v>
      </c>
      <c r="B288" s="53" t="s">
        <v>440</v>
      </c>
      <c r="C288" s="31">
        <v>407.4</v>
      </c>
      <c r="D288" s="36">
        <v>409.43333333333334</v>
      </c>
      <c r="E288" s="36">
        <v>404.11666666666667</v>
      </c>
      <c r="F288" s="36">
        <v>400.83333333333331</v>
      </c>
      <c r="G288" s="36">
        <v>395.51666666666665</v>
      </c>
      <c r="H288" s="36">
        <v>412.7166666666667</v>
      </c>
      <c r="I288" s="36">
        <v>418.03333333333342</v>
      </c>
      <c r="J288" s="36">
        <v>421.31666666666672</v>
      </c>
      <c r="K288" s="31">
        <v>414.75</v>
      </c>
      <c r="L288" s="31">
        <v>406.15</v>
      </c>
      <c r="M288" s="31">
        <v>1.9517500000000001</v>
      </c>
      <c r="N288" s="1"/>
      <c r="O288" s="1"/>
    </row>
    <row r="289" spans="1:15" ht="12.75" customHeight="1">
      <c r="A289" s="33">
        <v>279</v>
      </c>
      <c r="B289" s="53" t="s">
        <v>446</v>
      </c>
      <c r="C289" s="31">
        <v>1965.5</v>
      </c>
      <c r="D289" s="36">
        <v>1975.25</v>
      </c>
      <c r="E289" s="36">
        <v>1941.75</v>
      </c>
      <c r="F289" s="36">
        <v>1918</v>
      </c>
      <c r="G289" s="36">
        <v>1884.5</v>
      </c>
      <c r="H289" s="36">
        <v>1999</v>
      </c>
      <c r="I289" s="36">
        <v>2032.5</v>
      </c>
      <c r="J289" s="36">
        <v>2056.25</v>
      </c>
      <c r="K289" s="31">
        <v>2008.75</v>
      </c>
      <c r="L289" s="31">
        <v>1951.5</v>
      </c>
      <c r="M289" s="31">
        <v>0.88488999999999995</v>
      </c>
      <c r="N289" s="1"/>
      <c r="O289" s="1"/>
    </row>
    <row r="290" spans="1:15" ht="12.75" customHeight="1">
      <c r="A290" s="33">
        <v>280</v>
      </c>
      <c r="B290" s="53" t="s">
        <v>857</v>
      </c>
      <c r="C290" s="31">
        <v>2950.95</v>
      </c>
      <c r="D290" s="36">
        <v>2987.2833333333328</v>
      </c>
      <c r="E290" s="36">
        <v>2892.7166666666658</v>
      </c>
      <c r="F290" s="36">
        <v>2834.4833333333331</v>
      </c>
      <c r="G290" s="36">
        <v>2739.9166666666661</v>
      </c>
      <c r="H290" s="36">
        <v>3045.5166666666655</v>
      </c>
      <c r="I290" s="36">
        <v>3140.083333333333</v>
      </c>
      <c r="J290" s="36">
        <v>3198.3166666666652</v>
      </c>
      <c r="K290" s="31">
        <v>3081.85</v>
      </c>
      <c r="L290" s="31">
        <v>2929.05</v>
      </c>
      <c r="M290" s="31">
        <v>2.0727099999999998</v>
      </c>
      <c r="N290" s="1"/>
      <c r="O290" s="1"/>
    </row>
    <row r="291" spans="1:15" ht="12.75" customHeight="1">
      <c r="A291" s="33">
        <v>281</v>
      </c>
      <c r="B291" s="53" t="s">
        <v>163</v>
      </c>
      <c r="C291" s="31">
        <v>126.65</v>
      </c>
      <c r="D291" s="36">
        <v>127.35000000000001</v>
      </c>
      <c r="E291" s="36">
        <v>125.50000000000003</v>
      </c>
      <c r="F291" s="36">
        <v>124.35000000000002</v>
      </c>
      <c r="G291" s="36">
        <v>122.50000000000004</v>
      </c>
      <c r="H291" s="36">
        <v>128.5</v>
      </c>
      <c r="I291" s="36">
        <v>130.35000000000002</v>
      </c>
      <c r="J291" s="36">
        <v>131.5</v>
      </c>
      <c r="K291" s="31">
        <v>129.19999999999999</v>
      </c>
      <c r="L291" s="31">
        <v>126.2</v>
      </c>
      <c r="M291" s="31">
        <v>76.299170000000004</v>
      </c>
      <c r="N291" s="1"/>
      <c r="O291" s="1"/>
    </row>
    <row r="292" spans="1:15" ht="12.75" customHeight="1">
      <c r="A292" s="33">
        <v>282</v>
      </c>
      <c r="B292" s="53" t="s">
        <v>169</v>
      </c>
      <c r="C292" s="31">
        <v>4621.8</v>
      </c>
      <c r="D292" s="36">
        <v>4664.3666666666677</v>
      </c>
      <c r="E292" s="36">
        <v>4558.883333333335</v>
      </c>
      <c r="F292" s="36">
        <v>4495.9666666666672</v>
      </c>
      <c r="G292" s="36">
        <v>4390.4833333333345</v>
      </c>
      <c r="H292" s="36">
        <v>4727.2833333333356</v>
      </c>
      <c r="I292" s="36">
        <v>4832.7666666666673</v>
      </c>
      <c r="J292" s="36">
        <v>4895.6833333333361</v>
      </c>
      <c r="K292" s="31">
        <v>4769.8500000000004</v>
      </c>
      <c r="L292" s="31">
        <v>4601.45</v>
      </c>
      <c r="M292" s="31">
        <v>1.36486</v>
      </c>
      <c r="N292" s="1"/>
      <c r="O292" s="1"/>
    </row>
    <row r="293" spans="1:15" ht="12.75" customHeight="1">
      <c r="A293" s="33">
        <v>283</v>
      </c>
      <c r="B293" s="53" t="s">
        <v>447</v>
      </c>
      <c r="C293" s="31">
        <v>14487.1</v>
      </c>
      <c r="D293" s="36">
        <v>14549.116666666669</v>
      </c>
      <c r="E293" s="36">
        <v>14392.533333333336</v>
      </c>
      <c r="F293" s="36">
        <v>14297.966666666667</v>
      </c>
      <c r="G293" s="36">
        <v>14141.383333333335</v>
      </c>
      <c r="H293" s="36">
        <v>14643.683333333338</v>
      </c>
      <c r="I293" s="36">
        <v>14800.26666666667</v>
      </c>
      <c r="J293" s="36">
        <v>14894.833333333339</v>
      </c>
      <c r="K293" s="31">
        <v>14705.7</v>
      </c>
      <c r="L293" s="31">
        <v>14454.55</v>
      </c>
      <c r="M293" s="31">
        <v>2.554E-2</v>
      </c>
      <c r="N293" s="1"/>
      <c r="O293" s="1"/>
    </row>
    <row r="294" spans="1:15" ht="12.75" customHeight="1">
      <c r="A294" s="33">
        <v>284</v>
      </c>
      <c r="B294" s="53" t="s">
        <v>167</v>
      </c>
      <c r="C294" s="31">
        <v>3010</v>
      </c>
      <c r="D294" s="36">
        <v>3012.9166666666665</v>
      </c>
      <c r="E294" s="36">
        <v>2975.333333333333</v>
      </c>
      <c r="F294" s="36">
        <v>2940.6666666666665</v>
      </c>
      <c r="G294" s="36">
        <v>2903.083333333333</v>
      </c>
      <c r="H294" s="36">
        <v>3047.583333333333</v>
      </c>
      <c r="I294" s="36">
        <v>3085.1666666666661</v>
      </c>
      <c r="J294" s="36">
        <v>3119.833333333333</v>
      </c>
      <c r="K294" s="31">
        <v>3050.5</v>
      </c>
      <c r="L294" s="31">
        <v>2978.25</v>
      </c>
      <c r="M294" s="31">
        <v>40.811019999999999</v>
      </c>
      <c r="N294" s="1"/>
      <c r="O294" s="1"/>
    </row>
    <row r="295" spans="1:15" ht="12.75" customHeight="1">
      <c r="A295" s="33">
        <v>285</v>
      </c>
      <c r="B295" s="53" t="s">
        <v>448</v>
      </c>
      <c r="C295" s="31">
        <v>409.85</v>
      </c>
      <c r="D295" s="36">
        <v>412.45</v>
      </c>
      <c r="E295" s="36">
        <v>405.45</v>
      </c>
      <c r="F295" s="36">
        <v>401.05</v>
      </c>
      <c r="G295" s="36">
        <v>394.05</v>
      </c>
      <c r="H295" s="36">
        <v>416.84999999999997</v>
      </c>
      <c r="I295" s="36">
        <v>423.84999999999997</v>
      </c>
      <c r="J295" s="36">
        <v>428.24999999999994</v>
      </c>
      <c r="K295" s="31">
        <v>419.45</v>
      </c>
      <c r="L295" s="31">
        <v>408.05</v>
      </c>
      <c r="M295" s="31">
        <v>3.2140499999999999</v>
      </c>
      <c r="N295" s="1"/>
      <c r="O295" s="1"/>
    </row>
    <row r="296" spans="1:15" ht="12.75" customHeight="1">
      <c r="A296" s="33">
        <v>286</v>
      </c>
      <c r="B296" s="53" t="s">
        <v>165</v>
      </c>
      <c r="C296" s="31">
        <v>390.9</v>
      </c>
      <c r="D296" s="36">
        <v>393.5333333333333</v>
      </c>
      <c r="E296" s="36">
        <v>385.36666666666662</v>
      </c>
      <c r="F296" s="36">
        <v>379.83333333333331</v>
      </c>
      <c r="G296" s="36">
        <v>371.66666666666663</v>
      </c>
      <c r="H296" s="36">
        <v>399.06666666666661</v>
      </c>
      <c r="I296" s="36">
        <v>407.23333333333335</v>
      </c>
      <c r="J296" s="36">
        <v>412.76666666666659</v>
      </c>
      <c r="K296" s="31">
        <v>401.7</v>
      </c>
      <c r="L296" s="31">
        <v>388</v>
      </c>
      <c r="M296" s="31">
        <v>17.68224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278.7</v>
      </c>
      <c r="D297" s="36">
        <v>282.03333333333336</v>
      </c>
      <c r="E297" s="36">
        <v>274.26666666666671</v>
      </c>
      <c r="F297" s="36">
        <v>269.83333333333337</v>
      </c>
      <c r="G297" s="36">
        <v>262.06666666666672</v>
      </c>
      <c r="H297" s="36">
        <v>286.4666666666667</v>
      </c>
      <c r="I297" s="36">
        <v>294.23333333333335</v>
      </c>
      <c r="J297" s="36">
        <v>298.66666666666669</v>
      </c>
      <c r="K297" s="31">
        <v>289.8</v>
      </c>
      <c r="L297" s="31">
        <v>277.60000000000002</v>
      </c>
      <c r="M297" s="31">
        <v>5.8846800000000004</v>
      </c>
      <c r="N297" s="1"/>
      <c r="O297" s="1"/>
    </row>
    <row r="298" spans="1:15" ht="12.75" customHeight="1">
      <c r="A298" s="33">
        <v>288</v>
      </c>
      <c r="B298" s="53" t="s">
        <v>450</v>
      </c>
      <c r="C298" s="31">
        <v>114.35</v>
      </c>
      <c r="D298" s="36">
        <v>115.63333333333333</v>
      </c>
      <c r="E298" s="36">
        <v>112.11666666666665</v>
      </c>
      <c r="F298" s="36">
        <v>109.88333333333333</v>
      </c>
      <c r="G298" s="36">
        <v>106.36666666666665</v>
      </c>
      <c r="H298" s="36">
        <v>117.86666666666665</v>
      </c>
      <c r="I298" s="36">
        <v>121.38333333333333</v>
      </c>
      <c r="J298" s="36">
        <v>123.61666666666665</v>
      </c>
      <c r="K298" s="31">
        <v>119.15</v>
      </c>
      <c r="L298" s="31">
        <v>113.4</v>
      </c>
      <c r="M298" s="31">
        <v>52.519500000000001</v>
      </c>
      <c r="N298" s="1"/>
      <c r="O298" s="1"/>
    </row>
    <row r="299" spans="1:15" ht="12.75" customHeight="1">
      <c r="A299" s="33">
        <v>289</v>
      </c>
      <c r="B299" s="53" t="s">
        <v>166</v>
      </c>
      <c r="C299" s="31">
        <v>458.35</v>
      </c>
      <c r="D299" s="36">
        <v>461.63333333333338</v>
      </c>
      <c r="E299" s="36">
        <v>453.46666666666675</v>
      </c>
      <c r="F299" s="36">
        <v>448.58333333333337</v>
      </c>
      <c r="G299" s="36">
        <v>440.41666666666674</v>
      </c>
      <c r="H299" s="36">
        <v>466.51666666666677</v>
      </c>
      <c r="I299" s="36">
        <v>474.68333333333339</v>
      </c>
      <c r="J299" s="36">
        <v>479.56666666666678</v>
      </c>
      <c r="K299" s="31">
        <v>469.8</v>
      </c>
      <c r="L299" s="31">
        <v>456.75</v>
      </c>
      <c r="M299" s="31">
        <v>18.420719999999999</v>
      </c>
      <c r="N299" s="1"/>
      <c r="O299" s="1"/>
    </row>
    <row r="300" spans="1:15" ht="12.75" customHeight="1">
      <c r="A300" s="33">
        <v>290</v>
      </c>
      <c r="B300" s="53" t="s">
        <v>284</v>
      </c>
      <c r="C300" s="31">
        <v>650.29999999999995</v>
      </c>
      <c r="D300" s="36">
        <v>648.44999999999993</v>
      </c>
      <c r="E300" s="36">
        <v>644.89999999999986</v>
      </c>
      <c r="F300" s="36">
        <v>639.49999999999989</v>
      </c>
      <c r="G300" s="36">
        <v>635.94999999999982</v>
      </c>
      <c r="H300" s="36">
        <v>653.84999999999991</v>
      </c>
      <c r="I300" s="36">
        <v>657.39999999999986</v>
      </c>
      <c r="J300" s="36">
        <v>662.8</v>
      </c>
      <c r="K300" s="31">
        <v>652</v>
      </c>
      <c r="L300" s="31">
        <v>643.04999999999995</v>
      </c>
      <c r="M300" s="31">
        <v>9.2377400000000005</v>
      </c>
      <c r="N300" s="1"/>
      <c r="O300" s="1"/>
    </row>
    <row r="301" spans="1:15" ht="12.75" customHeight="1">
      <c r="A301" s="33">
        <v>291</v>
      </c>
      <c r="B301" s="53" t="s">
        <v>285</v>
      </c>
      <c r="C301" s="31">
        <v>5966.7</v>
      </c>
      <c r="D301" s="36">
        <v>5983.75</v>
      </c>
      <c r="E301" s="36">
        <v>5883</v>
      </c>
      <c r="F301" s="36">
        <v>5799.3</v>
      </c>
      <c r="G301" s="36">
        <v>5698.55</v>
      </c>
      <c r="H301" s="36">
        <v>6067.45</v>
      </c>
      <c r="I301" s="36">
        <v>6168.2</v>
      </c>
      <c r="J301" s="36">
        <v>6251.9</v>
      </c>
      <c r="K301" s="31">
        <v>6084.5</v>
      </c>
      <c r="L301" s="31">
        <v>5900.05</v>
      </c>
      <c r="M301" s="31">
        <v>0.41284999999999999</v>
      </c>
      <c r="N301" s="1"/>
      <c r="O301" s="1"/>
    </row>
    <row r="302" spans="1:15" ht="12.75" customHeight="1">
      <c r="A302" s="33">
        <v>292</v>
      </c>
      <c r="B302" s="53" t="s">
        <v>168</v>
      </c>
      <c r="C302" s="31">
        <v>5264.9</v>
      </c>
      <c r="D302" s="36">
        <v>5315</v>
      </c>
      <c r="E302" s="36">
        <v>5168</v>
      </c>
      <c r="F302" s="36">
        <v>5071.1000000000004</v>
      </c>
      <c r="G302" s="36">
        <v>4924.1000000000004</v>
      </c>
      <c r="H302" s="36">
        <v>5411.9</v>
      </c>
      <c r="I302" s="36">
        <v>5558.9</v>
      </c>
      <c r="J302" s="36">
        <v>5655.7999999999993</v>
      </c>
      <c r="K302" s="31">
        <v>5462</v>
      </c>
      <c r="L302" s="31">
        <v>5218.1000000000004</v>
      </c>
      <c r="M302" s="31">
        <v>4.8480499999999997</v>
      </c>
      <c r="N302" s="1"/>
      <c r="O302" s="1"/>
    </row>
    <row r="303" spans="1:15" ht="12.75" customHeight="1">
      <c r="A303" s="33">
        <v>293</v>
      </c>
      <c r="B303" s="53" t="s">
        <v>170</v>
      </c>
      <c r="C303" s="31">
        <v>1133.05</v>
      </c>
      <c r="D303" s="36">
        <v>1132.7666666666667</v>
      </c>
      <c r="E303" s="36">
        <v>1125.5333333333333</v>
      </c>
      <c r="F303" s="36">
        <v>1118.0166666666667</v>
      </c>
      <c r="G303" s="36">
        <v>1110.7833333333333</v>
      </c>
      <c r="H303" s="36">
        <v>1140.2833333333333</v>
      </c>
      <c r="I303" s="36">
        <v>1147.5166666666664</v>
      </c>
      <c r="J303" s="36">
        <v>1155.0333333333333</v>
      </c>
      <c r="K303" s="31">
        <v>1140</v>
      </c>
      <c r="L303" s="31">
        <v>1125.25</v>
      </c>
      <c r="M303" s="31">
        <v>4.5144500000000001</v>
      </c>
      <c r="N303" s="1"/>
      <c r="O303" s="1"/>
    </row>
    <row r="304" spans="1:15" ht="12.75" customHeight="1">
      <c r="A304" s="33">
        <v>294</v>
      </c>
      <c r="B304" s="53" t="s">
        <v>451</v>
      </c>
      <c r="C304" s="31">
        <v>1490.5</v>
      </c>
      <c r="D304" s="36">
        <v>1497.0833333333333</v>
      </c>
      <c r="E304" s="36">
        <v>1479.3666666666666</v>
      </c>
      <c r="F304" s="36">
        <v>1468.2333333333333</v>
      </c>
      <c r="G304" s="36">
        <v>1450.5166666666667</v>
      </c>
      <c r="H304" s="36">
        <v>1508.2166666666665</v>
      </c>
      <c r="I304" s="36">
        <v>1525.9333333333332</v>
      </c>
      <c r="J304" s="36">
        <v>1537.0666666666664</v>
      </c>
      <c r="K304" s="31">
        <v>1514.8</v>
      </c>
      <c r="L304" s="31">
        <v>1485.95</v>
      </c>
      <c r="M304" s="31">
        <v>0.19470999999999999</v>
      </c>
      <c r="N304" s="1"/>
      <c r="O304" s="1"/>
    </row>
    <row r="305" spans="1:15" ht="12.75" customHeight="1">
      <c r="A305" s="33">
        <v>295</v>
      </c>
      <c r="B305" s="53" t="s">
        <v>454</v>
      </c>
      <c r="C305" s="31">
        <v>795.5</v>
      </c>
      <c r="D305" s="36">
        <v>795.69999999999993</v>
      </c>
      <c r="E305" s="36">
        <v>786.39999999999986</v>
      </c>
      <c r="F305" s="36">
        <v>777.3</v>
      </c>
      <c r="G305" s="36">
        <v>767.99999999999989</v>
      </c>
      <c r="H305" s="36">
        <v>804.79999999999984</v>
      </c>
      <c r="I305" s="36">
        <v>814.0999999999998</v>
      </c>
      <c r="J305" s="36">
        <v>823.19999999999982</v>
      </c>
      <c r="K305" s="31">
        <v>805</v>
      </c>
      <c r="L305" s="31">
        <v>786.6</v>
      </c>
      <c r="M305" s="31">
        <v>24.339179999999999</v>
      </c>
      <c r="N305" s="1"/>
      <c r="O305" s="1"/>
    </row>
    <row r="306" spans="1:15" ht="12.75" customHeight="1">
      <c r="A306" s="33">
        <v>296</v>
      </c>
      <c r="B306" s="53" t="s">
        <v>180</v>
      </c>
      <c r="C306" s="31">
        <v>1010.65</v>
      </c>
      <c r="D306" s="36">
        <v>1012.6333333333332</v>
      </c>
      <c r="E306" s="36">
        <v>1001.9666666666665</v>
      </c>
      <c r="F306" s="36">
        <v>993.2833333333333</v>
      </c>
      <c r="G306" s="36">
        <v>982.61666666666656</v>
      </c>
      <c r="H306" s="36">
        <v>1021.3166666666664</v>
      </c>
      <c r="I306" s="36">
        <v>1031.9833333333331</v>
      </c>
      <c r="J306" s="36">
        <v>1040.6666666666663</v>
      </c>
      <c r="K306" s="31">
        <v>1023.3</v>
      </c>
      <c r="L306" s="31">
        <v>1003.95</v>
      </c>
      <c r="M306" s="31">
        <v>2.80159</v>
      </c>
      <c r="N306" s="1"/>
      <c r="O306" s="1"/>
    </row>
    <row r="307" spans="1:15" ht="12.75" customHeight="1">
      <c r="A307" s="33">
        <v>297</v>
      </c>
      <c r="B307" s="53" t="s">
        <v>172</v>
      </c>
      <c r="C307" s="31">
        <v>291.89999999999998</v>
      </c>
      <c r="D307" s="36">
        <v>294.88333333333333</v>
      </c>
      <c r="E307" s="36">
        <v>287.51666666666665</v>
      </c>
      <c r="F307" s="36">
        <v>283.13333333333333</v>
      </c>
      <c r="G307" s="36">
        <v>275.76666666666665</v>
      </c>
      <c r="H307" s="36">
        <v>299.26666666666665</v>
      </c>
      <c r="I307" s="36">
        <v>306.63333333333333</v>
      </c>
      <c r="J307" s="36">
        <v>311.01666666666665</v>
      </c>
      <c r="K307" s="31">
        <v>302.25</v>
      </c>
      <c r="L307" s="31">
        <v>290.5</v>
      </c>
      <c r="M307" s="31">
        <v>30.006810000000002</v>
      </c>
      <c r="N307" s="1"/>
      <c r="O307" s="1"/>
    </row>
    <row r="308" spans="1:15" ht="12.75" customHeight="1">
      <c r="A308" s="33">
        <v>298</v>
      </c>
      <c r="B308" s="53" t="s">
        <v>171</v>
      </c>
      <c r="C308" s="31">
        <v>1556.05</v>
      </c>
      <c r="D308" s="36">
        <v>1565.6499999999999</v>
      </c>
      <c r="E308" s="36">
        <v>1534.3999999999996</v>
      </c>
      <c r="F308" s="36">
        <v>1512.7499999999998</v>
      </c>
      <c r="G308" s="36">
        <v>1481.4999999999995</v>
      </c>
      <c r="H308" s="36">
        <v>1587.2999999999997</v>
      </c>
      <c r="I308" s="36">
        <v>1618.5500000000002</v>
      </c>
      <c r="J308" s="36">
        <v>1640.1999999999998</v>
      </c>
      <c r="K308" s="31">
        <v>1596.9</v>
      </c>
      <c r="L308" s="31">
        <v>1544</v>
      </c>
      <c r="M308" s="31">
        <v>23.69699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396.2</v>
      </c>
      <c r="D309" s="36">
        <v>395.90000000000003</v>
      </c>
      <c r="E309" s="36">
        <v>392.30000000000007</v>
      </c>
      <c r="F309" s="36">
        <v>388.40000000000003</v>
      </c>
      <c r="G309" s="36">
        <v>384.80000000000007</v>
      </c>
      <c r="H309" s="36">
        <v>399.80000000000007</v>
      </c>
      <c r="I309" s="36">
        <v>403.40000000000009</v>
      </c>
      <c r="J309" s="36">
        <v>407.30000000000007</v>
      </c>
      <c r="K309" s="31">
        <v>399.5</v>
      </c>
      <c r="L309" s="31">
        <v>392</v>
      </c>
      <c r="M309" s="31">
        <v>1.0000100000000001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527.79999999999995</v>
      </c>
      <c r="D310" s="36">
        <v>531.29999999999995</v>
      </c>
      <c r="E310" s="36">
        <v>520.04999999999995</v>
      </c>
      <c r="F310" s="36">
        <v>512.29999999999995</v>
      </c>
      <c r="G310" s="36">
        <v>501.04999999999995</v>
      </c>
      <c r="H310" s="36">
        <v>539.04999999999995</v>
      </c>
      <c r="I310" s="36">
        <v>550.29999999999995</v>
      </c>
      <c r="J310" s="36">
        <v>558.04999999999995</v>
      </c>
      <c r="K310" s="31">
        <v>542.54999999999995</v>
      </c>
      <c r="L310" s="31">
        <v>523.54999999999995</v>
      </c>
      <c r="M310" s="31">
        <v>2.1120399999999999</v>
      </c>
      <c r="N310" s="1"/>
      <c r="O310" s="1"/>
    </row>
    <row r="311" spans="1:15" ht="12.75" customHeight="1">
      <c r="A311" s="33">
        <v>301</v>
      </c>
      <c r="B311" s="53" t="s">
        <v>457</v>
      </c>
      <c r="C311" s="31">
        <v>381.2</v>
      </c>
      <c r="D311" s="36">
        <v>384.2833333333333</v>
      </c>
      <c r="E311" s="36">
        <v>376.96666666666658</v>
      </c>
      <c r="F311" s="36">
        <v>372.73333333333329</v>
      </c>
      <c r="G311" s="36">
        <v>365.41666666666657</v>
      </c>
      <c r="H311" s="36">
        <v>388.51666666666659</v>
      </c>
      <c r="I311" s="36">
        <v>395.83333333333331</v>
      </c>
      <c r="J311" s="36">
        <v>400.06666666666661</v>
      </c>
      <c r="K311" s="31">
        <v>391.6</v>
      </c>
      <c r="L311" s="31">
        <v>380.05</v>
      </c>
      <c r="M311" s="31">
        <v>1.9584299999999999</v>
      </c>
      <c r="N311" s="1"/>
      <c r="O311" s="1"/>
    </row>
    <row r="312" spans="1:15" ht="12.75" customHeight="1">
      <c r="A312" s="33">
        <v>302</v>
      </c>
      <c r="B312" s="53" t="s">
        <v>173</v>
      </c>
      <c r="C312" s="31">
        <v>148.44999999999999</v>
      </c>
      <c r="D312" s="36">
        <v>148.95000000000002</v>
      </c>
      <c r="E312" s="36">
        <v>147.00000000000003</v>
      </c>
      <c r="F312" s="36">
        <v>145.55000000000001</v>
      </c>
      <c r="G312" s="36">
        <v>143.60000000000002</v>
      </c>
      <c r="H312" s="36">
        <v>150.40000000000003</v>
      </c>
      <c r="I312" s="36">
        <v>152.35000000000002</v>
      </c>
      <c r="J312" s="36">
        <v>153.80000000000004</v>
      </c>
      <c r="K312" s="31">
        <v>150.9</v>
      </c>
      <c r="L312" s="31">
        <v>147.5</v>
      </c>
      <c r="M312" s="31">
        <v>155.29035999999999</v>
      </c>
      <c r="N312" s="1"/>
      <c r="O312" s="1"/>
    </row>
    <row r="313" spans="1:15" ht="12.75" customHeight="1">
      <c r="A313" s="33">
        <v>303</v>
      </c>
      <c r="B313" s="53" t="s">
        <v>458</v>
      </c>
      <c r="C313" s="31">
        <v>93.95</v>
      </c>
      <c r="D313" s="36">
        <v>94.399999999999991</v>
      </c>
      <c r="E313" s="36">
        <v>92.499999999999986</v>
      </c>
      <c r="F313" s="36">
        <v>91.05</v>
      </c>
      <c r="G313" s="36">
        <v>89.149999999999991</v>
      </c>
      <c r="H313" s="36">
        <v>95.84999999999998</v>
      </c>
      <c r="I313" s="36">
        <v>97.749999999999986</v>
      </c>
      <c r="J313" s="36">
        <v>99.199999999999974</v>
      </c>
      <c r="K313" s="31">
        <v>96.3</v>
      </c>
      <c r="L313" s="31">
        <v>92.95</v>
      </c>
      <c r="M313" s="31">
        <v>53.248289999999997</v>
      </c>
      <c r="N313" s="1"/>
      <c r="O313" s="1"/>
    </row>
    <row r="314" spans="1:15" ht="12.75" customHeight="1">
      <c r="A314" s="33">
        <v>304</v>
      </c>
      <c r="B314" s="53" t="s">
        <v>865</v>
      </c>
      <c r="C314" s="31">
        <v>1764.45</v>
      </c>
      <c r="D314" s="36">
        <v>1758.9333333333334</v>
      </c>
      <c r="E314" s="36">
        <v>1750.5666666666668</v>
      </c>
      <c r="F314" s="36">
        <v>1736.6833333333334</v>
      </c>
      <c r="G314" s="36">
        <v>1728.3166666666668</v>
      </c>
      <c r="H314" s="36">
        <v>1772.8166666666668</v>
      </c>
      <c r="I314" s="36">
        <v>1781.1833333333336</v>
      </c>
      <c r="J314" s="36">
        <v>1795.0666666666668</v>
      </c>
      <c r="K314" s="31">
        <v>1767.3</v>
      </c>
      <c r="L314" s="31">
        <v>1745.05</v>
      </c>
      <c r="M314" s="31">
        <v>0.68206999999999995</v>
      </c>
      <c r="N314" s="1"/>
      <c r="O314" s="1"/>
    </row>
    <row r="315" spans="1:15" ht="12.75" customHeight="1">
      <c r="A315" s="33">
        <v>305</v>
      </c>
      <c r="B315" s="53" t="s">
        <v>174</v>
      </c>
      <c r="C315" s="31">
        <v>559.79999999999995</v>
      </c>
      <c r="D315" s="36">
        <v>568.26666666666665</v>
      </c>
      <c r="E315" s="36">
        <v>549.7833333333333</v>
      </c>
      <c r="F315" s="36">
        <v>539.76666666666665</v>
      </c>
      <c r="G315" s="36">
        <v>521.2833333333333</v>
      </c>
      <c r="H315" s="36">
        <v>578.2833333333333</v>
      </c>
      <c r="I315" s="36">
        <v>596.76666666666665</v>
      </c>
      <c r="J315" s="36">
        <v>606.7833333333333</v>
      </c>
      <c r="K315" s="31">
        <v>586.75</v>
      </c>
      <c r="L315" s="31">
        <v>558.25</v>
      </c>
      <c r="M315" s="31">
        <v>21.743659999999998</v>
      </c>
      <c r="N315" s="1"/>
      <c r="O315" s="1"/>
    </row>
    <row r="316" spans="1:15" ht="12.75" customHeight="1">
      <c r="A316" s="33">
        <v>306</v>
      </c>
      <c r="B316" s="53" t="s">
        <v>175</v>
      </c>
      <c r="C316" s="31">
        <v>10565.35</v>
      </c>
      <c r="D316" s="36">
        <v>10600.8</v>
      </c>
      <c r="E316" s="36">
        <v>10496.599999999999</v>
      </c>
      <c r="F316" s="36">
        <v>10427.849999999999</v>
      </c>
      <c r="G316" s="36">
        <v>10323.649999999998</v>
      </c>
      <c r="H316" s="36">
        <v>10669.55</v>
      </c>
      <c r="I316" s="36">
        <v>10773.75</v>
      </c>
      <c r="J316" s="36">
        <v>10842.5</v>
      </c>
      <c r="K316" s="31">
        <v>10705</v>
      </c>
      <c r="L316" s="31">
        <v>10532.05</v>
      </c>
      <c r="M316" s="31">
        <v>5.9814400000000001</v>
      </c>
      <c r="N316" s="1"/>
      <c r="O316" s="1"/>
    </row>
    <row r="317" spans="1:15" ht="12.75" customHeight="1">
      <c r="A317" s="33">
        <v>307</v>
      </c>
      <c r="B317" s="53" t="s">
        <v>459</v>
      </c>
      <c r="C317" s="31">
        <v>2366.1</v>
      </c>
      <c r="D317" s="36">
        <v>2385.35</v>
      </c>
      <c r="E317" s="36">
        <v>2330.75</v>
      </c>
      <c r="F317" s="36">
        <v>2295.4</v>
      </c>
      <c r="G317" s="36">
        <v>2240.8000000000002</v>
      </c>
      <c r="H317" s="36">
        <v>2420.6999999999998</v>
      </c>
      <c r="I317" s="36">
        <v>2475.2999999999993</v>
      </c>
      <c r="J317" s="36">
        <v>2510.6499999999996</v>
      </c>
      <c r="K317" s="31">
        <v>2439.9499999999998</v>
      </c>
      <c r="L317" s="31">
        <v>2350</v>
      </c>
      <c r="M317" s="31">
        <v>0.32129000000000002</v>
      </c>
      <c r="N317" s="1"/>
      <c r="O317" s="1"/>
    </row>
    <row r="318" spans="1:15" ht="12.75" customHeight="1">
      <c r="A318" s="33">
        <v>308</v>
      </c>
      <c r="B318" s="53" t="s">
        <v>179</v>
      </c>
      <c r="C318" s="31">
        <v>906.25</v>
      </c>
      <c r="D318" s="36">
        <v>911.25</v>
      </c>
      <c r="E318" s="36">
        <v>895</v>
      </c>
      <c r="F318" s="36">
        <v>883.75</v>
      </c>
      <c r="G318" s="36">
        <v>867.5</v>
      </c>
      <c r="H318" s="36">
        <v>922.5</v>
      </c>
      <c r="I318" s="36">
        <v>938.75</v>
      </c>
      <c r="J318" s="36">
        <v>950</v>
      </c>
      <c r="K318" s="31">
        <v>927.5</v>
      </c>
      <c r="L318" s="31">
        <v>900</v>
      </c>
      <c r="M318" s="31">
        <v>4.8771699999999996</v>
      </c>
      <c r="N318" s="1"/>
      <c r="O318" s="1"/>
    </row>
    <row r="319" spans="1:15" ht="12.75" customHeight="1">
      <c r="A319" s="33">
        <v>309</v>
      </c>
      <c r="B319" s="53" t="s">
        <v>286</v>
      </c>
      <c r="C319" s="31">
        <v>569.6</v>
      </c>
      <c r="D319" s="36">
        <v>571.26666666666665</v>
      </c>
      <c r="E319" s="36">
        <v>561.5333333333333</v>
      </c>
      <c r="F319" s="36">
        <v>553.4666666666667</v>
      </c>
      <c r="G319" s="36">
        <v>543.73333333333335</v>
      </c>
      <c r="H319" s="36">
        <v>579.33333333333326</v>
      </c>
      <c r="I319" s="36">
        <v>589.06666666666661</v>
      </c>
      <c r="J319" s="36">
        <v>597.13333333333321</v>
      </c>
      <c r="K319" s="31">
        <v>581</v>
      </c>
      <c r="L319" s="31">
        <v>563.20000000000005</v>
      </c>
      <c r="M319" s="31">
        <v>10.8842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2185.25</v>
      </c>
      <c r="D320" s="36">
        <v>2194.1999999999998</v>
      </c>
      <c r="E320" s="36">
        <v>2164.9999999999995</v>
      </c>
      <c r="F320" s="36">
        <v>2144.7499999999995</v>
      </c>
      <c r="G320" s="36">
        <v>2115.5499999999993</v>
      </c>
      <c r="H320" s="36">
        <v>2214.4499999999998</v>
      </c>
      <c r="I320" s="36">
        <v>2243.6500000000005</v>
      </c>
      <c r="J320" s="36">
        <v>2263.9</v>
      </c>
      <c r="K320" s="31">
        <v>2223.4</v>
      </c>
      <c r="L320" s="31">
        <v>2173.9499999999998</v>
      </c>
      <c r="M320" s="31">
        <v>8.8894599999999997</v>
      </c>
      <c r="N320" s="1"/>
      <c r="O320" s="1"/>
    </row>
    <row r="321" spans="1:15" ht="12.75" customHeight="1">
      <c r="A321" s="33">
        <v>311</v>
      </c>
      <c r="B321" s="53" t="s">
        <v>461</v>
      </c>
      <c r="C321" s="31">
        <v>762.9</v>
      </c>
      <c r="D321" s="36">
        <v>766.05000000000007</v>
      </c>
      <c r="E321" s="36">
        <v>757.00000000000011</v>
      </c>
      <c r="F321" s="36">
        <v>751.1</v>
      </c>
      <c r="G321" s="36">
        <v>742.05000000000007</v>
      </c>
      <c r="H321" s="36">
        <v>771.95000000000016</v>
      </c>
      <c r="I321" s="36">
        <v>781.00000000000011</v>
      </c>
      <c r="J321" s="36">
        <v>786.9000000000002</v>
      </c>
      <c r="K321" s="31">
        <v>775.1</v>
      </c>
      <c r="L321" s="31">
        <v>760.15</v>
      </c>
      <c r="M321" s="31">
        <v>2.2821400000000001</v>
      </c>
      <c r="N321" s="1"/>
      <c r="O321" s="1"/>
    </row>
    <row r="322" spans="1:15" ht="12.75" customHeight="1">
      <c r="A322" s="33">
        <v>312</v>
      </c>
      <c r="B322" s="53" t="s">
        <v>1015</v>
      </c>
      <c r="C322" s="31">
        <v>976.5</v>
      </c>
      <c r="D322" s="36">
        <v>980.56666666666661</v>
      </c>
      <c r="E322" s="36">
        <v>963.18333333333317</v>
      </c>
      <c r="F322" s="36">
        <v>949.86666666666656</v>
      </c>
      <c r="G322" s="36">
        <v>932.48333333333312</v>
      </c>
      <c r="H322" s="36">
        <v>993.88333333333321</v>
      </c>
      <c r="I322" s="36">
        <v>1011.2666666666667</v>
      </c>
      <c r="J322" s="36">
        <v>1024.5833333333333</v>
      </c>
      <c r="K322" s="31">
        <v>997.95</v>
      </c>
      <c r="L322" s="31">
        <v>967.25</v>
      </c>
      <c r="M322" s="31">
        <v>0.40725</v>
      </c>
      <c r="N322" s="1"/>
      <c r="O322" s="1"/>
    </row>
    <row r="323" spans="1:15" ht="12.75" customHeight="1">
      <c r="A323" s="33">
        <v>313</v>
      </c>
      <c r="B323" s="53" t="s">
        <v>462</v>
      </c>
      <c r="C323" s="31">
        <v>1088.0999999999999</v>
      </c>
      <c r="D323" s="36">
        <v>1089.7333333333333</v>
      </c>
      <c r="E323" s="36">
        <v>1079.4166666666667</v>
      </c>
      <c r="F323" s="36">
        <v>1070.7333333333333</v>
      </c>
      <c r="G323" s="36">
        <v>1060.4166666666667</v>
      </c>
      <c r="H323" s="36">
        <v>1098.4166666666667</v>
      </c>
      <c r="I323" s="36">
        <v>1108.7333333333333</v>
      </c>
      <c r="J323" s="36">
        <v>1117.4166666666667</v>
      </c>
      <c r="K323" s="31">
        <v>1100.05</v>
      </c>
      <c r="L323" s="31">
        <v>1081.05</v>
      </c>
      <c r="M323" s="31">
        <v>0.49082999999999999</v>
      </c>
      <c r="N323" s="1"/>
      <c r="O323" s="1"/>
    </row>
    <row r="324" spans="1:15" ht="12.75" customHeight="1">
      <c r="A324" s="33">
        <v>314</v>
      </c>
      <c r="B324" s="53" t="s">
        <v>178</v>
      </c>
      <c r="C324" s="31">
        <v>1403.8</v>
      </c>
      <c r="D324" s="36">
        <v>1422.1833333333332</v>
      </c>
      <c r="E324" s="36">
        <v>1381.5166666666664</v>
      </c>
      <c r="F324" s="36">
        <v>1359.2333333333333</v>
      </c>
      <c r="G324" s="36">
        <v>1318.5666666666666</v>
      </c>
      <c r="H324" s="36">
        <v>1444.4666666666662</v>
      </c>
      <c r="I324" s="36">
        <v>1485.1333333333328</v>
      </c>
      <c r="J324" s="36">
        <v>1507.4166666666661</v>
      </c>
      <c r="K324" s="31">
        <v>1462.85</v>
      </c>
      <c r="L324" s="31">
        <v>1399.9</v>
      </c>
      <c r="M324" s="31">
        <v>1.8964399999999999</v>
      </c>
      <c r="N324" s="1"/>
      <c r="O324" s="1"/>
    </row>
    <row r="325" spans="1:15" ht="12.75" customHeight="1">
      <c r="A325" s="33">
        <v>315</v>
      </c>
      <c r="B325" s="53" t="s">
        <v>452</v>
      </c>
      <c r="C325" s="31">
        <v>57.85</v>
      </c>
      <c r="D325" s="36">
        <v>58.04999999999999</v>
      </c>
      <c r="E325" s="36">
        <v>57.09999999999998</v>
      </c>
      <c r="F325" s="36">
        <v>56.349999999999987</v>
      </c>
      <c r="G325" s="36">
        <v>55.399999999999977</v>
      </c>
      <c r="H325" s="36">
        <v>58.799999999999983</v>
      </c>
      <c r="I325" s="36">
        <v>59.749999999999986</v>
      </c>
      <c r="J325" s="36">
        <v>60.499999999999986</v>
      </c>
      <c r="K325" s="31">
        <v>59</v>
      </c>
      <c r="L325" s="31">
        <v>57.3</v>
      </c>
      <c r="M325" s="31">
        <v>20.679729999999999</v>
      </c>
      <c r="N325" s="1"/>
      <c r="O325" s="1"/>
    </row>
    <row r="326" spans="1:15" ht="12.75" customHeight="1">
      <c r="A326" s="33">
        <v>316</v>
      </c>
      <c r="B326" s="53" t="s">
        <v>287</v>
      </c>
      <c r="C326" s="31">
        <v>63.05</v>
      </c>
      <c r="D326" s="36">
        <v>63.483333333333327</v>
      </c>
      <c r="E326" s="36">
        <v>62.416666666666657</v>
      </c>
      <c r="F326" s="36">
        <v>61.783333333333331</v>
      </c>
      <c r="G326" s="36">
        <v>60.716666666666661</v>
      </c>
      <c r="H326" s="36">
        <v>64.116666666666646</v>
      </c>
      <c r="I326" s="36">
        <v>65.183333333333337</v>
      </c>
      <c r="J326" s="36">
        <v>65.816666666666649</v>
      </c>
      <c r="K326" s="31">
        <v>64.55</v>
      </c>
      <c r="L326" s="31">
        <v>62.85</v>
      </c>
      <c r="M326" s="31">
        <v>22.06033</v>
      </c>
      <c r="N326" s="1"/>
      <c r="O326" s="1"/>
    </row>
    <row r="327" spans="1:15" ht="12.75" customHeight="1">
      <c r="A327" s="33">
        <v>317</v>
      </c>
      <c r="B327" s="53" t="s">
        <v>463</v>
      </c>
      <c r="C327" s="31">
        <v>875.95</v>
      </c>
      <c r="D327" s="36">
        <v>877.94999999999993</v>
      </c>
      <c r="E327" s="36">
        <v>864.39999999999986</v>
      </c>
      <c r="F327" s="36">
        <v>852.84999999999991</v>
      </c>
      <c r="G327" s="36">
        <v>839.29999999999984</v>
      </c>
      <c r="H327" s="36">
        <v>889.49999999999989</v>
      </c>
      <c r="I327" s="36">
        <v>903.04999999999984</v>
      </c>
      <c r="J327" s="36">
        <v>914.59999999999991</v>
      </c>
      <c r="K327" s="31">
        <v>891.5</v>
      </c>
      <c r="L327" s="31">
        <v>866.4</v>
      </c>
      <c r="M327" s="31">
        <v>1.3210599999999999</v>
      </c>
      <c r="N327" s="1"/>
      <c r="O327" s="1"/>
    </row>
    <row r="328" spans="1:15" ht="12.75" customHeight="1">
      <c r="A328" s="33">
        <v>318</v>
      </c>
      <c r="B328" s="53" t="s">
        <v>182</v>
      </c>
      <c r="C328" s="31">
        <v>2385.8000000000002</v>
      </c>
      <c r="D328" s="36">
        <v>2410.35</v>
      </c>
      <c r="E328" s="36">
        <v>2341.4499999999998</v>
      </c>
      <c r="F328" s="36">
        <v>2297.1</v>
      </c>
      <c r="G328" s="36">
        <v>2228.1999999999998</v>
      </c>
      <c r="H328" s="36">
        <v>2454.6999999999998</v>
      </c>
      <c r="I328" s="36">
        <v>2523.6000000000004</v>
      </c>
      <c r="J328" s="36">
        <v>2567.9499999999998</v>
      </c>
      <c r="K328" s="31">
        <v>2479.25</v>
      </c>
      <c r="L328" s="31">
        <v>2366</v>
      </c>
      <c r="M328" s="31">
        <v>3.0153500000000002</v>
      </c>
      <c r="N328" s="1"/>
      <c r="O328" s="1"/>
    </row>
    <row r="329" spans="1:15" ht="12.75" customHeight="1">
      <c r="A329" s="33">
        <v>319</v>
      </c>
      <c r="B329" s="53" t="s">
        <v>183</v>
      </c>
      <c r="C329" s="31">
        <v>108726.39999999999</v>
      </c>
      <c r="D329" s="36">
        <v>109103.33333333333</v>
      </c>
      <c r="E329" s="36">
        <v>107929.16666666666</v>
      </c>
      <c r="F329" s="36">
        <v>107131.93333333333</v>
      </c>
      <c r="G329" s="36">
        <v>105957.76666666666</v>
      </c>
      <c r="H329" s="36">
        <v>109900.56666666665</v>
      </c>
      <c r="I329" s="36">
        <v>111074.73333333331</v>
      </c>
      <c r="J329" s="36">
        <v>111871.96666666665</v>
      </c>
      <c r="K329" s="31">
        <v>110277.5</v>
      </c>
      <c r="L329" s="31">
        <v>108306.1</v>
      </c>
      <c r="M329" s="31">
        <v>7.911E-2</v>
      </c>
      <c r="N329" s="1"/>
      <c r="O329" s="1"/>
    </row>
    <row r="330" spans="1:15" ht="12.75" customHeight="1">
      <c r="A330" s="33">
        <v>320</v>
      </c>
      <c r="B330" s="53" t="s">
        <v>453</v>
      </c>
      <c r="C330" s="31">
        <v>2562.0500000000002</v>
      </c>
      <c r="D330" s="36">
        <v>2577.3833333333332</v>
      </c>
      <c r="E330" s="36">
        <v>2529.7666666666664</v>
      </c>
      <c r="F330" s="36">
        <v>2497.4833333333331</v>
      </c>
      <c r="G330" s="36">
        <v>2449.8666666666663</v>
      </c>
      <c r="H330" s="36">
        <v>2609.6666666666665</v>
      </c>
      <c r="I330" s="36">
        <v>2657.2833333333333</v>
      </c>
      <c r="J330" s="36">
        <v>2689.5666666666666</v>
      </c>
      <c r="K330" s="31">
        <v>2625</v>
      </c>
      <c r="L330" s="31">
        <v>2545.1</v>
      </c>
      <c r="M330" s="31">
        <v>2.3754200000000001</v>
      </c>
      <c r="N330" s="1"/>
      <c r="O330" s="1"/>
    </row>
    <row r="331" spans="1:15" ht="12.75" customHeight="1">
      <c r="A331" s="33">
        <v>321</v>
      </c>
      <c r="B331" s="53" t="s">
        <v>177</v>
      </c>
      <c r="C331" s="31">
        <v>2096.5500000000002</v>
      </c>
      <c r="D331" s="36">
        <v>2050.3166666666671</v>
      </c>
      <c r="E331" s="36">
        <v>1986.233333333334</v>
      </c>
      <c r="F331" s="36">
        <v>1875.916666666667</v>
      </c>
      <c r="G331" s="36">
        <v>1811.8333333333339</v>
      </c>
      <c r="H331" s="36">
        <v>2160.6333333333341</v>
      </c>
      <c r="I331" s="36">
        <v>2224.7166666666672</v>
      </c>
      <c r="J331" s="36">
        <v>2335.0333333333342</v>
      </c>
      <c r="K331" s="31">
        <v>2114.4</v>
      </c>
      <c r="L331" s="31">
        <v>1940</v>
      </c>
      <c r="M331" s="31">
        <v>73.90137</v>
      </c>
      <c r="N331" s="1"/>
      <c r="O331" s="1"/>
    </row>
    <row r="332" spans="1:15" ht="12.75" customHeight="1">
      <c r="A332" s="33">
        <v>322</v>
      </c>
      <c r="B332" s="53" t="s">
        <v>184</v>
      </c>
      <c r="C332" s="31">
        <v>1214.75</v>
      </c>
      <c r="D332" s="36">
        <v>1228.6833333333332</v>
      </c>
      <c r="E332" s="36">
        <v>1192.4166666666663</v>
      </c>
      <c r="F332" s="36">
        <v>1170.083333333333</v>
      </c>
      <c r="G332" s="36">
        <v>1133.8166666666662</v>
      </c>
      <c r="H332" s="36">
        <v>1251.0166666666664</v>
      </c>
      <c r="I332" s="36">
        <v>1287.2833333333333</v>
      </c>
      <c r="J332" s="36">
        <v>1309.6166666666666</v>
      </c>
      <c r="K332" s="31">
        <v>1264.95</v>
      </c>
      <c r="L332" s="31">
        <v>1206.3499999999999</v>
      </c>
      <c r="M332" s="31">
        <v>7.7831599999999996</v>
      </c>
      <c r="N332" s="1"/>
      <c r="O332" s="1"/>
    </row>
    <row r="333" spans="1:15" ht="12.75" customHeight="1">
      <c r="A333" s="33">
        <v>323</v>
      </c>
      <c r="B333" s="53" t="s">
        <v>470</v>
      </c>
      <c r="C333" s="31">
        <v>1078.4000000000001</v>
      </c>
      <c r="D333" s="36">
        <v>1082.9166666666667</v>
      </c>
      <c r="E333" s="36">
        <v>1071.2833333333335</v>
      </c>
      <c r="F333" s="36">
        <v>1064.1666666666667</v>
      </c>
      <c r="G333" s="36">
        <v>1052.5333333333335</v>
      </c>
      <c r="H333" s="36">
        <v>1090.0333333333335</v>
      </c>
      <c r="I333" s="36">
        <v>1101.6666666666667</v>
      </c>
      <c r="J333" s="36">
        <v>1108.7833333333335</v>
      </c>
      <c r="K333" s="31">
        <v>1094.55</v>
      </c>
      <c r="L333" s="31">
        <v>1075.8</v>
      </c>
      <c r="M333" s="31">
        <v>1.5824199999999999</v>
      </c>
      <c r="N333" s="1"/>
      <c r="O333" s="1"/>
    </row>
    <row r="334" spans="1:15" ht="12.75" customHeight="1">
      <c r="A334" s="33">
        <v>324</v>
      </c>
      <c r="B334" s="53" t="s">
        <v>464</v>
      </c>
      <c r="C334" s="31">
        <v>872.95</v>
      </c>
      <c r="D334" s="36">
        <v>879.9</v>
      </c>
      <c r="E334" s="36">
        <v>861.09999999999991</v>
      </c>
      <c r="F334" s="36">
        <v>849.24999999999989</v>
      </c>
      <c r="G334" s="36">
        <v>830.44999999999982</v>
      </c>
      <c r="H334" s="36">
        <v>891.75</v>
      </c>
      <c r="I334" s="36">
        <v>910.55</v>
      </c>
      <c r="J334" s="36">
        <v>922.40000000000009</v>
      </c>
      <c r="K334" s="31">
        <v>898.7</v>
      </c>
      <c r="L334" s="31">
        <v>868.05</v>
      </c>
      <c r="M334" s="31">
        <v>3.9748100000000002</v>
      </c>
      <c r="N334" s="1"/>
      <c r="O334" s="1"/>
    </row>
    <row r="335" spans="1:15" ht="12.75" customHeight="1">
      <c r="A335" s="33">
        <v>325</v>
      </c>
      <c r="B335" s="53" t="s">
        <v>185</v>
      </c>
      <c r="C335" s="31">
        <v>93.15</v>
      </c>
      <c r="D335" s="36">
        <v>93.416666666666671</v>
      </c>
      <c r="E335" s="36">
        <v>92.533333333333346</v>
      </c>
      <c r="F335" s="36">
        <v>91.916666666666671</v>
      </c>
      <c r="G335" s="36">
        <v>91.033333333333346</v>
      </c>
      <c r="H335" s="36">
        <v>94.033333333333346</v>
      </c>
      <c r="I335" s="36">
        <v>94.916666666666671</v>
      </c>
      <c r="J335" s="36">
        <v>95.533333333333346</v>
      </c>
      <c r="K335" s="31">
        <v>94.3</v>
      </c>
      <c r="L335" s="31">
        <v>92.8</v>
      </c>
      <c r="M335" s="31">
        <v>88.098669999999998</v>
      </c>
      <c r="N335" s="1"/>
      <c r="O335" s="1"/>
    </row>
    <row r="336" spans="1:15" ht="12.75" customHeight="1">
      <c r="A336" s="33">
        <v>326</v>
      </c>
      <c r="B336" s="53" t="s">
        <v>187</v>
      </c>
      <c r="C336" s="31">
        <v>4357.6499999999996</v>
      </c>
      <c r="D336" s="36">
        <v>4385.5166666666664</v>
      </c>
      <c r="E336" s="36">
        <v>4301.1333333333332</v>
      </c>
      <c r="F336" s="36">
        <v>4244.6166666666668</v>
      </c>
      <c r="G336" s="36">
        <v>4160.2333333333336</v>
      </c>
      <c r="H336" s="36">
        <v>4442.0333333333328</v>
      </c>
      <c r="I336" s="36">
        <v>4526.4166666666661</v>
      </c>
      <c r="J336" s="36">
        <v>4582.9333333333325</v>
      </c>
      <c r="K336" s="31">
        <v>4469.8999999999996</v>
      </c>
      <c r="L336" s="31">
        <v>4329</v>
      </c>
      <c r="M336" s="31">
        <v>4.2287600000000003</v>
      </c>
      <c r="N336" s="1"/>
      <c r="O336" s="1"/>
    </row>
    <row r="337" spans="1:15" ht="12.75" customHeight="1">
      <c r="A337" s="33">
        <v>327</v>
      </c>
      <c r="B337" s="53" t="s">
        <v>471</v>
      </c>
      <c r="C337" s="31">
        <v>838.25</v>
      </c>
      <c r="D337" s="36">
        <v>832.9</v>
      </c>
      <c r="E337" s="36">
        <v>821.4</v>
      </c>
      <c r="F337" s="36">
        <v>804.55</v>
      </c>
      <c r="G337" s="36">
        <v>793.05</v>
      </c>
      <c r="H337" s="36">
        <v>849.75</v>
      </c>
      <c r="I337" s="36">
        <v>861.25</v>
      </c>
      <c r="J337" s="36">
        <v>878.1</v>
      </c>
      <c r="K337" s="31">
        <v>844.4</v>
      </c>
      <c r="L337" s="31">
        <v>816.05</v>
      </c>
      <c r="M337" s="31">
        <v>4.8359100000000002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58.15</v>
      </c>
      <c r="D338" s="36">
        <v>59.199999999999996</v>
      </c>
      <c r="E338" s="36">
        <v>56.949999999999989</v>
      </c>
      <c r="F338" s="36">
        <v>55.749999999999993</v>
      </c>
      <c r="G338" s="36">
        <v>53.499999999999986</v>
      </c>
      <c r="H338" s="36">
        <v>60.399999999999991</v>
      </c>
      <c r="I338" s="36">
        <v>62.650000000000006</v>
      </c>
      <c r="J338" s="36">
        <v>63.849999999999994</v>
      </c>
      <c r="K338" s="31">
        <v>61.45</v>
      </c>
      <c r="L338" s="31">
        <v>58</v>
      </c>
      <c r="M338" s="31">
        <v>270.12238000000002</v>
      </c>
      <c r="N338" s="1"/>
      <c r="O338" s="1"/>
    </row>
    <row r="339" spans="1:15" ht="12.75" customHeight="1">
      <c r="A339" s="33">
        <v>329</v>
      </c>
      <c r="B339" s="53" t="s">
        <v>466</v>
      </c>
      <c r="C339" s="31">
        <v>156</v>
      </c>
      <c r="D339" s="36">
        <v>156.93333333333334</v>
      </c>
      <c r="E339" s="36">
        <v>154.06666666666666</v>
      </c>
      <c r="F339" s="36">
        <v>152.13333333333333</v>
      </c>
      <c r="G339" s="36">
        <v>149.26666666666665</v>
      </c>
      <c r="H339" s="36">
        <v>158.86666666666667</v>
      </c>
      <c r="I339" s="36">
        <v>161.73333333333335</v>
      </c>
      <c r="J339" s="36">
        <v>163.66666666666669</v>
      </c>
      <c r="K339" s="31">
        <v>159.80000000000001</v>
      </c>
      <c r="L339" s="31">
        <v>155</v>
      </c>
      <c r="M339" s="31">
        <v>44.572470000000003</v>
      </c>
      <c r="N339" s="1"/>
      <c r="O339" s="1"/>
    </row>
    <row r="340" spans="1:15" ht="12.75" customHeight="1">
      <c r="A340" s="33">
        <v>330</v>
      </c>
      <c r="B340" s="53" t="s">
        <v>188</v>
      </c>
      <c r="C340" s="31">
        <v>22538.45</v>
      </c>
      <c r="D340" s="36">
        <v>22631.399999999998</v>
      </c>
      <c r="E340" s="36">
        <v>22354.849999999995</v>
      </c>
      <c r="F340" s="36">
        <v>22171.249999999996</v>
      </c>
      <c r="G340" s="36">
        <v>21894.699999999993</v>
      </c>
      <c r="H340" s="36">
        <v>22814.999999999996</v>
      </c>
      <c r="I340" s="36">
        <v>23091.55</v>
      </c>
      <c r="J340" s="36">
        <v>23275.149999999998</v>
      </c>
      <c r="K340" s="31">
        <v>22907.95</v>
      </c>
      <c r="L340" s="31">
        <v>22447.8</v>
      </c>
      <c r="M340" s="31">
        <v>0.51980999999999999</v>
      </c>
      <c r="N340" s="1"/>
      <c r="O340" s="1"/>
    </row>
    <row r="341" spans="1:15" ht="12.75" customHeight="1">
      <c r="A341" s="33">
        <v>331</v>
      </c>
      <c r="B341" s="53" t="s">
        <v>472</v>
      </c>
      <c r="C341" s="31">
        <v>63.2</v>
      </c>
      <c r="D341" s="36">
        <v>63.5</v>
      </c>
      <c r="E341" s="36">
        <v>62.650000000000006</v>
      </c>
      <c r="F341" s="36">
        <v>62.100000000000009</v>
      </c>
      <c r="G341" s="36">
        <v>61.250000000000014</v>
      </c>
      <c r="H341" s="36">
        <v>64.05</v>
      </c>
      <c r="I341" s="36">
        <v>64.899999999999991</v>
      </c>
      <c r="J341" s="36">
        <v>65.449999999999989</v>
      </c>
      <c r="K341" s="31">
        <v>64.349999999999994</v>
      </c>
      <c r="L341" s="31">
        <v>62.95</v>
      </c>
      <c r="M341" s="31">
        <v>19.77421</v>
      </c>
      <c r="N341" s="1"/>
      <c r="O341" s="1"/>
    </row>
    <row r="342" spans="1:15" ht="12.75" customHeight="1">
      <c r="A342" s="33">
        <v>332</v>
      </c>
      <c r="B342" s="53" t="s">
        <v>467</v>
      </c>
      <c r="C342" s="31">
        <v>51.9</v>
      </c>
      <c r="D342" s="36">
        <v>52.083333333333336</v>
      </c>
      <c r="E342" s="36">
        <v>51.416666666666671</v>
      </c>
      <c r="F342" s="36">
        <v>50.933333333333337</v>
      </c>
      <c r="G342" s="36">
        <v>50.266666666666673</v>
      </c>
      <c r="H342" s="36">
        <v>52.56666666666667</v>
      </c>
      <c r="I342" s="36">
        <v>53.233333333333341</v>
      </c>
      <c r="J342" s="36">
        <v>53.716666666666669</v>
      </c>
      <c r="K342" s="31">
        <v>52.75</v>
      </c>
      <c r="L342" s="31">
        <v>51.6</v>
      </c>
      <c r="M342" s="31">
        <v>308.32380000000001</v>
      </c>
      <c r="N342" s="1"/>
      <c r="O342" s="1"/>
    </row>
    <row r="343" spans="1:15" ht="12.75" customHeight="1">
      <c r="A343" s="33">
        <v>333</v>
      </c>
      <c r="B343" s="53" t="s">
        <v>288</v>
      </c>
      <c r="C343" s="31">
        <v>332.95</v>
      </c>
      <c r="D343" s="36">
        <v>332.4</v>
      </c>
      <c r="E343" s="36">
        <v>328.4</v>
      </c>
      <c r="F343" s="36">
        <v>323.85000000000002</v>
      </c>
      <c r="G343" s="36">
        <v>319.85000000000002</v>
      </c>
      <c r="H343" s="36">
        <v>336.94999999999993</v>
      </c>
      <c r="I343" s="36">
        <v>340.94999999999993</v>
      </c>
      <c r="J343" s="36">
        <v>345.49999999999989</v>
      </c>
      <c r="K343" s="31">
        <v>336.4</v>
      </c>
      <c r="L343" s="31">
        <v>327.85</v>
      </c>
      <c r="M343" s="31">
        <v>8.3017699999999994</v>
      </c>
      <c r="N343" s="1"/>
      <c r="O343" s="1"/>
    </row>
    <row r="344" spans="1:15" ht="12.75" customHeight="1">
      <c r="A344" s="33">
        <v>334</v>
      </c>
      <c r="B344" s="53" t="s">
        <v>468</v>
      </c>
      <c r="C344" s="31">
        <v>128.1</v>
      </c>
      <c r="D344" s="36">
        <v>129.06666666666666</v>
      </c>
      <c r="E344" s="36">
        <v>126.23333333333332</v>
      </c>
      <c r="F344" s="36">
        <v>124.36666666666666</v>
      </c>
      <c r="G344" s="36">
        <v>121.53333333333332</v>
      </c>
      <c r="H344" s="36">
        <v>130.93333333333334</v>
      </c>
      <c r="I344" s="36">
        <v>133.76666666666671</v>
      </c>
      <c r="J344" s="36">
        <v>135.63333333333333</v>
      </c>
      <c r="K344" s="31">
        <v>131.9</v>
      </c>
      <c r="L344" s="31">
        <v>127.2</v>
      </c>
      <c r="M344" s="31">
        <v>11.13959</v>
      </c>
      <c r="N344" s="1"/>
      <c r="O344" s="1"/>
    </row>
    <row r="345" spans="1:15" ht="12.75" customHeight="1">
      <c r="A345" s="33">
        <v>335</v>
      </c>
      <c r="B345" s="53" t="s">
        <v>189</v>
      </c>
      <c r="C345" s="31">
        <v>141.9</v>
      </c>
      <c r="D345" s="36">
        <v>142.58333333333334</v>
      </c>
      <c r="E345" s="36">
        <v>140.81666666666669</v>
      </c>
      <c r="F345" s="36">
        <v>139.73333333333335</v>
      </c>
      <c r="G345" s="36">
        <v>137.9666666666667</v>
      </c>
      <c r="H345" s="36">
        <v>143.66666666666669</v>
      </c>
      <c r="I345" s="36">
        <v>145.43333333333334</v>
      </c>
      <c r="J345" s="36">
        <v>146.51666666666668</v>
      </c>
      <c r="K345" s="31">
        <v>144.35</v>
      </c>
      <c r="L345" s="31">
        <v>141.5</v>
      </c>
      <c r="M345" s="31">
        <v>79.987650000000002</v>
      </c>
      <c r="N345" s="1"/>
      <c r="O345" s="1"/>
    </row>
    <row r="346" spans="1:15" ht="12.75" customHeight="1">
      <c r="A346" s="33">
        <v>336</v>
      </c>
      <c r="B346" s="53" t="s">
        <v>859</v>
      </c>
      <c r="C346" s="31">
        <v>50.7</v>
      </c>
      <c r="D346" s="36">
        <v>51.066666666666663</v>
      </c>
      <c r="E346" s="36">
        <v>50.233333333333327</v>
      </c>
      <c r="F346" s="36">
        <v>49.766666666666666</v>
      </c>
      <c r="G346" s="36">
        <v>48.93333333333333</v>
      </c>
      <c r="H346" s="36">
        <v>51.533333333333324</v>
      </c>
      <c r="I346" s="36">
        <v>52.366666666666667</v>
      </c>
      <c r="J346" s="36">
        <v>52.833333333333321</v>
      </c>
      <c r="K346" s="31">
        <v>51.9</v>
      </c>
      <c r="L346" s="31">
        <v>50.6</v>
      </c>
      <c r="M346" s="31">
        <v>28.573370000000001</v>
      </c>
      <c r="N346" s="1"/>
      <c r="O346" s="1"/>
    </row>
    <row r="347" spans="1:15" ht="12.75" customHeight="1">
      <c r="A347" s="33">
        <v>337</v>
      </c>
      <c r="B347" s="53" t="s">
        <v>469</v>
      </c>
      <c r="C347" s="31">
        <v>226.8</v>
      </c>
      <c r="D347" s="36">
        <v>228.96666666666667</v>
      </c>
      <c r="E347" s="36">
        <v>223.83333333333334</v>
      </c>
      <c r="F347" s="36">
        <v>220.86666666666667</v>
      </c>
      <c r="G347" s="36">
        <v>215.73333333333335</v>
      </c>
      <c r="H347" s="36">
        <v>231.93333333333334</v>
      </c>
      <c r="I347" s="36">
        <v>237.06666666666666</v>
      </c>
      <c r="J347" s="36">
        <v>240.03333333333333</v>
      </c>
      <c r="K347" s="31">
        <v>234.1</v>
      </c>
      <c r="L347" s="31">
        <v>226</v>
      </c>
      <c r="M347" s="31">
        <v>6.78979</v>
      </c>
      <c r="N347" s="1"/>
      <c r="O347" s="1"/>
    </row>
    <row r="348" spans="1:15" ht="12.75" customHeight="1">
      <c r="A348" s="33">
        <v>338</v>
      </c>
      <c r="B348" s="53" t="s">
        <v>191</v>
      </c>
      <c r="C348" s="31">
        <v>237.05</v>
      </c>
      <c r="D348" s="36">
        <v>237.96666666666667</v>
      </c>
      <c r="E348" s="36">
        <v>234.73333333333335</v>
      </c>
      <c r="F348" s="36">
        <v>232.41666666666669</v>
      </c>
      <c r="G348" s="36">
        <v>229.18333333333337</v>
      </c>
      <c r="H348" s="36">
        <v>240.28333333333333</v>
      </c>
      <c r="I348" s="36">
        <v>243.51666666666662</v>
      </c>
      <c r="J348" s="36">
        <v>245.83333333333331</v>
      </c>
      <c r="K348" s="31">
        <v>241.2</v>
      </c>
      <c r="L348" s="31">
        <v>235.65</v>
      </c>
      <c r="M348" s="31">
        <v>328.87087000000002</v>
      </c>
      <c r="N348" s="1"/>
      <c r="O348" s="1"/>
    </row>
    <row r="349" spans="1:15" ht="12.75" customHeight="1">
      <c r="A349" s="33">
        <v>339</v>
      </c>
      <c r="B349" s="53" t="s">
        <v>473</v>
      </c>
      <c r="C349" s="31">
        <v>374.2</v>
      </c>
      <c r="D349" s="36">
        <v>378.55</v>
      </c>
      <c r="E349" s="36">
        <v>368.85</v>
      </c>
      <c r="F349" s="36">
        <v>363.5</v>
      </c>
      <c r="G349" s="36">
        <v>353.8</v>
      </c>
      <c r="H349" s="36">
        <v>383.90000000000003</v>
      </c>
      <c r="I349" s="36">
        <v>393.59999999999997</v>
      </c>
      <c r="J349" s="36">
        <v>398.95000000000005</v>
      </c>
      <c r="K349" s="31">
        <v>388.25</v>
      </c>
      <c r="L349" s="31">
        <v>373.2</v>
      </c>
      <c r="M349" s="31">
        <v>2.9646300000000001</v>
      </c>
      <c r="N349" s="1"/>
      <c r="O349" s="1"/>
    </row>
    <row r="350" spans="1:15" ht="12.75" customHeight="1">
      <c r="A350" s="33">
        <v>340</v>
      </c>
      <c r="B350" s="53" t="s">
        <v>192</v>
      </c>
      <c r="C350" s="31">
        <v>1129.9000000000001</v>
      </c>
      <c r="D350" s="36">
        <v>1136.3166666666666</v>
      </c>
      <c r="E350" s="36">
        <v>1114.6333333333332</v>
      </c>
      <c r="F350" s="36">
        <v>1099.3666666666666</v>
      </c>
      <c r="G350" s="36">
        <v>1077.6833333333332</v>
      </c>
      <c r="H350" s="36">
        <v>1151.5833333333333</v>
      </c>
      <c r="I350" s="36">
        <v>1173.2666666666667</v>
      </c>
      <c r="J350" s="36">
        <v>1188.5333333333333</v>
      </c>
      <c r="K350" s="31">
        <v>1158</v>
      </c>
      <c r="L350" s="31">
        <v>1121.05</v>
      </c>
      <c r="M350" s="31">
        <v>6.5177399999999999</v>
      </c>
      <c r="N350" s="1"/>
      <c r="O350" s="1"/>
    </row>
    <row r="351" spans="1:15" ht="12.75" customHeight="1">
      <c r="A351" s="33">
        <v>341</v>
      </c>
      <c r="B351" s="53" t="s">
        <v>194</v>
      </c>
      <c r="C351" s="31">
        <v>187.45</v>
      </c>
      <c r="D351" s="36">
        <v>187.81666666666669</v>
      </c>
      <c r="E351" s="36">
        <v>186.13333333333338</v>
      </c>
      <c r="F351" s="36">
        <v>184.81666666666669</v>
      </c>
      <c r="G351" s="36">
        <v>183.13333333333338</v>
      </c>
      <c r="H351" s="36">
        <v>189.13333333333338</v>
      </c>
      <c r="I351" s="36">
        <v>190.81666666666672</v>
      </c>
      <c r="J351" s="36">
        <v>192.13333333333338</v>
      </c>
      <c r="K351" s="31">
        <v>189.5</v>
      </c>
      <c r="L351" s="31">
        <v>186.5</v>
      </c>
      <c r="M351" s="31">
        <v>148.90642</v>
      </c>
      <c r="N351" s="1"/>
      <c r="O351" s="1"/>
    </row>
    <row r="352" spans="1:15" ht="12.75" customHeight="1">
      <c r="A352" s="33">
        <v>342</v>
      </c>
      <c r="B352" s="53" t="s">
        <v>289</v>
      </c>
      <c r="C352" s="31">
        <v>292.25</v>
      </c>
      <c r="D352" s="36">
        <v>295.48333333333335</v>
      </c>
      <c r="E352" s="36">
        <v>285.51666666666671</v>
      </c>
      <c r="F352" s="36">
        <v>278.78333333333336</v>
      </c>
      <c r="G352" s="36">
        <v>268.81666666666672</v>
      </c>
      <c r="H352" s="36">
        <v>302.2166666666667</v>
      </c>
      <c r="I352" s="36">
        <v>312.18333333333339</v>
      </c>
      <c r="J352" s="36">
        <v>318.91666666666669</v>
      </c>
      <c r="K352" s="31">
        <v>305.45</v>
      </c>
      <c r="L352" s="31">
        <v>288.75</v>
      </c>
      <c r="M352" s="31">
        <v>95.74588</v>
      </c>
      <c r="N352" s="1"/>
      <c r="O352" s="1"/>
    </row>
    <row r="353" spans="1:15" ht="12.75" customHeight="1">
      <c r="A353" s="33">
        <v>343</v>
      </c>
      <c r="B353" s="53" t="s">
        <v>474</v>
      </c>
      <c r="C353" s="31">
        <v>1197.55</v>
      </c>
      <c r="D353" s="36">
        <v>1204.1666666666667</v>
      </c>
      <c r="E353" s="36">
        <v>1188.3833333333334</v>
      </c>
      <c r="F353" s="36">
        <v>1179.2166666666667</v>
      </c>
      <c r="G353" s="36">
        <v>1163.4333333333334</v>
      </c>
      <c r="H353" s="36">
        <v>1213.3333333333335</v>
      </c>
      <c r="I353" s="36">
        <v>1229.1166666666668</v>
      </c>
      <c r="J353" s="36">
        <v>1238.2833333333335</v>
      </c>
      <c r="K353" s="31">
        <v>1219.95</v>
      </c>
      <c r="L353" s="31">
        <v>1195</v>
      </c>
      <c r="M353" s="31">
        <v>1.7403200000000001</v>
      </c>
      <c r="N353" s="1"/>
      <c r="O353" s="1"/>
    </row>
    <row r="354" spans="1:15" ht="12.75" customHeight="1">
      <c r="A354" s="33">
        <v>344</v>
      </c>
      <c r="B354" s="53" t="s">
        <v>290</v>
      </c>
      <c r="C354" s="31">
        <v>854.4</v>
      </c>
      <c r="D354" s="36">
        <v>853.20000000000016</v>
      </c>
      <c r="E354" s="36">
        <v>848.40000000000032</v>
      </c>
      <c r="F354" s="36">
        <v>842.4000000000002</v>
      </c>
      <c r="G354" s="36">
        <v>837.60000000000036</v>
      </c>
      <c r="H354" s="36">
        <v>859.20000000000027</v>
      </c>
      <c r="I354" s="36">
        <v>864.00000000000023</v>
      </c>
      <c r="J354" s="36">
        <v>870.00000000000023</v>
      </c>
      <c r="K354" s="31">
        <v>858</v>
      </c>
      <c r="L354" s="31">
        <v>847.2</v>
      </c>
      <c r="M354" s="31">
        <v>6.7393299999999998</v>
      </c>
      <c r="N354" s="1"/>
      <c r="O354" s="1"/>
    </row>
    <row r="355" spans="1:15" ht="12.75" customHeight="1">
      <c r="A355" s="33">
        <v>345</v>
      </c>
      <c r="B355" s="53" t="s">
        <v>193</v>
      </c>
      <c r="C355" s="31">
        <v>4067.3</v>
      </c>
      <c r="D355" s="36">
        <v>4108.4833333333336</v>
      </c>
      <c r="E355" s="36">
        <v>4018.0666666666675</v>
      </c>
      <c r="F355" s="36">
        <v>3968.8333333333339</v>
      </c>
      <c r="G355" s="36">
        <v>3878.4166666666679</v>
      </c>
      <c r="H355" s="36">
        <v>4157.7166666666672</v>
      </c>
      <c r="I355" s="36">
        <v>4248.1333333333332</v>
      </c>
      <c r="J355" s="36">
        <v>4297.3666666666668</v>
      </c>
      <c r="K355" s="31">
        <v>4198.8999999999996</v>
      </c>
      <c r="L355" s="31">
        <v>4059.25</v>
      </c>
      <c r="M355" s="31">
        <v>0.53647999999999996</v>
      </c>
      <c r="N355" s="1"/>
      <c r="O355" s="1"/>
    </row>
    <row r="356" spans="1:15" ht="12.75" customHeight="1">
      <c r="A356" s="33">
        <v>346</v>
      </c>
      <c r="B356" s="53" t="s">
        <v>475</v>
      </c>
      <c r="C356" s="31">
        <v>220.45</v>
      </c>
      <c r="D356" s="36">
        <v>220.56666666666669</v>
      </c>
      <c r="E356" s="36">
        <v>217.88333333333338</v>
      </c>
      <c r="F356" s="36">
        <v>215.31666666666669</v>
      </c>
      <c r="G356" s="36">
        <v>212.63333333333338</v>
      </c>
      <c r="H356" s="36">
        <v>223.13333333333338</v>
      </c>
      <c r="I356" s="36">
        <v>225.81666666666672</v>
      </c>
      <c r="J356" s="36">
        <v>228.38333333333338</v>
      </c>
      <c r="K356" s="31">
        <v>223.25</v>
      </c>
      <c r="L356" s="31">
        <v>218</v>
      </c>
      <c r="M356" s="31">
        <v>2.4844499999999998</v>
      </c>
      <c r="N356" s="1"/>
      <c r="O356" s="1"/>
    </row>
    <row r="357" spans="1:15" ht="12.75" customHeight="1">
      <c r="A357" s="33">
        <v>347</v>
      </c>
      <c r="B357" s="53" t="s">
        <v>195</v>
      </c>
      <c r="C357" s="31">
        <v>38771.85</v>
      </c>
      <c r="D357" s="36">
        <v>38761.950000000004</v>
      </c>
      <c r="E357" s="36">
        <v>38338.900000000009</v>
      </c>
      <c r="F357" s="36">
        <v>37905.950000000004</v>
      </c>
      <c r="G357" s="36">
        <v>37482.900000000009</v>
      </c>
      <c r="H357" s="36">
        <v>39194.900000000009</v>
      </c>
      <c r="I357" s="36">
        <v>39617.950000000012</v>
      </c>
      <c r="J357" s="36">
        <v>40050.900000000009</v>
      </c>
      <c r="K357" s="31">
        <v>39185</v>
      </c>
      <c r="L357" s="31">
        <v>38329</v>
      </c>
      <c r="M357" s="31">
        <v>1.1701900000000001</v>
      </c>
      <c r="N357" s="1"/>
      <c r="O357" s="1"/>
    </row>
    <row r="358" spans="1:15" ht="12.75" customHeight="1">
      <c r="A358" s="33">
        <v>348</v>
      </c>
      <c r="B358" s="53" t="s">
        <v>292</v>
      </c>
      <c r="C358" s="31">
        <v>1222.05</v>
      </c>
      <c r="D358" s="36">
        <v>1232.7833333333333</v>
      </c>
      <c r="E358" s="36">
        <v>1206.2666666666667</v>
      </c>
      <c r="F358" s="36">
        <v>1190.4833333333333</v>
      </c>
      <c r="G358" s="36">
        <v>1163.9666666666667</v>
      </c>
      <c r="H358" s="36">
        <v>1248.5666666666666</v>
      </c>
      <c r="I358" s="36">
        <v>1275.083333333333</v>
      </c>
      <c r="J358" s="36">
        <v>1290.8666666666666</v>
      </c>
      <c r="K358" s="31">
        <v>1259.3</v>
      </c>
      <c r="L358" s="31">
        <v>1217</v>
      </c>
      <c r="M358" s="31">
        <v>2.0340600000000002</v>
      </c>
      <c r="N358" s="1"/>
      <c r="O358" s="1"/>
    </row>
    <row r="359" spans="1:15" ht="12.75" customHeight="1">
      <c r="A359" s="33">
        <v>349</v>
      </c>
      <c r="B359" s="53" t="s">
        <v>291</v>
      </c>
      <c r="C359" s="31">
        <v>761.65</v>
      </c>
      <c r="D359" s="36">
        <v>758.26666666666677</v>
      </c>
      <c r="E359" s="36">
        <v>746.38333333333355</v>
      </c>
      <c r="F359" s="36">
        <v>731.11666666666679</v>
      </c>
      <c r="G359" s="36">
        <v>719.23333333333358</v>
      </c>
      <c r="H359" s="36">
        <v>773.53333333333353</v>
      </c>
      <c r="I359" s="36">
        <v>785.41666666666674</v>
      </c>
      <c r="J359" s="36">
        <v>800.68333333333351</v>
      </c>
      <c r="K359" s="31">
        <v>770.15</v>
      </c>
      <c r="L359" s="31">
        <v>743</v>
      </c>
      <c r="M359" s="31">
        <v>10.62247</v>
      </c>
      <c r="N359" s="1"/>
      <c r="O359" s="1"/>
    </row>
    <row r="360" spans="1:15" ht="12.75" customHeight="1">
      <c r="A360" s="33">
        <v>350</v>
      </c>
      <c r="B360" s="53" t="s">
        <v>476</v>
      </c>
      <c r="C360" s="31">
        <v>168.4</v>
      </c>
      <c r="D360" s="36">
        <v>168.16666666666666</v>
      </c>
      <c r="E360" s="36">
        <v>165.58333333333331</v>
      </c>
      <c r="F360" s="36">
        <v>162.76666666666665</v>
      </c>
      <c r="G360" s="36">
        <v>160.18333333333331</v>
      </c>
      <c r="H360" s="36">
        <v>170.98333333333332</v>
      </c>
      <c r="I360" s="36">
        <v>173.56666666666663</v>
      </c>
      <c r="J360" s="36">
        <v>176.38333333333333</v>
      </c>
      <c r="K360" s="31">
        <v>170.75</v>
      </c>
      <c r="L360" s="31">
        <v>165.35</v>
      </c>
      <c r="M360" s="31">
        <v>15.69173</v>
      </c>
      <c r="N360" s="1"/>
      <c r="O360" s="1"/>
    </row>
    <row r="361" spans="1:15" ht="12.75" customHeight="1">
      <c r="A361" s="33">
        <v>351</v>
      </c>
      <c r="B361" s="53" t="s">
        <v>197</v>
      </c>
      <c r="C361" s="31">
        <v>5736.95</v>
      </c>
      <c r="D361" s="36">
        <v>5759.3833333333341</v>
      </c>
      <c r="E361" s="36">
        <v>5649.2666666666682</v>
      </c>
      <c r="F361" s="36">
        <v>5561.5833333333339</v>
      </c>
      <c r="G361" s="36">
        <v>5451.4666666666681</v>
      </c>
      <c r="H361" s="36">
        <v>5847.0666666666684</v>
      </c>
      <c r="I361" s="36">
        <v>5957.1833333333352</v>
      </c>
      <c r="J361" s="36">
        <v>6044.8666666666686</v>
      </c>
      <c r="K361" s="31">
        <v>5869.5</v>
      </c>
      <c r="L361" s="31">
        <v>5671.7</v>
      </c>
      <c r="M361" s="31">
        <v>3.26864</v>
      </c>
      <c r="N361" s="1"/>
      <c r="O361" s="1"/>
    </row>
    <row r="362" spans="1:15" ht="12.75" customHeight="1">
      <c r="A362" s="33">
        <v>352</v>
      </c>
      <c r="B362" s="53" t="s">
        <v>198</v>
      </c>
      <c r="C362" s="31">
        <v>235.35</v>
      </c>
      <c r="D362" s="36">
        <v>236.81666666666669</v>
      </c>
      <c r="E362" s="36">
        <v>232.73333333333338</v>
      </c>
      <c r="F362" s="36">
        <v>230.11666666666667</v>
      </c>
      <c r="G362" s="36">
        <v>226.03333333333336</v>
      </c>
      <c r="H362" s="36">
        <v>239.43333333333339</v>
      </c>
      <c r="I362" s="36">
        <v>243.51666666666671</v>
      </c>
      <c r="J362" s="36">
        <v>246.13333333333341</v>
      </c>
      <c r="K362" s="31">
        <v>240.9</v>
      </c>
      <c r="L362" s="31">
        <v>234.2</v>
      </c>
      <c r="M362" s="31">
        <v>17.172820000000002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3849.35</v>
      </c>
      <c r="D363" s="36">
        <v>3846.6833333333329</v>
      </c>
      <c r="E363" s="36">
        <v>3827.4166666666661</v>
      </c>
      <c r="F363" s="36">
        <v>3805.4833333333331</v>
      </c>
      <c r="G363" s="36">
        <v>3786.2166666666662</v>
      </c>
      <c r="H363" s="36">
        <v>3868.6166666666659</v>
      </c>
      <c r="I363" s="36">
        <v>3887.8833333333332</v>
      </c>
      <c r="J363" s="36">
        <v>3909.8166666666657</v>
      </c>
      <c r="K363" s="31">
        <v>3865.95</v>
      </c>
      <c r="L363" s="31">
        <v>3824.75</v>
      </c>
      <c r="M363" s="31">
        <v>9.6670000000000006E-2</v>
      </c>
      <c r="N363" s="1"/>
      <c r="O363" s="1"/>
    </row>
    <row r="364" spans="1:15" ht="12.75" customHeight="1">
      <c r="A364" s="33">
        <v>354</v>
      </c>
      <c r="B364" s="53" t="s">
        <v>480</v>
      </c>
      <c r="C364" s="31">
        <v>1849.75</v>
      </c>
      <c r="D364" s="36">
        <v>1849.9166666666667</v>
      </c>
      <c r="E364" s="36">
        <v>1822.9833333333336</v>
      </c>
      <c r="F364" s="36">
        <v>1796.2166666666669</v>
      </c>
      <c r="G364" s="36">
        <v>1769.2833333333338</v>
      </c>
      <c r="H364" s="36">
        <v>1876.6833333333334</v>
      </c>
      <c r="I364" s="36">
        <v>1903.6166666666663</v>
      </c>
      <c r="J364" s="36">
        <v>1930.3833333333332</v>
      </c>
      <c r="K364" s="31">
        <v>1876.85</v>
      </c>
      <c r="L364" s="31">
        <v>1823.15</v>
      </c>
      <c r="M364" s="31">
        <v>1.0770999999999999</v>
      </c>
      <c r="N364" s="1"/>
      <c r="O364" s="1"/>
    </row>
    <row r="365" spans="1:15" ht="12.75" customHeight="1">
      <c r="A365" s="33">
        <v>355</v>
      </c>
      <c r="B365" s="53" t="s">
        <v>201</v>
      </c>
      <c r="C365" s="31">
        <v>3395.15</v>
      </c>
      <c r="D365" s="36">
        <v>3412.9833333333336</v>
      </c>
      <c r="E365" s="36">
        <v>3358.166666666667</v>
      </c>
      <c r="F365" s="36">
        <v>3321.1833333333334</v>
      </c>
      <c r="G365" s="36">
        <v>3266.3666666666668</v>
      </c>
      <c r="H365" s="36">
        <v>3449.9666666666672</v>
      </c>
      <c r="I365" s="36">
        <v>3504.7833333333338</v>
      </c>
      <c r="J365" s="36">
        <v>3541.7666666666673</v>
      </c>
      <c r="K365" s="31">
        <v>3467.8</v>
      </c>
      <c r="L365" s="31">
        <v>3376</v>
      </c>
      <c r="M365" s="31">
        <v>3.6049699999999998</v>
      </c>
      <c r="N365" s="1"/>
      <c r="O365" s="1"/>
    </row>
    <row r="366" spans="1:15" ht="12.75" customHeight="1">
      <c r="A366" s="33">
        <v>356</v>
      </c>
      <c r="B366" s="53" t="s">
        <v>200</v>
      </c>
      <c r="C366" s="31">
        <v>2421.35</v>
      </c>
      <c r="D366" s="36">
        <v>2446.4499999999998</v>
      </c>
      <c r="E366" s="36">
        <v>2388.9499999999998</v>
      </c>
      <c r="F366" s="36">
        <v>2356.5500000000002</v>
      </c>
      <c r="G366" s="36">
        <v>2299.0500000000002</v>
      </c>
      <c r="H366" s="36">
        <v>2478.8499999999995</v>
      </c>
      <c r="I366" s="36">
        <v>2536.3499999999995</v>
      </c>
      <c r="J366" s="36">
        <v>2568.7499999999991</v>
      </c>
      <c r="K366" s="31">
        <v>2503.9499999999998</v>
      </c>
      <c r="L366" s="31">
        <v>2414.0500000000002</v>
      </c>
      <c r="M366" s="31">
        <v>4.7579099999999999</v>
      </c>
      <c r="N366" s="1"/>
      <c r="O366" s="1"/>
    </row>
    <row r="367" spans="1:15" ht="12.75" customHeight="1">
      <c r="A367" s="33">
        <v>357</v>
      </c>
      <c r="B367" s="53" t="s">
        <v>196</v>
      </c>
      <c r="C367" s="31">
        <v>1015.25</v>
      </c>
      <c r="D367" s="36">
        <v>1025.6499999999999</v>
      </c>
      <c r="E367" s="36">
        <v>1001.3499999999997</v>
      </c>
      <c r="F367" s="36">
        <v>987.44999999999982</v>
      </c>
      <c r="G367" s="36">
        <v>963.14999999999964</v>
      </c>
      <c r="H367" s="36">
        <v>1039.5499999999997</v>
      </c>
      <c r="I367" s="36">
        <v>1063.8499999999999</v>
      </c>
      <c r="J367" s="36">
        <v>1077.7499999999998</v>
      </c>
      <c r="K367" s="31">
        <v>1049.95</v>
      </c>
      <c r="L367" s="31">
        <v>1011.75</v>
      </c>
      <c r="M367" s="31">
        <v>11.974740000000001</v>
      </c>
      <c r="N367" s="1"/>
      <c r="O367" s="1"/>
    </row>
    <row r="368" spans="1:15" ht="12.75" customHeight="1">
      <c r="A368" s="33">
        <v>358</v>
      </c>
      <c r="B368" s="53" t="s">
        <v>481</v>
      </c>
      <c r="C368" s="31">
        <v>97.55</v>
      </c>
      <c r="D368" s="36">
        <v>97.066666666666663</v>
      </c>
      <c r="E368" s="36">
        <v>96.23333333333332</v>
      </c>
      <c r="F368" s="36">
        <v>94.916666666666657</v>
      </c>
      <c r="G368" s="36">
        <v>94.083333333333314</v>
      </c>
      <c r="H368" s="36">
        <v>98.383333333333326</v>
      </c>
      <c r="I368" s="36">
        <v>99.216666666666669</v>
      </c>
      <c r="J368" s="36">
        <v>100.53333333333333</v>
      </c>
      <c r="K368" s="31">
        <v>97.9</v>
      </c>
      <c r="L368" s="31">
        <v>95.75</v>
      </c>
      <c r="M368" s="31">
        <v>24.566690000000001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680.1</v>
      </c>
      <c r="D369" s="36">
        <v>673.4</v>
      </c>
      <c r="E369" s="36">
        <v>661.8</v>
      </c>
      <c r="F369" s="36">
        <v>643.5</v>
      </c>
      <c r="G369" s="36">
        <v>631.9</v>
      </c>
      <c r="H369" s="36">
        <v>691.69999999999993</v>
      </c>
      <c r="I369" s="36">
        <v>703.30000000000007</v>
      </c>
      <c r="J369" s="36">
        <v>721.59999999999991</v>
      </c>
      <c r="K369" s="31">
        <v>685</v>
      </c>
      <c r="L369" s="31">
        <v>655.1</v>
      </c>
      <c r="M369" s="31">
        <v>4.3682100000000004</v>
      </c>
      <c r="N369" s="1"/>
      <c r="O369" s="1"/>
    </row>
    <row r="370" spans="1:15" ht="12.75" customHeight="1">
      <c r="A370" s="33">
        <v>360</v>
      </c>
      <c r="B370" s="53" t="s">
        <v>478</v>
      </c>
      <c r="C370" s="31">
        <v>364.35</v>
      </c>
      <c r="D370" s="36">
        <v>366.08333333333331</v>
      </c>
      <c r="E370" s="36">
        <v>360.91666666666663</v>
      </c>
      <c r="F370" s="36">
        <v>357.48333333333329</v>
      </c>
      <c r="G370" s="36">
        <v>352.31666666666661</v>
      </c>
      <c r="H370" s="36">
        <v>369.51666666666665</v>
      </c>
      <c r="I370" s="36">
        <v>374.68333333333328</v>
      </c>
      <c r="J370" s="36">
        <v>378.11666666666667</v>
      </c>
      <c r="K370" s="31">
        <v>371.25</v>
      </c>
      <c r="L370" s="31">
        <v>362.65</v>
      </c>
      <c r="M370" s="31">
        <v>4.1463900000000002</v>
      </c>
      <c r="N370" s="1"/>
      <c r="O370" s="1"/>
    </row>
    <row r="371" spans="1:15" ht="12.75" customHeight="1">
      <c r="A371" s="33">
        <v>361</v>
      </c>
      <c r="B371" s="53" t="s">
        <v>482</v>
      </c>
      <c r="C371" s="31">
        <v>1382.9</v>
      </c>
      <c r="D371" s="36">
        <v>1390.95</v>
      </c>
      <c r="E371" s="36">
        <v>1370.3500000000001</v>
      </c>
      <c r="F371" s="36">
        <v>1357.8000000000002</v>
      </c>
      <c r="G371" s="36">
        <v>1337.2000000000003</v>
      </c>
      <c r="H371" s="36">
        <v>1403.5</v>
      </c>
      <c r="I371" s="36">
        <v>1424.1</v>
      </c>
      <c r="J371" s="36">
        <v>1436.6499999999999</v>
      </c>
      <c r="K371" s="31">
        <v>1411.55</v>
      </c>
      <c r="L371" s="31">
        <v>1378.4</v>
      </c>
      <c r="M371" s="31">
        <v>0.31523000000000001</v>
      </c>
      <c r="N371" s="1"/>
      <c r="O371" s="1"/>
    </row>
    <row r="372" spans="1:15" ht="12.75" customHeight="1">
      <c r="A372" s="33">
        <v>362</v>
      </c>
      <c r="B372" s="53" t="s">
        <v>203</v>
      </c>
      <c r="C372" s="31">
        <v>5286.5</v>
      </c>
      <c r="D372" s="36">
        <v>5314.5166666666664</v>
      </c>
      <c r="E372" s="36">
        <v>5231.0333333333328</v>
      </c>
      <c r="F372" s="36">
        <v>5175.5666666666666</v>
      </c>
      <c r="G372" s="36">
        <v>5092.083333333333</v>
      </c>
      <c r="H372" s="36">
        <v>5369.9833333333327</v>
      </c>
      <c r="I372" s="36">
        <v>5453.4666666666662</v>
      </c>
      <c r="J372" s="36">
        <v>5508.9333333333325</v>
      </c>
      <c r="K372" s="31">
        <v>5398</v>
      </c>
      <c r="L372" s="31">
        <v>5259.05</v>
      </c>
      <c r="M372" s="31">
        <v>7.1822800000000004</v>
      </c>
      <c r="N372" s="1"/>
      <c r="O372" s="1"/>
    </row>
    <row r="373" spans="1:15" ht="12.75" customHeight="1">
      <c r="A373" s="33">
        <v>363</v>
      </c>
      <c r="B373" s="53" t="s">
        <v>483</v>
      </c>
      <c r="C373" s="31">
        <v>1163</v>
      </c>
      <c r="D373" s="36">
        <v>1168.7666666666667</v>
      </c>
      <c r="E373" s="36">
        <v>1154.2333333333333</v>
      </c>
      <c r="F373" s="36">
        <v>1145.4666666666667</v>
      </c>
      <c r="G373" s="36">
        <v>1130.9333333333334</v>
      </c>
      <c r="H373" s="36">
        <v>1177.5333333333333</v>
      </c>
      <c r="I373" s="36">
        <v>1192.0666666666666</v>
      </c>
      <c r="J373" s="36">
        <v>1200.8333333333333</v>
      </c>
      <c r="K373" s="31">
        <v>1183.3</v>
      </c>
      <c r="L373" s="31">
        <v>1160</v>
      </c>
      <c r="M373" s="31">
        <v>0.55742000000000003</v>
      </c>
      <c r="N373" s="1"/>
      <c r="O373" s="1"/>
    </row>
    <row r="374" spans="1:15" ht="12.75" customHeight="1">
      <c r="A374" s="33">
        <v>364</v>
      </c>
      <c r="B374" s="53" t="s">
        <v>293</v>
      </c>
      <c r="C374" s="31">
        <v>375.35</v>
      </c>
      <c r="D374" s="36">
        <v>376.9666666666667</v>
      </c>
      <c r="E374" s="36">
        <v>372.88333333333338</v>
      </c>
      <c r="F374" s="36">
        <v>370.41666666666669</v>
      </c>
      <c r="G374" s="36">
        <v>366.33333333333337</v>
      </c>
      <c r="H374" s="36">
        <v>379.43333333333339</v>
      </c>
      <c r="I374" s="36">
        <v>383.51666666666665</v>
      </c>
      <c r="J374" s="36">
        <v>385.98333333333341</v>
      </c>
      <c r="K374" s="31">
        <v>381.05</v>
      </c>
      <c r="L374" s="31">
        <v>374.5</v>
      </c>
      <c r="M374" s="31">
        <v>6.1882700000000002</v>
      </c>
      <c r="N374" s="1"/>
      <c r="O374" s="1"/>
    </row>
    <row r="375" spans="1:15" ht="12.75" customHeight="1">
      <c r="A375" s="33">
        <v>365</v>
      </c>
      <c r="B375" s="53" t="s">
        <v>199</v>
      </c>
      <c r="C375" s="31">
        <v>244.9</v>
      </c>
      <c r="D375" s="36">
        <v>246.23333333333335</v>
      </c>
      <c r="E375" s="36">
        <v>242.1166666666667</v>
      </c>
      <c r="F375" s="36">
        <v>239.33333333333334</v>
      </c>
      <c r="G375" s="36">
        <v>235.2166666666667</v>
      </c>
      <c r="H375" s="36">
        <v>249.01666666666671</v>
      </c>
      <c r="I375" s="36">
        <v>253.13333333333338</v>
      </c>
      <c r="J375" s="36">
        <v>255.91666666666671</v>
      </c>
      <c r="K375" s="31">
        <v>250.35</v>
      </c>
      <c r="L375" s="31">
        <v>243.45</v>
      </c>
      <c r="M375" s="31">
        <v>178.8245</v>
      </c>
      <c r="N375" s="1"/>
      <c r="O375" s="1"/>
    </row>
    <row r="376" spans="1:15" ht="12.75" customHeight="1">
      <c r="A376" s="33">
        <v>366</v>
      </c>
      <c r="B376" s="53" t="s">
        <v>204</v>
      </c>
      <c r="C376" s="31">
        <v>200.75</v>
      </c>
      <c r="D376" s="36">
        <v>201</v>
      </c>
      <c r="E376" s="36">
        <v>197.55</v>
      </c>
      <c r="F376" s="36">
        <v>194.35000000000002</v>
      </c>
      <c r="G376" s="36">
        <v>190.90000000000003</v>
      </c>
      <c r="H376" s="36">
        <v>204.2</v>
      </c>
      <c r="I376" s="36">
        <v>207.64999999999998</v>
      </c>
      <c r="J376" s="36">
        <v>210.84999999999997</v>
      </c>
      <c r="K376" s="31">
        <v>204.45</v>
      </c>
      <c r="L376" s="31">
        <v>197.8</v>
      </c>
      <c r="M376" s="31">
        <v>501.85120000000001</v>
      </c>
      <c r="N376" s="1"/>
      <c r="O376" s="1"/>
    </row>
    <row r="377" spans="1:15" ht="12.75" customHeight="1">
      <c r="A377" s="33">
        <v>367</v>
      </c>
      <c r="B377" s="53" t="s">
        <v>484</v>
      </c>
      <c r="C377" s="31">
        <v>582.70000000000005</v>
      </c>
      <c r="D377" s="36">
        <v>586.5</v>
      </c>
      <c r="E377" s="36">
        <v>576.20000000000005</v>
      </c>
      <c r="F377" s="36">
        <v>569.70000000000005</v>
      </c>
      <c r="G377" s="36">
        <v>559.40000000000009</v>
      </c>
      <c r="H377" s="36">
        <v>593</v>
      </c>
      <c r="I377" s="36">
        <v>603.29999999999995</v>
      </c>
      <c r="J377" s="36">
        <v>609.79999999999995</v>
      </c>
      <c r="K377" s="31">
        <v>596.79999999999995</v>
      </c>
      <c r="L377" s="31">
        <v>580</v>
      </c>
      <c r="M377" s="31">
        <v>9.5877499999999998</v>
      </c>
      <c r="N377" s="1"/>
      <c r="O377" s="1"/>
    </row>
    <row r="378" spans="1:15" ht="12.75" customHeight="1">
      <c r="A378" s="33">
        <v>368</v>
      </c>
      <c r="B378" s="53" t="s">
        <v>294</v>
      </c>
      <c r="C378" s="31">
        <v>601.85</v>
      </c>
      <c r="D378" s="36">
        <v>608.31666666666661</v>
      </c>
      <c r="E378" s="36">
        <v>591.63333333333321</v>
      </c>
      <c r="F378" s="36">
        <v>581.41666666666663</v>
      </c>
      <c r="G378" s="36">
        <v>564.73333333333323</v>
      </c>
      <c r="H378" s="36">
        <v>618.53333333333319</v>
      </c>
      <c r="I378" s="36">
        <v>635.21666666666658</v>
      </c>
      <c r="J378" s="36">
        <v>645.43333333333317</v>
      </c>
      <c r="K378" s="31">
        <v>625</v>
      </c>
      <c r="L378" s="31">
        <v>598.1</v>
      </c>
      <c r="M378" s="31">
        <v>2.2863500000000001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696.9</v>
      </c>
      <c r="D379" s="36">
        <v>699.01666666666677</v>
      </c>
      <c r="E379" s="36">
        <v>689.03333333333353</v>
      </c>
      <c r="F379" s="36">
        <v>681.16666666666674</v>
      </c>
      <c r="G379" s="36">
        <v>671.18333333333351</v>
      </c>
      <c r="H379" s="36">
        <v>706.88333333333355</v>
      </c>
      <c r="I379" s="36">
        <v>716.8666666666669</v>
      </c>
      <c r="J379" s="36">
        <v>724.73333333333358</v>
      </c>
      <c r="K379" s="31">
        <v>709</v>
      </c>
      <c r="L379" s="31">
        <v>691.15</v>
      </c>
      <c r="M379" s="31">
        <v>0.64415999999999995</v>
      </c>
      <c r="N379" s="1"/>
      <c r="O379" s="1"/>
    </row>
    <row r="380" spans="1:15" ht="12.75" customHeight="1">
      <c r="A380" s="33">
        <v>370</v>
      </c>
      <c r="B380" s="53" t="s">
        <v>486</v>
      </c>
      <c r="C380" s="31">
        <v>130.30000000000001</v>
      </c>
      <c r="D380" s="36">
        <v>130.86666666666667</v>
      </c>
      <c r="E380" s="36">
        <v>128.83333333333334</v>
      </c>
      <c r="F380" s="36">
        <v>127.36666666666667</v>
      </c>
      <c r="G380" s="36">
        <v>125.33333333333334</v>
      </c>
      <c r="H380" s="36">
        <v>132.33333333333334</v>
      </c>
      <c r="I380" s="36">
        <v>134.36666666666665</v>
      </c>
      <c r="J380" s="36">
        <v>135.83333333333334</v>
      </c>
      <c r="K380" s="31">
        <v>132.9</v>
      </c>
      <c r="L380" s="31">
        <v>129.4</v>
      </c>
      <c r="M380" s="31">
        <v>1.38401</v>
      </c>
      <c r="N380" s="1"/>
      <c r="O380" s="1"/>
    </row>
    <row r="381" spans="1:15" ht="12.75" customHeight="1">
      <c r="A381" s="33">
        <v>371</v>
      </c>
      <c r="B381" s="53" t="s">
        <v>295</v>
      </c>
      <c r="C381" s="31">
        <v>17717.7</v>
      </c>
      <c r="D381" s="36">
        <v>17908.883333333335</v>
      </c>
      <c r="E381" s="36">
        <v>17219.816666666669</v>
      </c>
      <c r="F381" s="36">
        <v>16721.933333333334</v>
      </c>
      <c r="G381" s="36">
        <v>16032.866666666669</v>
      </c>
      <c r="H381" s="36">
        <v>18406.76666666667</v>
      </c>
      <c r="I381" s="36">
        <v>19095.833333333336</v>
      </c>
      <c r="J381" s="36">
        <v>19593.716666666671</v>
      </c>
      <c r="K381" s="31">
        <v>18597.95</v>
      </c>
      <c r="L381" s="31">
        <v>17411</v>
      </c>
      <c r="M381" s="31">
        <v>0.13794999999999999</v>
      </c>
      <c r="N381" s="1"/>
      <c r="O381" s="1"/>
    </row>
    <row r="382" spans="1:15" ht="12.75" customHeight="1">
      <c r="A382" s="33">
        <v>372</v>
      </c>
      <c r="B382" s="53" t="s">
        <v>202</v>
      </c>
      <c r="C382" s="31">
        <v>79.650000000000006</v>
      </c>
      <c r="D382" s="36">
        <v>80.5</v>
      </c>
      <c r="E382" s="36">
        <v>78.349999999999994</v>
      </c>
      <c r="F382" s="36">
        <v>77.05</v>
      </c>
      <c r="G382" s="36">
        <v>74.899999999999991</v>
      </c>
      <c r="H382" s="36">
        <v>81.8</v>
      </c>
      <c r="I382" s="36">
        <v>83.95</v>
      </c>
      <c r="J382" s="36">
        <v>85.25</v>
      </c>
      <c r="K382" s="31">
        <v>82.65</v>
      </c>
      <c r="L382" s="31">
        <v>79.2</v>
      </c>
      <c r="M382" s="31">
        <v>1530.7629300000001</v>
      </c>
      <c r="N382" s="1"/>
      <c r="O382" s="1"/>
    </row>
    <row r="383" spans="1:15" ht="12.75" customHeight="1">
      <c r="A383" s="33">
        <v>373</v>
      </c>
      <c r="B383" s="53" t="s">
        <v>206</v>
      </c>
      <c r="C383" s="31">
        <v>1707.85</v>
      </c>
      <c r="D383" s="36">
        <v>1712.6000000000001</v>
      </c>
      <c r="E383" s="36">
        <v>1695.2500000000002</v>
      </c>
      <c r="F383" s="36">
        <v>1682.65</v>
      </c>
      <c r="G383" s="36">
        <v>1665.3000000000002</v>
      </c>
      <c r="H383" s="36">
        <v>1725.2000000000003</v>
      </c>
      <c r="I383" s="36">
        <v>1742.5500000000002</v>
      </c>
      <c r="J383" s="36">
        <v>1755.1500000000003</v>
      </c>
      <c r="K383" s="31">
        <v>1729.95</v>
      </c>
      <c r="L383" s="31">
        <v>1700</v>
      </c>
      <c r="M383" s="31">
        <v>4.2936500000000004</v>
      </c>
      <c r="N383" s="1"/>
      <c r="O383" s="1"/>
    </row>
    <row r="384" spans="1:15" ht="12.75" customHeight="1">
      <c r="A384" s="33">
        <v>374</v>
      </c>
      <c r="B384" s="53" t="s">
        <v>487</v>
      </c>
      <c r="C384" s="31">
        <v>425.8</v>
      </c>
      <c r="D384" s="36">
        <v>427.33333333333331</v>
      </c>
      <c r="E384" s="36">
        <v>419.81666666666661</v>
      </c>
      <c r="F384" s="36">
        <v>413.83333333333331</v>
      </c>
      <c r="G384" s="36">
        <v>406.31666666666661</v>
      </c>
      <c r="H384" s="36">
        <v>433.31666666666661</v>
      </c>
      <c r="I384" s="36">
        <v>440.83333333333337</v>
      </c>
      <c r="J384" s="36">
        <v>446.81666666666661</v>
      </c>
      <c r="K384" s="31">
        <v>434.85</v>
      </c>
      <c r="L384" s="31">
        <v>421.35</v>
      </c>
      <c r="M384" s="31">
        <v>1.26328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1173.55</v>
      </c>
      <c r="D385" s="36">
        <v>1186.2833333333335</v>
      </c>
      <c r="E385" s="36">
        <v>1154.5666666666671</v>
      </c>
      <c r="F385" s="36">
        <v>1135.5833333333335</v>
      </c>
      <c r="G385" s="36">
        <v>1103.866666666667</v>
      </c>
      <c r="H385" s="36">
        <v>1205.2666666666671</v>
      </c>
      <c r="I385" s="36">
        <v>1236.9833333333338</v>
      </c>
      <c r="J385" s="36">
        <v>1255.9666666666672</v>
      </c>
      <c r="K385" s="31">
        <v>1218</v>
      </c>
      <c r="L385" s="31">
        <v>1167.3</v>
      </c>
      <c r="M385" s="31">
        <v>1.8671599999999999</v>
      </c>
      <c r="N385" s="1"/>
      <c r="O385" s="1"/>
    </row>
    <row r="386" spans="1:15" ht="12.75" customHeight="1">
      <c r="A386" s="33">
        <v>376</v>
      </c>
      <c r="B386" s="53" t="s">
        <v>491</v>
      </c>
      <c r="C386" s="31">
        <v>166.1</v>
      </c>
      <c r="D386" s="36">
        <v>167.04999999999998</v>
      </c>
      <c r="E386" s="36">
        <v>164.29999999999995</v>
      </c>
      <c r="F386" s="36">
        <v>162.49999999999997</v>
      </c>
      <c r="G386" s="36">
        <v>159.74999999999994</v>
      </c>
      <c r="H386" s="36">
        <v>168.84999999999997</v>
      </c>
      <c r="I386" s="36">
        <v>171.60000000000002</v>
      </c>
      <c r="J386" s="36">
        <v>173.39999999999998</v>
      </c>
      <c r="K386" s="31">
        <v>169.8</v>
      </c>
      <c r="L386" s="31">
        <v>165.25</v>
      </c>
      <c r="M386" s="31">
        <v>125.65456</v>
      </c>
      <c r="N386" s="1"/>
      <c r="O386" s="1"/>
    </row>
    <row r="387" spans="1:15" ht="12.75" customHeight="1">
      <c r="A387" s="33">
        <v>377</v>
      </c>
      <c r="B387" s="53" t="s">
        <v>207</v>
      </c>
      <c r="C387" s="31">
        <v>162.25</v>
      </c>
      <c r="D387" s="36">
        <v>162.93333333333331</v>
      </c>
      <c r="E387" s="36">
        <v>160.91666666666663</v>
      </c>
      <c r="F387" s="36">
        <v>159.58333333333331</v>
      </c>
      <c r="G387" s="36">
        <v>157.56666666666663</v>
      </c>
      <c r="H387" s="36">
        <v>164.26666666666662</v>
      </c>
      <c r="I387" s="36">
        <v>166.28333333333333</v>
      </c>
      <c r="J387" s="36">
        <v>167.61666666666662</v>
      </c>
      <c r="K387" s="31">
        <v>164.95</v>
      </c>
      <c r="L387" s="31">
        <v>161.6</v>
      </c>
      <c r="M387" s="31">
        <v>9.1823099999999993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1032.6500000000001</v>
      </c>
      <c r="D388" s="36">
        <v>1038.6666666666667</v>
      </c>
      <c r="E388" s="36">
        <v>1023.3333333333335</v>
      </c>
      <c r="F388" s="36">
        <v>1014.0166666666667</v>
      </c>
      <c r="G388" s="36">
        <v>998.68333333333339</v>
      </c>
      <c r="H388" s="36">
        <v>1047.9833333333336</v>
      </c>
      <c r="I388" s="36">
        <v>1063.3166666666671</v>
      </c>
      <c r="J388" s="36">
        <v>1072.6333333333337</v>
      </c>
      <c r="K388" s="31">
        <v>1054</v>
      </c>
      <c r="L388" s="31">
        <v>1029.3499999999999</v>
      </c>
      <c r="M388" s="31">
        <v>2.8580299999999998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503.5</v>
      </c>
      <c r="D389" s="36">
        <v>504.73333333333335</v>
      </c>
      <c r="E389" s="36">
        <v>501.76666666666671</v>
      </c>
      <c r="F389" s="36">
        <v>500.03333333333336</v>
      </c>
      <c r="G389" s="36">
        <v>497.06666666666672</v>
      </c>
      <c r="H389" s="36">
        <v>506.4666666666667</v>
      </c>
      <c r="I389" s="36">
        <v>509.43333333333339</v>
      </c>
      <c r="J389" s="36">
        <v>511.16666666666669</v>
      </c>
      <c r="K389" s="31">
        <v>507.7</v>
      </c>
      <c r="L389" s="31">
        <v>503</v>
      </c>
      <c r="M389" s="31">
        <v>2.7091699999999999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206</v>
      </c>
      <c r="D390" s="36">
        <v>207.7833333333333</v>
      </c>
      <c r="E390" s="36">
        <v>203.4166666666666</v>
      </c>
      <c r="F390" s="36">
        <v>200.83333333333329</v>
      </c>
      <c r="G390" s="36">
        <v>196.46666666666658</v>
      </c>
      <c r="H390" s="36">
        <v>210.36666666666662</v>
      </c>
      <c r="I390" s="36">
        <v>214.73333333333329</v>
      </c>
      <c r="J390" s="36">
        <v>217.31666666666663</v>
      </c>
      <c r="K390" s="31">
        <v>212.15</v>
      </c>
      <c r="L390" s="31">
        <v>205.2</v>
      </c>
      <c r="M390" s="31">
        <v>9.0250000000000004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125.1</v>
      </c>
      <c r="D391" s="36">
        <v>126.13333333333333</v>
      </c>
      <c r="E391" s="36">
        <v>123.61666666666665</v>
      </c>
      <c r="F391" s="36">
        <v>122.13333333333333</v>
      </c>
      <c r="G391" s="36">
        <v>119.61666666666665</v>
      </c>
      <c r="H391" s="36">
        <v>127.61666666666665</v>
      </c>
      <c r="I391" s="36">
        <v>130.13333333333333</v>
      </c>
      <c r="J391" s="36">
        <v>131.61666666666665</v>
      </c>
      <c r="K391" s="31">
        <v>128.65</v>
      </c>
      <c r="L391" s="31">
        <v>124.65</v>
      </c>
      <c r="M391" s="31">
        <v>20.38409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2543.35</v>
      </c>
      <c r="D392" s="36">
        <v>2546.1666666666665</v>
      </c>
      <c r="E392" s="36">
        <v>2507.333333333333</v>
      </c>
      <c r="F392" s="36">
        <v>2471.3166666666666</v>
      </c>
      <c r="G392" s="36">
        <v>2432.4833333333331</v>
      </c>
      <c r="H392" s="36">
        <v>2582.1833333333329</v>
      </c>
      <c r="I392" s="36">
        <v>2621.016666666666</v>
      </c>
      <c r="J392" s="36">
        <v>2657.0333333333328</v>
      </c>
      <c r="K392" s="31">
        <v>2585</v>
      </c>
      <c r="L392" s="31">
        <v>2510.15</v>
      </c>
      <c r="M392" s="31">
        <v>0.11378000000000001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57.2</v>
      </c>
      <c r="D393" s="36">
        <v>57.766666666666673</v>
      </c>
      <c r="E393" s="36">
        <v>56.433333333333344</v>
      </c>
      <c r="F393" s="36">
        <v>55.666666666666671</v>
      </c>
      <c r="G393" s="36">
        <v>54.333333333333343</v>
      </c>
      <c r="H393" s="36">
        <v>58.533333333333346</v>
      </c>
      <c r="I393" s="36">
        <v>59.866666666666674</v>
      </c>
      <c r="J393" s="36">
        <v>60.633333333333347</v>
      </c>
      <c r="K393" s="31">
        <v>59.1</v>
      </c>
      <c r="L393" s="31">
        <v>57</v>
      </c>
      <c r="M393" s="31">
        <v>19.77131</v>
      </c>
      <c r="N393" s="1"/>
      <c r="O393" s="1"/>
    </row>
    <row r="394" spans="1:15" ht="12.75" customHeight="1">
      <c r="A394" s="33">
        <v>384</v>
      </c>
      <c r="B394" s="53" t="s">
        <v>498</v>
      </c>
      <c r="C394" s="31">
        <v>1812.2</v>
      </c>
      <c r="D394" s="36">
        <v>1817.7166666666665</v>
      </c>
      <c r="E394" s="36">
        <v>1796.4833333333329</v>
      </c>
      <c r="F394" s="36">
        <v>1780.7666666666664</v>
      </c>
      <c r="G394" s="36">
        <v>1759.5333333333328</v>
      </c>
      <c r="H394" s="36">
        <v>1833.4333333333329</v>
      </c>
      <c r="I394" s="36">
        <v>1854.6666666666665</v>
      </c>
      <c r="J394" s="36">
        <v>1870.383333333333</v>
      </c>
      <c r="K394" s="31">
        <v>1838.95</v>
      </c>
      <c r="L394" s="31">
        <v>1802</v>
      </c>
      <c r="M394" s="31">
        <v>1.72055</v>
      </c>
      <c r="N394" s="1"/>
      <c r="O394" s="1"/>
    </row>
    <row r="395" spans="1:15" ht="12.75" customHeight="1">
      <c r="A395" s="33">
        <v>385</v>
      </c>
      <c r="B395" s="53" t="s">
        <v>209</v>
      </c>
      <c r="C395" s="31">
        <v>241.35</v>
      </c>
      <c r="D395" s="36">
        <v>243.56666666666669</v>
      </c>
      <c r="E395" s="36">
        <v>238.28333333333339</v>
      </c>
      <c r="F395" s="36">
        <v>235.2166666666667</v>
      </c>
      <c r="G395" s="36">
        <v>229.93333333333339</v>
      </c>
      <c r="H395" s="36">
        <v>246.63333333333338</v>
      </c>
      <c r="I395" s="36">
        <v>251.91666666666669</v>
      </c>
      <c r="J395" s="36">
        <v>254.98333333333338</v>
      </c>
      <c r="K395" s="31">
        <v>248.85</v>
      </c>
      <c r="L395" s="31">
        <v>240.5</v>
      </c>
      <c r="M395" s="31">
        <v>132.64017999999999</v>
      </c>
      <c r="N395" s="1"/>
      <c r="O395" s="1"/>
    </row>
    <row r="396" spans="1:15" ht="12.75" customHeight="1">
      <c r="A396" s="33">
        <v>386</v>
      </c>
      <c r="B396" s="53" t="s">
        <v>210</v>
      </c>
      <c r="C396" s="31">
        <v>281.3</v>
      </c>
      <c r="D396" s="36">
        <v>282.3</v>
      </c>
      <c r="E396" s="36">
        <v>278.60000000000002</v>
      </c>
      <c r="F396" s="36">
        <v>275.90000000000003</v>
      </c>
      <c r="G396" s="36">
        <v>272.20000000000005</v>
      </c>
      <c r="H396" s="36">
        <v>285</v>
      </c>
      <c r="I396" s="36">
        <v>288.69999999999993</v>
      </c>
      <c r="J396" s="36">
        <v>291.39999999999998</v>
      </c>
      <c r="K396" s="31">
        <v>286</v>
      </c>
      <c r="L396" s="31">
        <v>279.60000000000002</v>
      </c>
      <c r="M396" s="31">
        <v>176.43718000000001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152.25</v>
      </c>
      <c r="D397" s="36">
        <v>153.06666666666666</v>
      </c>
      <c r="E397" s="36">
        <v>150.23333333333332</v>
      </c>
      <c r="F397" s="36">
        <v>148.21666666666667</v>
      </c>
      <c r="G397" s="36">
        <v>145.38333333333333</v>
      </c>
      <c r="H397" s="36">
        <v>155.08333333333331</v>
      </c>
      <c r="I397" s="36">
        <v>157.91666666666669</v>
      </c>
      <c r="J397" s="36">
        <v>159.93333333333331</v>
      </c>
      <c r="K397" s="31">
        <v>155.9</v>
      </c>
      <c r="L397" s="31">
        <v>151.05000000000001</v>
      </c>
      <c r="M397" s="31">
        <v>12.605320000000001</v>
      </c>
      <c r="N397" s="1"/>
      <c r="O397" s="1"/>
    </row>
    <row r="398" spans="1:15" ht="12.75" customHeight="1">
      <c r="A398" s="33">
        <v>388</v>
      </c>
      <c r="B398" s="53" t="s">
        <v>500</v>
      </c>
      <c r="C398" s="31">
        <v>901.05</v>
      </c>
      <c r="D398" s="36">
        <v>905.01666666666677</v>
      </c>
      <c r="E398" s="36">
        <v>896.03333333333353</v>
      </c>
      <c r="F398" s="36">
        <v>891.01666666666677</v>
      </c>
      <c r="G398" s="36">
        <v>882.03333333333353</v>
      </c>
      <c r="H398" s="36">
        <v>910.03333333333353</v>
      </c>
      <c r="I398" s="36">
        <v>919.01666666666688</v>
      </c>
      <c r="J398" s="36">
        <v>924.03333333333353</v>
      </c>
      <c r="K398" s="31">
        <v>914</v>
      </c>
      <c r="L398" s="31">
        <v>900</v>
      </c>
      <c r="M398" s="31">
        <v>0.58672999999999997</v>
      </c>
      <c r="N398" s="1"/>
      <c r="O398" s="1"/>
    </row>
    <row r="399" spans="1:15" ht="12.75" customHeight="1">
      <c r="A399" s="33">
        <v>389</v>
      </c>
      <c r="B399" s="53" t="s">
        <v>211</v>
      </c>
      <c r="C399" s="31">
        <v>2334.1</v>
      </c>
      <c r="D399" s="36">
        <v>2347.3666666666668</v>
      </c>
      <c r="E399" s="36">
        <v>2311.7333333333336</v>
      </c>
      <c r="F399" s="36">
        <v>2289.3666666666668</v>
      </c>
      <c r="G399" s="36">
        <v>2253.7333333333336</v>
      </c>
      <c r="H399" s="36">
        <v>2369.7333333333336</v>
      </c>
      <c r="I399" s="36">
        <v>2405.3666666666668</v>
      </c>
      <c r="J399" s="36">
        <v>2427.7333333333336</v>
      </c>
      <c r="K399" s="31">
        <v>2383</v>
      </c>
      <c r="L399" s="31">
        <v>2325</v>
      </c>
      <c r="M399" s="31">
        <v>72.591729999999998</v>
      </c>
      <c r="N399" s="1"/>
      <c r="O399" s="1"/>
    </row>
    <row r="400" spans="1:15" ht="12.75" customHeight="1">
      <c r="A400" s="33">
        <v>390</v>
      </c>
      <c r="B400" s="53" t="s">
        <v>501</v>
      </c>
      <c r="C400" s="31">
        <v>123.4</v>
      </c>
      <c r="D400" s="36">
        <v>124.71666666666665</v>
      </c>
      <c r="E400" s="36">
        <v>121.63333333333331</v>
      </c>
      <c r="F400" s="36">
        <v>119.86666666666666</v>
      </c>
      <c r="G400" s="36">
        <v>116.78333333333332</v>
      </c>
      <c r="H400" s="36">
        <v>126.48333333333331</v>
      </c>
      <c r="I400" s="36">
        <v>129.56666666666666</v>
      </c>
      <c r="J400" s="36">
        <v>131.33333333333331</v>
      </c>
      <c r="K400" s="31">
        <v>127.8</v>
      </c>
      <c r="L400" s="31">
        <v>122.95</v>
      </c>
      <c r="M400" s="31">
        <v>19.38757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741.35</v>
      </c>
      <c r="D401" s="36">
        <v>738.43333333333339</v>
      </c>
      <c r="E401" s="36">
        <v>731.96666666666681</v>
      </c>
      <c r="F401" s="36">
        <v>722.58333333333337</v>
      </c>
      <c r="G401" s="36">
        <v>716.11666666666679</v>
      </c>
      <c r="H401" s="36">
        <v>747.81666666666683</v>
      </c>
      <c r="I401" s="36">
        <v>754.28333333333353</v>
      </c>
      <c r="J401" s="36">
        <v>763.66666666666686</v>
      </c>
      <c r="K401" s="31">
        <v>744.9</v>
      </c>
      <c r="L401" s="31">
        <v>729.05</v>
      </c>
      <c r="M401" s="31">
        <v>1.9708699999999999</v>
      </c>
      <c r="N401" s="1"/>
      <c r="O401" s="1"/>
    </row>
    <row r="402" spans="1:15" ht="12.75" customHeight="1">
      <c r="A402" s="33">
        <v>392</v>
      </c>
      <c r="B402" s="53" t="s">
        <v>489</v>
      </c>
      <c r="C402" s="31">
        <v>488.95</v>
      </c>
      <c r="D402" s="36">
        <v>491.66666666666669</v>
      </c>
      <c r="E402" s="36">
        <v>483.58333333333337</v>
      </c>
      <c r="F402" s="36">
        <v>478.2166666666667</v>
      </c>
      <c r="G402" s="36">
        <v>470.13333333333338</v>
      </c>
      <c r="H402" s="36">
        <v>497.03333333333336</v>
      </c>
      <c r="I402" s="36">
        <v>505.11666666666673</v>
      </c>
      <c r="J402" s="36">
        <v>510.48333333333335</v>
      </c>
      <c r="K402" s="31">
        <v>499.75</v>
      </c>
      <c r="L402" s="31">
        <v>486.3</v>
      </c>
      <c r="M402" s="31">
        <v>4.7728299999999999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818.05</v>
      </c>
      <c r="D403" s="36">
        <v>822.01666666666677</v>
      </c>
      <c r="E403" s="36">
        <v>811.03333333333353</v>
      </c>
      <c r="F403" s="36">
        <v>804.01666666666677</v>
      </c>
      <c r="G403" s="36">
        <v>793.03333333333353</v>
      </c>
      <c r="H403" s="36">
        <v>829.03333333333353</v>
      </c>
      <c r="I403" s="36">
        <v>840.01666666666688</v>
      </c>
      <c r="J403" s="36">
        <v>847.03333333333353</v>
      </c>
      <c r="K403" s="31">
        <v>833</v>
      </c>
      <c r="L403" s="31">
        <v>815</v>
      </c>
      <c r="M403" s="31">
        <v>0.19977</v>
      </c>
      <c r="N403" s="1"/>
      <c r="O403" s="1"/>
    </row>
    <row r="404" spans="1:15" ht="12.75" customHeight="1">
      <c r="A404" s="33">
        <v>394</v>
      </c>
      <c r="B404" s="53" t="s">
        <v>503</v>
      </c>
      <c r="C404" s="31">
        <v>1578.05</v>
      </c>
      <c r="D404" s="36">
        <v>1573.7666666666667</v>
      </c>
      <c r="E404" s="36">
        <v>1563.0333333333333</v>
      </c>
      <c r="F404" s="36">
        <v>1548.0166666666667</v>
      </c>
      <c r="G404" s="36">
        <v>1537.2833333333333</v>
      </c>
      <c r="H404" s="36">
        <v>1588.7833333333333</v>
      </c>
      <c r="I404" s="36">
        <v>1599.5166666666664</v>
      </c>
      <c r="J404" s="36">
        <v>1614.5333333333333</v>
      </c>
      <c r="K404" s="31">
        <v>1584.5</v>
      </c>
      <c r="L404" s="31">
        <v>1558.75</v>
      </c>
      <c r="M404" s="31">
        <v>2.57457</v>
      </c>
      <c r="N404" s="1"/>
      <c r="O404" s="1"/>
    </row>
    <row r="405" spans="1:15" ht="12.75" customHeight="1">
      <c r="A405" s="33">
        <v>395</v>
      </c>
      <c r="B405" s="53" t="s">
        <v>181</v>
      </c>
      <c r="C405" s="31">
        <v>95.5</v>
      </c>
      <c r="D405" s="36">
        <v>96.116666666666674</v>
      </c>
      <c r="E405" s="36">
        <v>94.433333333333351</v>
      </c>
      <c r="F405" s="36">
        <v>93.366666666666674</v>
      </c>
      <c r="G405" s="36">
        <v>91.683333333333351</v>
      </c>
      <c r="H405" s="36">
        <v>97.183333333333351</v>
      </c>
      <c r="I405" s="36">
        <v>98.866666666666688</v>
      </c>
      <c r="J405" s="36">
        <v>99.933333333333351</v>
      </c>
      <c r="K405" s="31">
        <v>97.8</v>
      </c>
      <c r="L405" s="31">
        <v>95.05</v>
      </c>
      <c r="M405" s="31">
        <v>100.07253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7070.9</v>
      </c>
      <c r="D406" s="36">
        <v>7099.3</v>
      </c>
      <c r="E406" s="36">
        <v>7021.6</v>
      </c>
      <c r="F406" s="36">
        <v>6972.3</v>
      </c>
      <c r="G406" s="36">
        <v>6894.6</v>
      </c>
      <c r="H406" s="36">
        <v>7148.6</v>
      </c>
      <c r="I406" s="36">
        <v>7226.2999999999993</v>
      </c>
      <c r="J406" s="36">
        <v>7275.6</v>
      </c>
      <c r="K406" s="31">
        <v>7177</v>
      </c>
      <c r="L406" s="31">
        <v>7050</v>
      </c>
      <c r="M406" s="31">
        <v>0.19683999999999999</v>
      </c>
      <c r="N406" s="1"/>
      <c r="O406" s="1"/>
    </row>
    <row r="407" spans="1:15" ht="12.75" customHeight="1">
      <c r="A407" s="33">
        <v>397</v>
      </c>
      <c r="B407" s="53" t="s">
        <v>507</v>
      </c>
      <c r="C407" s="31">
        <v>1415.75</v>
      </c>
      <c r="D407" s="36">
        <v>1422.45</v>
      </c>
      <c r="E407" s="36">
        <v>1404.3500000000001</v>
      </c>
      <c r="F407" s="36">
        <v>1392.95</v>
      </c>
      <c r="G407" s="36">
        <v>1374.8500000000001</v>
      </c>
      <c r="H407" s="36">
        <v>1433.8500000000001</v>
      </c>
      <c r="I407" s="36">
        <v>1451.95</v>
      </c>
      <c r="J407" s="36">
        <v>1463.3500000000001</v>
      </c>
      <c r="K407" s="31">
        <v>1440.55</v>
      </c>
      <c r="L407" s="31">
        <v>1411.05</v>
      </c>
      <c r="M407" s="31">
        <v>0.22316</v>
      </c>
      <c r="N407" s="1"/>
      <c r="O407" s="1"/>
    </row>
    <row r="408" spans="1:15" ht="12.75" customHeight="1">
      <c r="A408" s="33">
        <v>398</v>
      </c>
      <c r="B408" s="53" t="s">
        <v>213</v>
      </c>
      <c r="C408" s="31">
        <v>782.3</v>
      </c>
      <c r="D408" s="36">
        <v>785.91666666666663</v>
      </c>
      <c r="E408" s="36">
        <v>776.48333333333323</v>
      </c>
      <c r="F408" s="36">
        <v>770.66666666666663</v>
      </c>
      <c r="G408" s="36">
        <v>761.23333333333323</v>
      </c>
      <c r="H408" s="36">
        <v>791.73333333333323</v>
      </c>
      <c r="I408" s="36">
        <v>801.16666666666663</v>
      </c>
      <c r="J408" s="36">
        <v>806.98333333333323</v>
      </c>
      <c r="K408" s="31">
        <v>795.35</v>
      </c>
      <c r="L408" s="31">
        <v>780.1</v>
      </c>
      <c r="M408" s="31">
        <v>9.5039200000000008</v>
      </c>
      <c r="N408" s="1"/>
      <c r="O408" s="1"/>
    </row>
    <row r="409" spans="1:15" ht="12.75" customHeight="1">
      <c r="A409" s="33">
        <v>399</v>
      </c>
      <c r="B409" s="53" t="s">
        <v>214</v>
      </c>
      <c r="C409" s="31">
        <v>1289.4000000000001</v>
      </c>
      <c r="D409" s="36">
        <v>1294.1333333333334</v>
      </c>
      <c r="E409" s="36">
        <v>1279.7666666666669</v>
      </c>
      <c r="F409" s="36">
        <v>1270.1333333333334</v>
      </c>
      <c r="G409" s="36">
        <v>1255.7666666666669</v>
      </c>
      <c r="H409" s="36">
        <v>1303.7666666666669</v>
      </c>
      <c r="I409" s="36">
        <v>1318.1333333333332</v>
      </c>
      <c r="J409" s="36">
        <v>1327.7666666666669</v>
      </c>
      <c r="K409" s="31">
        <v>1308.5</v>
      </c>
      <c r="L409" s="31">
        <v>1284.5</v>
      </c>
      <c r="M409" s="31">
        <v>10.260809999999999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3269.95</v>
      </c>
      <c r="D410" s="36">
        <v>3264.9833333333336</v>
      </c>
      <c r="E410" s="36">
        <v>3215.9666666666672</v>
      </c>
      <c r="F410" s="36">
        <v>3161.9833333333336</v>
      </c>
      <c r="G410" s="36">
        <v>3112.9666666666672</v>
      </c>
      <c r="H410" s="36">
        <v>3318.9666666666672</v>
      </c>
      <c r="I410" s="36">
        <v>3367.9833333333336</v>
      </c>
      <c r="J410" s="36">
        <v>3421.9666666666672</v>
      </c>
      <c r="K410" s="31">
        <v>3314</v>
      </c>
      <c r="L410" s="31">
        <v>3211</v>
      </c>
      <c r="M410" s="31">
        <v>1.3202499999999999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424</v>
      </c>
      <c r="D411" s="36">
        <v>426.26666666666665</v>
      </c>
      <c r="E411" s="36">
        <v>420.73333333333329</v>
      </c>
      <c r="F411" s="36">
        <v>417.46666666666664</v>
      </c>
      <c r="G411" s="36">
        <v>411.93333333333328</v>
      </c>
      <c r="H411" s="36">
        <v>429.5333333333333</v>
      </c>
      <c r="I411" s="36">
        <v>435.06666666666661</v>
      </c>
      <c r="J411" s="36">
        <v>438.33333333333331</v>
      </c>
      <c r="K411" s="31">
        <v>431.8</v>
      </c>
      <c r="L411" s="31">
        <v>423</v>
      </c>
      <c r="M411" s="31">
        <v>0.79666000000000003</v>
      </c>
      <c r="N411" s="1"/>
      <c r="O411" s="1"/>
    </row>
    <row r="412" spans="1:15" ht="12.75" customHeight="1">
      <c r="A412" s="33">
        <v>402</v>
      </c>
      <c r="B412" t="s">
        <v>510</v>
      </c>
      <c r="C412" s="31">
        <v>664.3</v>
      </c>
      <c r="D412" s="36">
        <v>667.58333333333337</v>
      </c>
      <c r="E412" s="36">
        <v>658.7166666666667</v>
      </c>
      <c r="F412" s="36">
        <v>653.13333333333333</v>
      </c>
      <c r="G412" s="36">
        <v>644.26666666666665</v>
      </c>
      <c r="H412" s="36">
        <v>673.16666666666674</v>
      </c>
      <c r="I412" s="36">
        <v>682.0333333333333</v>
      </c>
      <c r="J412" s="36">
        <v>687.61666666666679</v>
      </c>
      <c r="K412" s="31">
        <v>676.45</v>
      </c>
      <c r="L412" s="31">
        <v>662</v>
      </c>
      <c r="M412" s="31">
        <v>0.86067000000000005</v>
      </c>
      <c r="N412" s="1"/>
      <c r="O412" s="1"/>
    </row>
    <row r="413" spans="1:15" ht="12.75" customHeight="1">
      <c r="A413" s="33">
        <v>403</v>
      </c>
      <c r="B413" s="53" t="s">
        <v>216</v>
      </c>
      <c r="C413" s="31">
        <v>25631.7</v>
      </c>
      <c r="D413" s="36">
        <v>25908.649999999998</v>
      </c>
      <c r="E413" s="36">
        <v>25274.299999999996</v>
      </c>
      <c r="F413" s="36">
        <v>24916.899999999998</v>
      </c>
      <c r="G413" s="36">
        <v>24282.549999999996</v>
      </c>
      <c r="H413" s="36">
        <v>26266.049999999996</v>
      </c>
      <c r="I413" s="36">
        <v>26900.399999999994</v>
      </c>
      <c r="J413" s="36">
        <v>27257.799999999996</v>
      </c>
      <c r="K413" s="31">
        <v>26543</v>
      </c>
      <c r="L413" s="31">
        <v>25551.25</v>
      </c>
      <c r="M413" s="31">
        <v>0.46905000000000002</v>
      </c>
      <c r="N413" s="1"/>
      <c r="O413" s="1"/>
    </row>
    <row r="414" spans="1:15" ht="12.75" customHeight="1">
      <c r="A414" s="33">
        <v>404</v>
      </c>
      <c r="B414" s="53" t="s">
        <v>511</v>
      </c>
      <c r="C414" s="31">
        <v>54.95</v>
      </c>
      <c r="D414" s="36">
        <v>55.416666666666664</v>
      </c>
      <c r="E414" s="36">
        <v>54.083333333333329</v>
      </c>
      <c r="F414" s="36">
        <v>53.216666666666661</v>
      </c>
      <c r="G414" s="36">
        <v>51.883333333333326</v>
      </c>
      <c r="H414" s="36">
        <v>56.283333333333331</v>
      </c>
      <c r="I414" s="36">
        <v>57.61666666666666</v>
      </c>
      <c r="J414" s="36">
        <v>58.483333333333334</v>
      </c>
      <c r="K414" s="31">
        <v>56.75</v>
      </c>
      <c r="L414" s="31">
        <v>54.55</v>
      </c>
      <c r="M414" s="31">
        <v>177.25712999999999</v>
      </c>
      <c r="N414" s="1"/>
      <c r="O414" s="1"/>
    </row>
    <row r="415" spans="1:15" ht="12.75" customHeight="1">
      <c r="A415" s="33">
        <v>405</v>
      </c>
      <c r="B415" s="53" t="s">
        <v>219</v>
      </c>
      <c r="C415" s="31">
        <v>1871.45</v>
      </c>
      <c r="D415" s="36">
        <v>1880.0666666666668</v>
      </c>
      <c r="E415" s="36">
        <v>1847.7333333333336</v>
      </c>
      <c r="F415" s="36">
        <v>1824.0166666666667</v>
      </c>
      <c r="G415" s="36">
        <v>1791.6833333333334</v>
      </c>
      <c r="H415" s="36">
        <v>1903.7833333333338</v>
      </c>
      <c r="I415" s="36">
        <v>1936.1166666666672</v>
      </c>
      <c r="J415" s="36">
        <v>1959.8333333333339</v>
      </c>
      <c r="K415" s="31">
        <v>1912.4</v>
      </c>
      <c r="L415" s="31">
        <v>1856.35</v>
      </c>
      <c r="M415" s="31">
        <v>43.273339999999997</v>
      </c>
      <c r="N415" s="1"/>
      <c r="O415" s="1"/>
    </row>
    <row r="416" spans="1:15" ht="12.75" customHeight="1">
      <c r="A416" s="33">
        <v>406</v>
      </c>
      <c r="B416" s="53" t="s">
        <v>512</v>
      </c>
      <c r="C416" s="31">
        <v>439.6</v>
      </c>
      <c r="D416" s="36">
        <v>440.2</v>
      </c>
      <c r="E416" s="36">
        <v>435.4</v>
      </c>
      <c r="F416" s="36">
        <v>431.2</v>
      </c>
      <c r="G416" s="36">
        <v>426.4</v>
      </c>
      <c r="H416" s="36">
        <v>444.4</v>
      </c>
      <c r="I416" s="36">
        <v>449.20000000000005</v>
      </c>
      <c r="J416" s="36">
        <v>453.4</v>
      </c>
      <c r="K416" s="31">
        <v>445</v>
      </c>
      <c r="L416" s="31">
        <v>436</v>
      </c>
      <c r="M416" s="31">
        <v>4.0941000000000001</v>
      </c>
      <c r="N416" s="1"/>
      <c r="O416" s="1"/>
    </row>
    <row r="417" spans="1:15" ht="12.75" customHeight="1">
      <c r="A417" s="33">
        <v>407</v>
      </c>
      <c r="B417" s="53" t="s">
        <v>217</v>
      </c>
      <c r="C417" s="31">
        <v>3626.55</v>
      </c>
      <c r="D417" s="36">
        <v>3660.8333333333335</v>
      </c>
      <c r="E417" s="36">
        <v>3580.7166666666672</v>
      </c>
      <c r="F417" s="36">
        <v>3534.8833333333337</v>
      </c>
      <c r="G417" s="36">
        <v>3454.7666666666673</v>
      </c>
      <c r="H417" s="36">
        <v>3706.666666666667</v>
      </c>
      <c r="I417" s="36">
        <v>3786.7833333333328</v>
      </c>
      <c r="J417" s="36">
        <v>3832.6166666666668</v>
      </c>
      <c r="K417" s="31">
        <v>3740.95</v>
      </c>
      <c r="L417" s="31">
        <v>3615</v>
      </c>
      <c r="M417" s="31">
        <v>2.6580499999999998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72.400000000000006</v>
      </c>
      <c r="D418" s="36">
        <v>71.816666666666677</v>
      </c>
      <c r="E418" s="36">
        <v>70.433333333333351</v>
      </c>
      <c r="F418" s="36">
        <v>68.466666666666669</v>
      </c>
      <c r="G418" s="36">
        <v>67.083333333333343</v>
      </c>
      <c r="H418" s="36">
        <v>73.78333333333336</v>
      </c>
      <c r="I418" s="36">
        <v>75.166666666666686</v>
      </c>
      <c r="J418" s="36">
        <v>77.133333333333368</v>
      </c>
      <c r="K418" s="31">
        <v>73.2</v>
      </c>
      <c r="L418" s="31">
        <v>69.849999999999994</v>
      </c>
      <c r="M418" s="31">
        <v>580.70191</v>
      </c>
      <c r="N418" s="1"/>
      <c r="O418" s="1"/>
    </row>
    <row r="419" spans="1:15" ht="12.75" customHeight="1">
      <c r="A419" s="33">
        <v>409</v>
      </c>
      <c r="B419" s="53" t="s">
        <v>505</v>
      </c>
      <c r="C419" s="31">
        <v>5185.95</v>
      </c>
      <c r="D419" s="36">
        <v>5196.916666666667</v>
      </c>
      <c r="E419" s="36">
        <v>5156.0333333333338</v>
      </c>
      <c r="F419" s="36">
        <v>5126.1166666666668</v>
      </c>
      <c r="G419" s="36">
        <v>5085.2333333333336</v>
      </c>
      <c r="H419" s="36">
        <v>5226.8333333333339</v>
      </c>
      <c r="I419" s="36">
        <v>5267.7166666666672</v>
      </c>
      <c r="J419" s="36">
        <v>5297.6333333333341</v>
      </c>
      <c r="K419" s="31">
        <v>5237.8</v>
      </c>
      <c r="L419" s="31">
        <v>5167</v>
      </c>
      <c r="M419" s="31">
        <v>0.16067000000000001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675.55</v>
      </c>
      <c r="D420" s="36">
        <v>679.65</v>
      </c>
      <c r="E420" s="36">
        <v>668.05</v>
      </c>
      <c r="F420" s="36">
        <v>660.55</v>
      </c>
      <c r="G420" s="36">
        <v>648.94999999999993</v>
      </c>
      <c r="H420" s="36">
        <v>687.15</v>
      </c>
      <c r="I420" s="36">
        <v>698.75000000000011</v>
      </c>
      <c r="J420" s="36">
        <v>706.25</v>
      </c>
      <c r="K420" s="31">
        <v>691.25</v>
      </c>
      <c r="L420" s="31">
        <v>672.15</v>
      </c>
      <c r="M420" s="31">
        <v>3.10236</v>
      </c>
      <c r="N420" s="1"/>
      <c r="O420" s="1"/>
    </row>
    <row r="421" spans="1:15" ht="12.75" customHeight="1">
      <c r="A421" s="33">
        <v>411</v>
      </c>
      <c r="B421" s="53" t="s">
        <v>514</v>
      </c>
      <c r="C421" s="31">
        <v>4689.2</v>
      </c>
      <c r="D421" s="36">
        <v>4701.8666666666668</v>
      </c>
      <c r="E421" s="36">
        <v>4647.4333333333334</v>
      </c>
      <c r="F421" s="36">
        <v>4605.666666666667</v>
      </c>
      <c r="G421" s="36">
        <v>4551.2333333333336</v>
      </c>
      <c r="H421" s="36">
        <v>4743.6333333333332</v>
      </c>
      <c r="I421" s="36">
        <v>4798.0666666666675</v>
      </c>
      <c r="J421" s="36">
        <v>4839.833333333333</v>
      </c>
      <c r="K421" s="31">
        <v>4756.3</v>
      </c>
      <c r="L421" s="31">
        <v>4660.1000000000004</v>
      </c>
      <c r="M421" s="31">
        <v>0.39915</v>
      </c>
      <c r="N421" s="1"/>
      <c r="O421" s="1"/>
    </row>
    <row r="422" spans="1:15" ht="12.75" customHeight="1">
      <c r="A422" s="33">
        <v>412</v>
      </c>
      <c r="B422" s="53" t="s">
        <v>296</v>
      </c>
      <c r="C422" s="31">
        <v>579.85</v>
      </c>
      <c r="D422" s="36">
        <v>584.19999999999993</v>
      </c>
      <c r="E422" s="36">
        <v>572.64999999999986</v>
      </c>
      <c r="F422" s="36">
        <v>565.44999999999993</v>
      </c>
      <c r="G422" s="36">
        <v>553.89999999999986</v>
      </c>
      <c r="H422" s="36">
        <v>591.39999999999986</v>
      </c>
      <c r="I422" s="36">
        <v>602.94999999999982</v>
      </c>
      <c r="J422" s="36">
        <v>610.14999999999986</v>
      </c>
      <c r="K422" s="31">
        <v>595.75</v>
      </c>
      <c r="L422" s="31">
        <v>577</v>
      </c>
      <c r="M422" s="31">
        <v>5.4940699999999998</v>
      </c>
      <c r="N422" s="1"/>
      <c r="O422" s="1"/>
    </row>
    <row r="423" spans="1:15" ht="12.75" customHeight="1">
      <c r="A423" s="33">
        <v>413</v>
      </c>
      <c r="B423" s="53" t="s">
        <v>515</v>
      </c>
      <c r="C423" s="31">
        <v>1087.8</v>
      </c>
      <c r="D423" s="36">
        <v>1079.5166666666667</v>
      </c>
      <c r="E423" s="36">
        <v>1061.0333333333333</v>
      </c>
      <c r="F423" s="36">
        <v>1034.2666666666667</v>
      </c>
      <c r="G423" s="36">
        <v>1015.7833333333333</v>
      </c>
      <c r="H423" s="36">
        <v>1106.2833333333333</v>
      </c>
      <c r="I423" s="36">
        <v>1124.7666666666664</v>
      </c>
      <c r="J423" s="36">
        <v>1151.5333333333333</v>
      </c>
      <c r="K423" s="31">
        <v>1098</v>
      </c>
      <c r="L423" s="31">
        <v>1052.75</v>
      </c>
      <c r="M423" s="31">
        <v>2.1252900000000001</v>
      </c>
      <c r="N423" s="1"/>
      <c r="O423" s="1"/>
    </row>
    <row r="424" spans="1:15" ht="12.75" customHeight="1">
      <c r="A424" s="33">
        <v>414</v>
      </c>
      <c r="B424" s="53" t="s">
        <v>218</v>
      </c>
      <c r="C424" s="31">
        <v>2232.3000000000002</v>
      </c>
      <c r="D424" s="36">
        <v>2242.1833333333334</v>
      </c>
      <c r="E424" s="36">
        <v>2214.3666666666668</v>
      </c>
      <c r="F424" s="36">
        <v>2196.4333333333334</v>
      </c>
      <c r="G424" s="36">
        <v>2168.6166666666668</v>
      </c>
      <c r="H424" s="36">
        <v>2260.1166666666668</v>
      </c>
      <c r="I424" s="36">
        <v>2287.9333333333334</v>
      </c>
      <c r="J424" s="36">
        <v>2305.8666666666668</v>
      </c>
      <c r="K424" s="31">
        <v>2270</v>
      </c>
      <c r="L424" s="31">
        <v>2224.25</v>
      </c>
      <c r="M424" s="31">
        <v>6.4209199999999997</v>
      </c>
      <c r="N424" s="1"/>
      <c r="O424" s="1"/>
    </row>
    <row r="425" spans="1:15" ht="12.75" customHeight="1">
      <c r="A425" s="33">
        <v>415</v>
      </c>
      <c r="B425" s="53" t="s">
        <v>516</v>
      </c>
      <c r="C425" s="31">
        <v>603.35</v>
      </c>
      <c r="D425" s="36">
        <v>605.61666666666667</v>
      </c>
      <c r="E425" s="36">
        <v>594.73333333333335</v>
      </c>
      <c r="F425" s="36">
        <v>586.11666666666667</v>
      </c>
      <c r="G425" s="36">
        <v>575.23333333333335</v>
      </c>
      <c r="H425" s="36">
        <v>614.23333333333335</v>
      </c>
      <c r="I425" s="36">
        <v>625.11666666666679</v>
      </c>
      <c r="J425" s="36">
        <v>633.73333333333335</v>
      </c>
      <c r="K425" s="31">
        <v>616.5</v>
      </c>
      <c r="L425" s="31">
        <v>597</v>
      </c>
      <c r="M425" s="31">
        <v>4.0370200000000001</v>
      </c>
      <c r="N425" s="1"/>
      <c r="O425" s="1"/>
    </row>
    <row r="426" spans="1:15" ht="12.75" customHeight="1">
      <c r="A426" s="33">
        <v>416</v>
      </c>
      <c r="B426" s="53" t="s">
        <v>215</v>
      </c>
      <c r="C426" s="31">
        <v>589.95000000000005</v>
      </c>
      <c r="D426" s="36">
        <v>591.33333333333337</v>
      </c>
      <c r="E426" s="36">
        <v>587.4666666666667</v>
      </c>
      <c r="F426" s="36">
        <v>584.98333333333335</v>
      </c>
      <c r="G426" s="36">
        <v>581.11666666666667</v>
      </c>
      <c r="H426" s="36">
        <v>593.81666666666672</v>
      </c>
      <c r="I426" s="36">
        <v>597.68333333333328</v>
      </c>
      <c r="J426" s="36">
        <v>600.16666666666674</v>
      </c>
      <c r="K426" s="31">
        <v>595.20000000000005</v>
      </c>
      <c r="L426" s="31">
        <v>588.85</v>
      </c>
      <c r="M426" s="31">
        <v>219.60816</v>
      </c>
      <c r="N426" s="1"/>
      <c r="O426" s="1"/>
    </row>
    <row r="427" spans="1:15" ht="12.75" customHeight="1">
      <c r="A427" s="33">
        <v>417</v>
      </c>
      <c r="B427" s="53" t="s">
        <v>212</v>
      </c>
      <c r="C427" s="31">
        <v>91.8</v>
      </c>
      <c r="D427" s="36">
        <v>92.333333333333329</v>
      </c>
      <c r="E427" s="36">
        <v>90.716666666666654</v>
      </c>
      <c r="F427" s="36">
        <v>89.633333333333326</v>
      </c>
      <c r="G427" s="36">
        <v>88.016666666666652</v>
      </c>
      <c r="H427" s="36">
        <v>93.416666666666657</v>
      </c>
      <c r="I427" s="36">
        <v>95.033333333333331</v>
      </c>
      <c r="J427" s="36">
        <v>96.11666666666666</v>
      </c>
      <c r="K427" s="31">
        <v>93.95</v>
      </c>
      <c r="L427" s="31">
        <v>91.25</v>
      </c>
      <c r="M427" s="31">
        <v>122.88222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348.3</v>
      </c>
      <c r="D428" s="36">
        <v>351.61666666666673</v>
      </c>
      <c r="E428" s="36">
        <v>343.63333333333344</v>
      </c>
      <c r="F428" s="36">
        <v>338.9666666666667</v>
      </c>
      <c r="G428" s="36">
        <v>330.98333333333341</v>
      </c>
      <c r="H428" s="36">
        <v>356.28333333333347</v>
      </c>
      <c r="I428" s="36">
        <v>364.26666666666671</v>
      </c>
      <c r="J428" s="36">
        <v>368.93333333333351</v>
      </c>
      <c r="K428" s="31">
        <v>359.6</v>
      </c>
      <c r="L428" s="31">
        <v>346.95</v>
      </c>
      <c r="M428" s="31">
        <v>1.4566699999999999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156.69999999999999</v>
      </c>
      <c r="D429" s="36">
        <v>157.86666666666665</v>
      </c>
      <c r="E429" s="36">
        <v>155.1333333333333</v>
      </c>
      <c r="F429" s="36">
        <v>153.56666666666666</v>
      </c>
      <c r="G429" s="36">
        <v>150.83333333333331</v>
      </c>
      <c r="H429" s="36">
        <v>159.43333333333328</v>
      </c>
      <c r="I429" s="36">
        <v>162.16666666666663</v>
      </c>
      <c r="J429" s="36">
        <v>163.73333333333326</v>
      </c>
      <c r="K429" s="31">
        <v>160.6</v>
      </c>
      <c r="L429" s="31">
        <v>156.30000000000001</v>
      </c>
      <c r="M429" s="31">
        <v>9.0147600000000008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417.75</v>
      </c>
      <c r="D430" s="36">
        <v>420.75</v>
      </c>
      <c r="E430" s="36">
        <v>413.3</v>
      </c>
      <c r="F430" s="36">
        <v>408.85</v>
      </c>
      <c r="G430" s="36">
        <v>401.40000000000003</v>
      </c>
      <c r="H430" s="36">
        <v>425.2</v>
      </c>
      <c r="I430" s="36">
        <v>432.65000000000003</v>
      </c>
      <c r="J430" s="36">
        <v>437.09999999999997</v>
      </c>
      <c r="K430" s="31">
        <v>428.2</v>
      </c>
      <c r="L430" s="31">
        <v>416.3</v>
      </c>
      <c r="M430" s="31">
        <v>0.85785</v>
      </c>
      <c r="N430" s="1"/>
      <c r="O430" s="1"/>
    </row>
    <row r="431" spans="1:15" ht="12.75" customHeight="1">
      <c r="A431" s="33">
        <v>421</v>
      </c>
      <c r="B431" s="53" t="s">
        <v>520</v>
      </c>
      <c r="C431" s="31">
        <v>223.1</v>
      </c>
      <c r="D431" s="36">
        <v>224.93333333333331</v>
      </c>
      <c r="E431" s="36">
        <v>220.36666666666662</v>
      </c>
      <c r="F431" s="36">
        <v>217.6333333333333</v>
      </c>
      <c r="G431" s="36">
        <v>213.06666666666661</v>
      </c>
      <c r="H431" s="36">
        <v>227.66666666666663</v>
      </c>
      <c r="I431" s="36">
        <v>232.23333333333329</v>
      </c>
      <c r="J431" s="36">
        <v>234.96666666666664</v>
      </c>
      <c r="K431" s="31">
        <v>229.5</v>
      </c>
      <c r="L431" s="31">
        <v>222.2</v>
      </c>
      <c r="M431" s="31">
        <v>2.6850900000000002</v>
      </c>
      <c r="N431" s="1"/>
      <c r="O431" s="1"/>
    </row>
    <row r="432" spans="1:15" ht="12.75" customHeight="1">
      <c r="A432" s="33">
        <v>422</v>
      </c>
      <c r="B432" s="53" t="s">
        <v>220</v>
      </c>
      <c r="C432" s="31">
        <v>1132.3</v>
      </c>
      <c r="D432" s="36">
        <v>1137.7166666666667</v>
      </c>
      <c r="E432" s="36">
        <v>1123.4333333333334</v>
      </c>
      <c r="F432" s="36">
        <v>1114.5666666666666</v>
      </c>
      <c r="G432" s="36">
        <v>1100.2833333333333</v>
      </c>
      <c r="H432" s="36">
        <v>1146.5833333333335</v>
      </c>
      <c r="I432" s="36">
        <v>1160.8666666666668</v>
      </c>
      <c r="J432" s="36">
        <v>1169.7333333333336</v>
      </c>
      <c r="K432" s="31">
        <v>1152</v>
      </c>
      <c r="L432" s="31">
        <v>1128.8499999999999</v>
      </c>
      <c r="M432" s="31">
        <v>26.856629999999999</v>
      </c>
      <c r="N432" s="1"/>
      <c r="O432" s="1"/>
    </row>
    <row r="433" spans="1:15" ht="12.75" customHeight="1">
      <c r="A433" s="33">
        <v>423</v>
      </c>
      <c r="B433" s="53" t="s">
        <v>221</v>
      </c>
      <c r="C433" s="31">
        <v>579.79999999999995</v>
      </c>
      <c r="D433" s="36">
        <v>583.9</v>
      </c>
      <c r="E433" s="36">
        <v>573.34999999999991</v>
      </c>
      <c r="F433" s="36">
        <v>566.9</v>
      </c>
      <c r="G433" s="36">
        <v>556.34999999999991</v>
      </c>
      <c r="H433" s="36">
        <v>590.34999999999991</v>
      </c>
      <c r="I433" s="36">
        <v>600.89999999999986</v>
      </c>
      <c r="J433" s="36">
        <v>607.34999999999991</v>
      </c>
      <c r="K433" s="31">
        <v>594.45000000000005</v>
      </c>
      <c r="L433" s="31">
        <v>577.45000000000005</v>
      </c>
      <c r="M433" s="31">
        <v>3.9925299999999999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3061.5</v>
      </c>
      <c r="D434" s="36">
        <v>3093.3833333333332</v>
      </c>
      <c r="E434" s="36">
        <v>3003.7166666666662</v>
      </c>
      <c r="F434" s="36">
        <v>2945.9333333333329</v>
      </c>
      <c r="G434" s="36">
        <v>2856.266666666666</v>
      </c>
      <c r="H434" s="36">
        <v>3151.1666666666665</v>
      </c>
      <c r="I434" s="36">
        <v>3240.8333333333335</v>
      </c>
      <c r="J434" s="36">
        <v>3298.6166666666668</v>
      </c>
      <c r="K434" s="31">
        <v>3183.05</v>
      </c>
      <c r="L434" s="31">
        <v>3035.6</v>
      </c>
      <c r="M434" s="31">
        <v>0.38833000000000001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1248.6500000000001</v>
      </c>
      <c r="D435" s="36">
        <v>1244.25</v>
      </c>
      <c r="E435" s="36">
        <v>1233.5</v>
      </c>
      <c r="F435" s="36">
        <v>1218.3499999999999</v>
      </c>
      <c r="G435" s="36">
        <v>1207.5999999999999</v>
      </c>
      <c r="H435" s="36">
        <v>1259.4000000000001</v>
      </c>
      <c r="I435" s="36">
        <v>1270.1500000000001</v>
      </c>
      <c r="J435" s="36">
        <v>1285.3000000000002</v>
      </c>
      <c r="K435" s="31">
        <v>1255</v>
      </c>
      <c r="L435" s="31">
        <v>1229.0999999999999</v>
      </c>
      <c r="M435" s="31">
        <v>0.31911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448.7</v>
      </c>
      <c r="D436" s="36">
        <v>446.55</v>
      </c>
      <c r="E436" s="36">
        <v>440.40000000000003</v>
      </c>
      <c r="F436" s="36">
        <v>432.1</v>
      </c>
      <c r="G436" s="36">
        <v>425.95000000000005</v>
      </c>
      <c r="H436" s="36">
        <v>454.85</v>
      </c>
      <c r="I436" s="36">
        <v>461</v>
      </c>
      <c r="J436" s="36">
        <v>469.3</v>
      </c>
      <c r="K436" s="31">
        <v>452.7</v>
      </c>
      <c r="L436" s="31">
        <v>438.25</v>
      </c>
      <c r="M436" s="31">
        <v>12.152240000000001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395.75</v>
      </c>
      <c r="D437" s="36">
        <v>400.7833333333333</v>
      </c>
      <c r="E437" s="36">
        <v>388.96666666666658</v>
      </c>
      <c r="F437" s="36">
        <v>382.18333333333328</v>
      </c>
      <c r="G437" s="36">
        <v>370.36666666666656</v>
      </c>
      <c r="H437" s="36">
        <v>407.56666666666661</v>
      </c>
      <c r="I437" s="36">
        <v>419.38333333333333</v>
      </c>
      <c r="J437" s="36">
        <v>426.16666666666663</v>
      </c>
      <c r="K437" s="31">
        <v>412.6</v>
      </c>
      <c r="L437" s="31">
        <v>394</v>
      </c>
      <c r="M437" s="31">
        <v>1.73821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4117.7</v>
      </c>
      <c r="D438" s="36">
        <v>4115.8666666666668</v>
      </c>
      <c r="E438" s="36">
        <v>4063.9333333333334</v>
      </c>
      <c r="F438" s="36">
        <v>4010.1666666666665</v>
      </c>
      <c r="G438" s="36">
        <v>3958.2333333333331</v>
      </c>
      <c r="H438" s="36">
        <v>4169.6333333333332</v>
      </c>
      <c r="I438" s="36">
        <v>4221.5666666666675</v>
      </c>
      <c r="J438" s="36">
        <v>4275.3333333333339</v>
      </c>
      <c r="K438" s="31">
        <v>4167.8</v>
      </c>
      <c r="L438" s="31">
        <v>4062.1</v>
      </c>
      <c r="M438" s="31">
        <v>1.0082100000000001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544.04999999999995</v>
      </c>
      <c r="D439" s="36">
        <v>542.35</v>
      </c>
      <c r="E439" s="36">
        <v>534.70000000000005</v>
      </c>
      <c r="F439" s="36">
        <v>525.35</v>
      </c>
      <c r="G439" s="36">
        <v>517.70000000000005</v>
      </c>
      <c r="H439" s="36">
        <v>551.70000000000005</v>
      </c>
      <c r="I439" s="36">
        <v>559.34999999999991</v>
      </c>
      <c r="J439" s="36">
        <v>568.70000000000005</v>
      </c>
      <c r="K439" s="31">
        <v>550</v>
      </c>
      <c r="L439" s="31">
        <v>533</v>
      </c>
      <c r="M439" s="31">
        <v>2.5731799999999998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25.65</v>
      </c>
      <c r="D440" s="36">
        <v>25.833333333333332</v>
      </c>
      <c r="E440" s="36">
        <v>25.266666666666666</v>
      </c>
      <c r="F440" s="36">
        <v>24.883333333333333</v>
      </c>
      <c r="G440" s="36">
        <v>24.316666666666666</v>
      </c>
      <c r="H440" s="36">
        <v>26.216666666666665</v>
      </c>
      <c r="I440" s="36">
        <v>26.783333333333335</v>
      </c>
      <c r="J440" s="36">
        <v>27.166666666666664</v>
      </c>
      <c r="K440" s="31">
        <v>26.4</v>
      </c>
      <c r="L440" s="31">
        <v>25.45</v>
      </c>
      <c r="M440" s="31">
        <v>753.75279999999998</v>
      </c>
      <c r="N440" s="1"/>
      <c r="O440" s="1"/>
    </row>
    <row r="441" spans="1:15" ht="12.75" customHeight="1">
      <c r="A441" s="33">
        <v>431</v>
      </c>
      <c r="B441" s="53" t="s">
        <v>528</v>
      </c>
      <c r="C441" s="31">
        <v>287.2</v>
      </c>
      <c r="D441" s="36">
        <v>289.05</v>
      </c>
      <c r="E441" s="36">
        <v>283.8</v>
      </c>
      <c r="F441" s="36">
        <v>280.39999999999998</v>
      </c>
      <c r="G441" s="36">
        <v>275.14999999999998</v>
      </c>
      <c r="H441" s="36">
        <v>292.45000000000005</v>
      </c>
      <c r="I441" s="36">
        <v>297.70000000000005</v>
      </c>
      <c r="J441" s="36">
        <v>301.10000000000008</v>
      </c>
      <c r="K441" s="31">
        <v>294.3</v>
      </c>
      <c r="L441" s="31">
        <v>285.64999999999998</v>
      </c>
      <c r="M441" s="31">
        <v>4.7872300000000001</v>
      </c>
      <c r="N441" s="1"/>
      <c r="O441" s="1"/>
    </row>
    <row r="442" spans="1:15" ht="12.75" customHeight="1">
      <c r="A442" s="33">
        <v>432</v>
      </c>
      <c r="B442" s="53" t="s">
        <v>222</v>
      </c>
      <c r="C442" s="31">
        <v>777.95</v>
      </c>
      <c r="D442" s="36">
        <v>778.68333333333339</v>
      </c>
      <c r="E442" s="36">
        <v>769.86666666666679</v>
      </c>
      <c r="F442" s="36">
        <v>761.78333333333342</v>
      </c>
      <c r="G442" s="36">
        <v>752.96666666666681</v>
      </c>
      <c r="H442" s="36">
        <v>786.76666666666677</v>
      </c>
      <c r="I442" s="36">
        <v>795.58333333333337</v>
      </c>
      <c r="J442" s="36">
        <v>803.66666666666674</v>
      </c>
      <c r="K442" s="31">
        <v>787.5</v>
      </c>
      <c r="L442" s="31">
        <v>770.6</v>
      </c>
      <c r="M442" s="31">
        <v>9.8761799999999997</v>
      </c>
      <c r="N442" s="1"/>
      <c r="O442" s="1"/>
    </row>
    <row r="443" spans="1:15" ht="12.75" customHeight="1">
      <c r="A443" s="33">
        <v>433</v>
      </c>
      <c r="B443" s="53" t="s">
        <v>861</v>
      </c>
      <c r="C443" s="31">
        <v>540.5</v>
      </c>
      <c r="D443" s="36">
        <v>541.9</v>
      </c>
      <c r="E443" s="36">
        <v>536.15</v>
      </c>
      <c r="F443" s="36">
        <v>531.79999999999995</v>
      </c>
      <c r="G443" s="36">
        <v>526.04999999999995</v>
      </c>
      <c r="H443" s="36">
        <v>546.25</v>
      </c>
      <c r="I443" s="36">
        <v>552</v>
      </c>
      <c r="J443" s="36">
        <v>556.35</v>
      </c>
      <c r="K443" s="31">
        <v>547.65</v>
      </c>
      <c r="L443" s="31">
        <v>537.54999999999995</v>
      </c>
      <c r="M443" s="31">
        <v>3.9298999999999999</v>
      </c>
      <c r="N443" s="1"/>
      <c r="O443" s="1"/>
    </row>
    <row r="444" spans="1:15" ht="12.75" customHeight="1">
      <c r="A444" s="33">
        <v>434</v>
      </c>
      <c r="B444" s="53" t="s">
        <v>533</v>
      </c>
      <c r="C444" s="31">
        <v>1055.3</v>
      </c>
      <c r="D444" s="36">
        <v>1052.7833333333335</v>
      </c>
      <c r="E444" s="36">
        <v>1035.5666666666671</v>
      </c>
      <c r="F444" s="36">
        <v>1015.8333333333335</v>
      </c>
      <c r="G444" s="36">
        <v>998.61666666666702</v>
      </c>
      <c r="H444" s="36">
        <v>1072.5166666666671</v>
      </c>
      <c r="I444" s="36">
        <v>1089.7333333333338</v>
      </c>
      <c r="J444" s="36">
        <v>1109.4666666666672</v>
      </c>
      <c r="K444" s="31">
        <v>1070</v>
      </c>
      <c r="L444" s="31">
        <v>1033.05</v>
      </c>
      <c r="M444" s="31">
        <v>6.6018699999999999</v>
      </c>
      <c r="N444" s="1"/>
      <c r="O444" s="1"/>
    </row>
    <row r="445" spans="1:15" ht="12.75" customHeight="1">
      <c r="A445" s="33">
        <v>435</v>
      </c>
      <c r="B445" s="53" t="s">
        <v>223</v>
      </c>
      <c r="C445" s="31">
        <v>1016.15</v>
      </c>
      <c r="D445" s="36">
        <v>1025.8666666666668</v>
      </c>
      <c r="E445" s="36">
        <v>1001.9833333333336</v>
      </c>
      <c r="F445" s="36">
        <v>987.81666666666683</v>
      </c>
      <c r="G445" s="36">
        <v>963.93333333333362</v>
      </c>
      <c r="H445" s="36">
        <v>1040.0333333333335</v>
      </c>
      <c r="I445" s="36">
        <v>1063.9166666666667</v>
      </c>
      <c r="J445" s="36">
        <v>1078.0833333333335</v>
      </c>
      <c r="K445" s="31">
        <v>1049.75</v>
      </c>
      <c r="L445" s="31">
        <v>1011.7</v>
      </c>
      <c r="M445" s="31">
        <v>6.2277800000000001</v>
      </c>
      <c r="N445" s="1"/>
      <c r="O445" s="1"/>
    </row>
    <row r="446" spans="1:15" ht="12.75" customHeight="1">
      <c r="A446" s="33">
        <v>436</v>
      </c>
      <c r="B446" s="53" t="s">
        <v>224</v>
      </c>
      <c r="C446" s="31">
        <v>1890.2</v>
      </c>
      <c r="D446" s="36">
        <v>1895.3</v>
      </c>
      <c r="E446" s="36">
        <v>1871.6</v>
      </c>
      <c r="F446" s="36">
        <v>1853</v>
      </c>
      <c r="G446" s="36">
        <v>1829.3</v>
      </c>
      <c r="H446" s="36">
        <v>1913.8999999999999</v>
      </c>
      <c r="I446" s="36">
        <v>1937.6000000000001</v>
      </c>
      <c r="J446" s="36">
        <v>1956.1999999999998</v>
      </c>
      <c r="K446" s="31">
        <v>1919</v>
      </c>
      <c r="L446" s="31">
        <v>1876.7</v>
      </c>
      <c r="M446" s="31">
        <v>9.2188300000000005</v>
      </c>
      <c r="N446" s="1"/>
      <c r="O446" s="1"/>
    </row>
    <row r="447" spans="1:15" ht="12.75" customHeight="1">
      <c r="A447" s="33">
        <v>437</v>
      </c>
      <c r="B447" s="53" t="s">
        <v>229</v>
      </c>
      <c r="C447" s="31">
        <v>3536.75</v>
      </c>
      <c r="D447" s="36">
        <v>3555.6333333333332</v>
      </c>
      <c r="E447" s="36">
        <v>3508.4666666666662</v>
      </c>
      <c r="F447" s="36">
        <v>3480.1833333333329</v>
      </c>
      <c r="G447" s="36">
        <v>3433.016666666666</v>
      </c>
      <c r="H447" s="36">
        <v>3583.9166666666665</v>
      </c>
      <c r="I447" s="36">
        <v>3631.0833333333335</v>
      </c>
      <c r="J447" s="36">
        <v>3659.3666666666668</v>
      </c>
      <c r="K447" s="31">
        <v>3602.8</v>
      </c>
      <c r="L447" s="31">
        <v>3527.35</v>
      </c>
      <c r="M447" s="31">
        <v>17.55753</v>
      </c>
      <c r="N447" s="1"/>
      <c r="O447" s="1"/>
    </row>
    <row r="448" spans="1:15" ht="12.75" customHeight="1">
      <c r="A448" s="33">
        <v>438</v>
      </c>
      <c r="B448" s="53" t="s">
        <v>225</v>
      </c>
      <c r="C448" s="31">
        <v>876.5</v>
      </c>
      <c r="D448" s="36">
        <v>880.86666666666667</v>
      </c>
      <c r="E448" s="36">
        <v>865.73333333333335</v>
      </c>
      <c r="F448" s="36">
        <v>854.9666666666667</v>
      </c>
      <c r="G448" s="36">
        <v>839.83333333333337</v>
      </c>
      <c r="H448" s="36">
        <v>891.63333333333333</v>
      </c>
      <c r="I448" s="36">
        <v>906.76666666666677</v>
      </c>
      <c r="J448" s="36">
        <v>917.5333333333333</v>
      </c>
      <c r="K448" s="31">
        <v>896</v>
      </c>
      <c r="L448" s="31">
        <v>870.1</v>
      </c>
      <c r="M448" s="31">
        <v>18.019829999999999</v>
      </c>
      <c r="N448" s="1"/>
      <c r="O448" s="1"/>
    </row>
    <row r="449" spans="1:15" ht="12.75" customHeight="1">
      <c r="A449" s="33">
        <v>439</v>
      </c>
      <c r="B449" s="53" t="s">
        <v>297</v>
      </c>
      <c r="C449" s="31">
        <v>7228</v>
      </c>
      <c r="D449" s="36">
        <v>7257.333333333333</v>
      </c>
      <c r="E449" s="36">
        <v>7175.6666666666661</v>
      </c>
      <c r="F449" s="36">
        <v>7123.333333333333</v>
      </c>
      <c r="G449" s="36">
        <v>7041.6666666666661</v>
      </c>
      <c r="H449" s="36">
        <v>7309.6666666666661</v>
      </c>
      <c r="I449" s="36">
        <v>7391.3333333333321</v>
      </c>
      <c r="J449" s="36">
        <v>7443.6666666666661</v>
      </c>
      <c r="K449" s="31">
        <v>7339</v>
      </c>
      <c r="L449" s="31">
        <v>7205</v>
      </c>
      <c r="M449" s="31">
        <v>0.46572999999999998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3440.6</v>
      </c>
      <c r="D450" s="36">
        <v>3412.2000000000003</v>
      </c>
      <c r="E450" s="36">
        <v>3303.4000000000005</v>
      </c>
      <c r="F450" s="36">
        <v>3166.2000000000003</v>
      </c>
      <c r="G450" s="36">
        <v>3057.4000000000005</v>
      </c>
      <c r="H450" s="36">
        <v>3549.4000000000005</v>
      </c>
      <c r="I450" s="36">
        <v>3658.2000000000007</v>
      </c>
      <c r="J450" s="36">
        <v>3795.4000000000005</v>
      </c>
      <c r="K450" s="31">
        <v>3521</v>
      </c>
      <c r="L450" s="31">
        <v>3275</v>
      </c>
      <c r="M450" s="31">
        <v>25.40888</v>
      </c>
      <c r="N450" s="1"/>
      <c r="O450" s="1"/>
    </row>
    <row r="451" spans="1:15" ht="12.75" customHeight="1">
      <c r="A451" s="33">
        <v>441</v>
      </c>
      <c r="B451" s="53" t="s">
        <v>535</v>
      </c>
      <c r="C451" s="31">
        <v>419.15</v>
      </c>
      <c r="D451" s="36">
        <v>420.33333333333331</v>
      </c>
      <c r="E451" s="36">
        <v>416.16666666666663</v>
      </c>
      <c r="F451" s="36">
        <v>413.18333333333334</v>
      </c>
      <c r="G451" s="36">
        <v>409.01666666666665</v>
      </c>
      <c r="H451" s="36">
        <v>423.31666666666661</v>
      </c>
      <c r="I451" s="36">
        <v>427.48333333333323</v>
      </c>
      <c r="J451" s="36">
        <v>430.46666666666658</v>
      </c>
      <c r="K451" s="31">
        <v>424.5</v>
      </c>
      <c r="L451" s="31">
        <v>417.35</v>
      </c>
      <c r="M451" s="31">
        <v>15.58644</v>
      </c>
      <c r="N451" s="1"/>
      <c r="O451" s="1"/>
    </row>
    <row r="452" spans="1:15" ht="12.75" customHeight="1">
      <c r="A452" s="33">
        <v>442</v>
      </c>
      <c r="B452" s="53" t="s">
        <v>226</v>
      </c>
      <c r="C452" s="31">
        <v>614.1</v>
      </c>
      <c r="D452" s="36">
        <v>616.7166666666667</v>
      </c>
      <c r="E452" s="36">
        <v>609.63333333333344</v>
      </c>
      <c r="F452" s="36">
        <v>605.16666666666674</v>
      </c>
      <c r="G452" s="36">
        <v>598.08333333333348</v>
      </c>
      <c r="H452" s="36">
        <v>621.18333333333339</v>
      </c>
      <c r="I452" s="36">
        <v>628.26666666666665</v>
      </c>
      <c r="J452" s="36">
        <v>632.73333333333335</v>
      </c>
      <c r="K452" s="31">
        <v>623.79999999999995</v>
      </c>
      <c r="L452" s="31">
        <v>612.25</v>
      </c>
      <c r="M452" s="31">
        <v>67.681960000000004</v>
      </c>
      <c r="N452" s="1"/>
      <c r="O452" s="1"/>
    </row>
    <row r="453" spans="1:15" ht="12.75" customHeight="1">
      <c r="A453" s="33">
        <v>443</v>
      </c>
      <c r="B453" s="53" t="s">
        <v>227</v>
      </c>
      <c r="C453" s="31">
        <v>258.05</v>
      </c>
      <c r="D453" s="36">
        <v>259.86666666666662</v>
      </c>
      <c r="E453" s="36">
        <v>255.48333333333323</v>
      </c>
      <c r="F453" s="36">
        <v>252.91666666666663</v>
      </c>
      <c r="G453" s="36">
        <v>248.53333333333325</v>
      </c>
      <c r="H453" s="36">
        <v>262.43333333333322</v>
      </c>
      <c r="I453" s="36">
        <v>266.81666666666655</v>
      </c>
      <c r="J453" s="36">
        <v>269.38333333333321</v>
      </c>
      <c r="K453" s="31">
        <v>264.25</v>
      </c>
      <c r="L453" s="31">
        <v>257.3</v>
      </c>
      <c r="M453" s="31">
        <v>112.66992</v>
      </c>
      <c r="N453" s="1"/>
      <c r="O453" s="1"/>
    </row>
    <row r="454" spans="1:15" ht="12.75" customHeight="1">
      <c r="A454" s="33">
        <v>444</v>
      </c>
      <c r="B454" s="53" t="s">
        <v>228</v>
      </c>
      <c r="C454" s="31">
        <v>126.8</v>
      </c>
      <c r="D454" s="36">
        <v>127.46666666666668</v>
      </c>
      <c r="E454" s="36">
        <v>125.63333333333335</v>
      </c>
      <c r="F454" s="36">
        <v>124.46666666666667</v>
      </c>
      <c r="G454" s="36">
        <v>122.63333333333334</v>
      </c>
      <c r="H454" s="36">
        <v>128.63333333333338</v>
      </c>
      <c r="I454" s="36">
        <v>130.4666666666667</v>
      </c>
      <c r="J454" s="36">
        <v>131.63333333333338</v>
      </c>
      <c r="K454" s="31">
        <v>129.30000000000001</v>
      </c>
      <c r="L454" s="31">
        <v>126.3</v>
      </c>
      <c r="M454" s="31">
        <v>299.82233000000002</v>
      </c>
      <c r="N454" s="1"/>
      <c r="O454" s="1"/>
    </row>
    <row r="455" spans="1:15" ht="12.75" customHeight="1">
      <c r="A455" s="33">
        <v>445</v>
      </c>
      <c r="B455" s="53" t="s">
        <v>298</v>
      </c>
      <c r="C455" s="31">
        <v>98.4</v>
      </c>
      <c r="D455" s="36">
        <v>99.033333333333346</v>
      </c>
      <c r="E455" s="36">
        <v>95.666666666666686</v>
      </c>
      <c r="F455" s="36">
        <v>92.933333333333337</v>
      </c>
      <c r="G455" s="36">
        <v>89.566666666666677</v>
      </c>
      <c r="H455" s="36">
        <v>101.76666666666669</v>
      </c>
      <c r="I455" s="36">
        <v>105.13333333333334</v>
      </c>
      <c r="J455" s="36">
        <v>107.8666666666667</v>
      </c>
      <c r="K455" s="31">
        <v>102.4</v>
      </c>
      <c r="L455" s="31">
        <v>96.3</v>
      </c>
      <c r="M455" s="31">
        <v>156.29145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1440.7</v>
      </c>
      <c r="D456" s="36">
        <v>1451.0666666666666</v>
      </c>
      <c r="E456" s="36">
        <v>1409.6333333333332</v>
      </c>
      <c r="F456" s="36">
        <v>1378.5666666666666</v>
      </c>
      <c r="G456" s="36">
        <v>1337.1333333333332</v>
      </c>
      <c r="H456" s="36">
        <v>1482.1333333333332</v>
      </c>
      <c r="I456" s="36">
        <v>1523.5666666666666</v>
      </c>
      <c r="J456" s="36">
        <v>1554.6333333333332</v>
      </c>
      <c r="K456" s="31">
        <v>1492.5</v>
      </c>
      <c r="L456" s="31">
        <v>1420</v>
      </c>
      <c r="M456" s="31">
        <v>0.64648000000000005</v>
      </c>
      <c r="N456" s="1"/>
      <c r="O456" s="1"/>
    </row>
    <row r="457" spans="1:15" ht="12.75" customHeight="1">
      <c r="A457" s="33">
        <v>447</v>
      </c>
      <c r="B457" s="53" t="s">
        <v>530</v>
      </c>
      <c r="C457" s="31">
        <v>356.45</v>
      </c>
      <c r="D457" s="36">
        <v>360.81666666666666</v>
      </c>
      <c r="E457" s="36">
        <v>350.68333333333334</v>
      </c>
      <c r="F457" s="36">
        <v>344.91666666666669</v>
      </c>
      <c r="G457" s="36">
        <v>334.78333333333336</v>
      </c>
      <c r="H457" s="36">
        <v>366.58333333333331</v>
      </c>
      <c r="I457" s="36">
        <v>376.71666666666664</v>
      </c>
      <c r="J457" s="36">
        <v>382.48333333333329</v>
      </c>
      <c r="K457" s="31">
        <v>370.95</v>
      </c>
      <c r="L457" s="31">
        <v>355.05</v>
      </c>
      <c r="M457" s="31">
        <v>1.7210000000000001</v>
      </c>
      <c r="N457" s="1"/>
      <c r="O457" s="1"/>
    </row>
    <row r="458" spans="1:15" ht="12.75" customHeight="1">
      <c r="A458" s="33">
        <v>448</v>
      </c>
      <c r="B458" s="53" t="s">
        <v>536</v>
      </c>
      <c r="C458" s="31">
        <v>2601.1</v>
      </c>
      <c r="D458" s="36">
        <v>2612.5666666666666</v>
      </c>
      <c r="E458" s="36">
        <v>2574.7833333333333</v>
      </c>
      <c r="F458" s="36">
        <v>2548.4666666666667</v>
      </c>
      <c r="G458" s="36">
        <v>2510.6833333333334</v>
      </c>
      <c r="H458" s="36">
        <v>2638.8833333333332</v>
      </c>
      <c r="I458" s="36">
        <v>2676.6666666666661</v>
      </c>
      <c r="J458" s="36">
        <v>2702.9833333333331</v>
      </c>
      <c r="K458" s="31">
        <v>2650.35</v>
      </c>
      <c r="L458" s="31">
        <v>2586.25</v>
      </c>
      <c r="M458" s="31">
        <v>2.0129800000000002</v>
      </c>
      <c r="N458" s="1"/>
      <c r="O458" s="1"/>
    </row>
    <row r="459" spans="1:15" ht="12.75" customHeight="1">
      <c r="A459" s="33">
        <v>449</v>
      </c>
      <c r="B459" s="53" t="s">
        <v>230</v>
      </c>
      <c r="C459" s="31">
        <v>1229.5</v>
      </c>
      <c r="D459" s="36">
        <v>1241.8500000000001</v>
      </c>
      <c r="E459" s="36">
        <v>1209.6500000000003</v>
      </c>
      <c r="F459" s="36">
        <v>1189.8000000000002</v>
      </c>
      <c r="G459" s="36">
        <v>1157.6000000000004</v>
      </c>
      <c r="H459" s="36">
        <v>1261.7000000000003</v>
      </c>
      <c r="I459" s="36">
        <v>1293.9000000000001</v>
      </c>
      <c r="J459" s="36">
        <v>1313.7500000000002</v>
      </c>
      <c r="K459" s="31">
        <v>1274.05</v>
      </c>
      <c r="L459" s="31">
        <v>1222</v>
      </c>
      <c r="M459" s="31">
        <v>65.707970000000003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857.9</v>
      </c>
      <c r="D460" s="36">
        <v>855.43333333333339</v>
      </c>
      <c r="E460" s="36">
        <v>843.86666666666679</v>
      </c>
      <c r="F460" s="36">
        <v>829.83333333333337</v>
      </c>
      <c r="G460" s="36">
        <v>818.26666666666677</v>
      </c>
      <c r="H460" s="36">
        <v>869.46666666666681</v>
      </c>
      <c r="I460" s="36">
        <v>881.03333333333342</v>
      </c>
      <c r="J460" s="36">
        <v>895.06666666666683</v>
      </c>
      <c r="K460" s="31">
        <v>867</v>
      </c>
      <c r="L460" s="31">
        <v>841.4</v>
      </c>
      <c r="M460" s="31">
        <v>2.6301000000000001</v>
      </c>
      <c r="N460" s="1"/>
      <c r="O460" s="1"/>
    </row>
    <row r="461" spans="1:15" ht="12.75" customHeight="1">
      <c r="A461" s="33">
        <v>451</v>
      </c>
      <c r="B461" s="53" t="s">
        <v>538</v>
      </c>
      <c r="C461" s="31">
        <v>140.6</v>
      </c>
      <c r="D461" s="36">
        <v>140.1</v>
      </c>
      <c r="E461" s="36">
        <v>136.75</v>
      </c>
      <c r="F461" s="36">
        <v>132.9</v>
      </c>
      <c r="G461" s="36">
        <v>129.55000000000001</v>
      </c>
      <c r="H461" s="36">
        <v>143.94999999999999</v>
      </c>
      <c r="I461" s="36">
        <v>147.29999999999995</v>
      </c>
      <c r="J461" s="36">
        <v>151.14999999999998</v>
      </c>
      <c r="K461" s="31">
        <v>143.44999999999999</v>
      </c>
      <c r="L461" s="31">
        <v>136.25</v>
      </c>
      <c r="M461" s="31">
        <v>22.56578</v>
      </c>
      <c r="N461" s="1"/>
      <c r="O461" s="1"/>
    </row>
    <row r="462" spans="1:15" ht="12.75" customHeight="1">
      <c r="A462" s="33">
        <v>452</v>
      </c>
      <c r="B462" s="53" t="s">
        <v>208</v>
      </c>
      <c r="C462" s="31">
        <v>909.1</v>
      </c>
      <c r="D462" s="36">
        <v>910.70000000000016</v>
      </c>
      <c r="E462" s="36">
        <v>896.10000000000036</v>
      </c>
      <c r="F462" s="36">
        <v>883.10000000000025</v>
      </c>
      <c r="G462" s="36">
        <v>868.50000000000045</v>
      </c>
      <c r="H462" s="36">
        <v>923.70000000000027</v>
      </c>
      <c r="I462" s="36">
        <v>938.3</v>
      </c>
      <c r="J462" s="36">
        <v>951.30000000000018</v>
      </c>
      <c r="K462" s="31">
        <v>925.3</v>
      </c>
      <c r="L462" s="31">
        <v>897.7</v>
      </c>
      <c r="M462" s="31">
        <v>6.3877899999999999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3078.25</v>
      </c>
      <c r="D463" s="36">
        <v>3085.0666666666671</v>
      </c>
      <c r="E463" s="36">
        <v>2993.1833333333343</v>
      </c>
      <c r="F463" s="36">
        <v>2908.1166666666672</v>
      </c>
      <c r="G463" s="36">
        <v>2816.2333333333345</v>
      </c>
      <c r="H463" s="36">
        <v>3170.1333333333341</v>
      </c>
      <c r="I463" s="36">
        <v>3262.0166666666664</v>
      </c>
      <c r="J463" s="36">
        <v>3347.0833333333339</v>
      </c>
      <c r="K463" s="31">
        <v>3176.95</v>
      </c>
      <c r="L463" s="31">
        <v>3000</v>
      </c>
      <c r="M463" s="31">
        <v>1.2804899999999999</v>
      </c>
      <c r="N463" s="1"/>
      <c r="O463" s="1"/>
    </row>
    <row r="464" spans="1:15" ht="12.75" customHeight="1">
      <c r="A464" s="33">
        <v>454</v>
      </c>
      <c r="B464" s="53" t="s">
        <v>540</v>
      </c>
      <c r="C464" s="31">
        <v>3127.45</v>
      </c>
      <c r="D464" s="36">
        <v>3115.35</v>
      </c>
      <c r="E464" s="36">
        <v>3080.8999999999996</v>
      </c>
      <c r="F464" s="36">
        <v>3034.35</v>
      </c>
      <c r="G464" s="36">
        <v>2999.8999999999996</v>
      </c>
      <c r="H464" s="36">
        <v>3161.8999999999996</v>
      </c>
      <c r="I464" s="36">
        <v>3196.3499999999995</v>
      </c>
      <c r="J464" s="36">
        <v>3242.8999999999996</v>
      </c>
      <c r="K464" s="31">
        <v>3149.8</v>
      </c>
      <c r="L464" s="31">
        <v>3068.8</v>
      </c>
      <c r="M464" s="31">
        <v>0.49057000000000001</v>
      </c>
      <c r="N464" s="1"/>
      <c r="O464" s="1"/>
    </row>
    <row r="465" spans="1:15" ht="12.75" customHeight="1">
      <c r="A465" s="33">
        <v>455</v>
      </c>
      <c r="B465" s="53" t="s">
        <v>231</v>
      </c>
      <c r="C465" s="31">
        <v>3157.25</v>
      </c>
      <c r="D465" s="36">
        <v>3174.6333333333332</v>
      </c>
      <c r="E465" s="36">
        <v>3124.3666666666663</v>
      </c>
      <c r="F465" s="36">
        <v>3091.4833333333331</v>
      </c>
      <c r="G465" s="36">
        <v>3041.2166666666662</v>
      </c>
      <c r="H465" s="36">
        <v>3207.5166666666664</v>
      </c>
      <c r="I465" s="36">
        <v>3257.7833333333328</v>
      </c>
      <c r="J465" s="36">
        <v>3290.6666666666665</v>
      </c>
      <c r="K465" s="31">
        <v>3224.9</v>
      </c>
      <c r="L465" s="31">
        <v>3141.75</v>
      </c>
      <c r="M465" s="31">
        <v>12.143829999999999</v>
      </c>
      <c r="N465" s="1"/>
      <c r="O465" s="1"/>
    </row>
    <row r="466" spans="1:15" ht="12.75" customHeight="1">
      <c r="A466" s="33">
        <v>456</v>
      </c>
      <c r="B466" s="53" t="s">
        <v>232</v>
      </c>
      <c r="C466" s="31">
        <v>1863.6</v>
      </c>
      <c r="D466" s="36">
        <v>1863.6666666666667</v>
      </c>
      <c r="E466" s="36">
        <v>1848.3333333333335</v>
      </c>
      <c r="F466" s="36">
        <v>1833.0666666666668</v>
      </c>
      <c r="G466" s="36">
        <v>1817.7333333333336</v>
      </c>
      <c r="H466" s="36">
        <v>1878.9333333333334</v>
      </c>
      <c r="I466" s="36">
        <v>1894.2666666666669</v>
      </c>
      <c r="J466" s="36">
        <v>1909.5333333333333</v>
      </c>
      <c r="K466" s="31">
        <v>1879</v>
      </c>
      <c r="L466" s="31">
        <v>1848.4</v>
      </c>
      <c r="M466" s="31">
        <v>3.8128199999999999</v>
      </c>
      <c r="N466" s="1"/>
      <c r="O466" s="1"/>
    </row>
    <row r="467" spans="1:15" ht="12.75" customHeight="1">
      <c r="A467" s="33">
        <v>457</v>
      </c>
      <c r="B467" s="53" t="s">
        <v>299</v>
      </c>
      <c r="C467" s="31">
        <v>734.8</v>
      </c>
      <c r="D467" s="36">
        <v>737.2166666666667</v>
      </c>
      <c r="E467" s="36">
        <v>726.68333333333339</v>
      </c>
      <c r="F467" s="36">
        <v>718.56666666666672</v>
      </c>
      <c r="G467" s="36">
        <v>708.03333333333342</v>
      </c>
      <c r="H467" s="36">
        <v>745.33333333333337</v>
      </c>
      <c r="I467" s="36">
        <v>755.86666666666667</v>
      </c>
      <c r="J467" s="36">
        <v>763.98333333333335</v>
      </c>
      <c r="K467" s="31">
        <v>747.75</v>
      </c>
      <c r="L467" s="31">
        <v>729.1</v>
      </c>
      <c r="M467" s="31">
        <v>2.3983699999999999</v>
      </c>
      <c r="N467" s="1"/>
      <c r="O467" s="1"/>
    </row>
    <row r="468" spans="1:15" ht="12.75" customHeight="1">
      <c r="A468" s="33">
        <v>458</v>
      </c>
      <c r="B468" s="53" t="s">
        <v>541</v>
      </c>
      <c r="C468" s="31">
        <v>783.95</v>
      </c>
      <c r="D468" s="36">
        <v>784.65</v>
      </c>
      <c r="E468" s="36">
        <v>774.59999999999991</v>
      </c>
      <c r="F468" s="36">
        <v>765.24999999999989</v>
      </c>
      <c r="G468" s="36">
        <v>755.19999999999982</v>
      </c>
      <c r="H468" s="36">
        <v>794</v>
      </c>
      <c r="I468" s="36">
        <v>804.05</v>
      </c>
      <c r="J468" s="36">
        <v>813.40000000000009</v>
      </c>
      <c r="K468" s="31">
        <v>794.7</v>
      </c>
      <c r="L468" s="31">
        <v>775.3</v>
      </c>
      <c r="M468" s="31">
        <v>0.78313999999999995</v>
      </c>
      <c r="N468" s="1"/>
      <c r="O468" s="1"/>
    </row>
    <row r="469" spans="1:15" ht="12.75" customHeight="1">
      <c r="A469" s="33">
        <v>459</v>
      </c>
      <c r="B469" s="53" t="s">
        <v>233</v>
      </c>
      <c r="C469" s="31">
        <v>2064.5500000000002</v>
      </c>
      <c r="D469" s="36">
        <v>2080.7833333333333</v>
      </c>
      <c r="E469" s="36">
        <v>2029.5666666666666</v>
      </c>
      <c r="F469" s="36">
        <v>1994.5833333333333</v>
      </c>
      <c r="G469" s="36">
        <v>1943.3666666666666</v>
      </c>
      <c r="H469" s="36">
        <v>2115.7666666666664</v>
      </c>
      <c r="I469" s="36">
        <v>2166.9833333333327</v>
      </c>
      <c r="J469" s="36">
        <v>2201.9666666666667</v>
      </c>
      <c r="K469" s="31">
        <v>2132</v>
      </c>
      <c r="L469" s="31">
        <v>2045.8</v>
      </c>
      <c r="M469" s="31">
        <v>39.565350000000002</v>
      </c>
      <c r="N469" s="1"/>
      <c r="O469" s="1"/>
    </row>
    <row r="470" spans="1:15" ht="12.75" customHeight="1">
      <c r="A470" s="33">
        <v>460</v>
      </c>
      <c r="B470" s="53" t="s">
        <v>300</v>
      </c>
      <c r="C470" s="31">
        <v>37.799999999999997</v>
      </c>
      <c r="D470" s="36">
        <v>38.116666666666667</v>
      </c>
      <c r="E470" s="36">
        <v>37.283333333333331</v>
      </c>
      <c r="F470" s="36">
        <v>36.766666666666666</v>
      </c>
      <c r="G470" s="36">
        <v>35.93333333333333</v>
      </c>
      <c r="H470" s="36">
        <v>38.633333333333333</v>
      </c>
      <c r="I470" s="36">
        <v>39.466666666666661</v>
      </c>
      <c r="J470" s="36">
        <v>39.983333333333334</v>
      </c>
      <c r="K470" s="31">
        <v>38.950000000000003</v>
      </c>
      <c r="L470" s="31">
        <v>37.6</v>
      </c>
      <c r="M470" s="31">
        <v>115.47042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387.05</v>
      </c>
      <c r="D471" s="36">
        <v>389.08333333333331</v>
      </c>
      <c r="E471" s="36">
        <v>380.41666666666663</v>
      </c>
      <c r="F471" s="36">
        <v>373.7833333333333</v>
      </c>
      <c r="G471" s="36">
        <v>365.11666666666662</v>
      </c>
      <c r="H471" s="36">
        <v>395.71666666666664</v>
      </c>
      <c r="I471" s="36">
        <v>404.38333333333327</v>
      </c>
      <c r="J471" s="36">
        <v>411.01666666666665</v>
      </c>
      <c r="K471" s="31">
        <v>397.75</v>
      </c>
      <c r="L471" s="31">
        <v>382.45</v>
      </c>
      <c r="M471" s="31">
        <v>17.590630000000001</v>
      </c>
      <c r="N471" s="1"/>
      <c r="O471" s="1"/>
    </row>
    <row r="472" spans="1:15" ht="12.75" customHeight="1">
      <c r="A472" s="33">
        <v>462</v>
      </c>
      <c r="B472" s="53" t="s">
        <v>543</v>
      </c>
      <c r="C472" s="31">
        <v>439.4</v>
      </c>
      <c r="D472" s="36">
        <v>444.34999999999997</v>
      </c>
      <c r="E472" s="36">
        <v>432.09999999999991</v>
      </c>
      <c r="F472" s="36">
        <v>424.79999999999995</v>
      </c>
      <c r="G472" s="36">
        <v>412.5499999999999</v>
      </c>
      <c r="H472" s="36">
        <v>451.64999999999992</v>
      </c>
      <c r="I472" s="36">
        <v>463.90000000000003</v>
      </c>
      <c r="J472" s="36">
        <v>471.19999999999993</v>
      </c>
      <c r="K472" s="31">
        <v>456.6</v>
      </c>
      <c r="L472" s="31">
        <v>437.05</v>
      </c>
      <c r="M472" s="31">
        <v>9.0364100000000001</v>
      </c>
      <c r="N472" s="1"/>
      <c r="O472" s="1"/>
    </row>
    <row r="473" spans="1:15" ht="12.75" customHeight="1">
      <c r="A473" s="33">
        <v>463</v>
      </c>
      <c r="B473" s="53" t="s">
        <v>531</v>
      </c>
      <c r="C473" s="31">
        <v>780.5</v>
      </c>
      <c r="D473" s="36">
        <v>780.23333333333323</v>
      </c>
      <c r="E473" s="36">
        <v>773.36666666666645</v>
      </c>
      <c r="F473" s="36">
        <v>766.23333333333323</v>
      </c>
      <c r="G473" s="36">
        <v>759.36666666666645</v>
      </c>
      <c r="H473" s="36">
        <v>787.36666666666645</v>
      </c>
      <c r="I473" s="36">
        <v>794.23333333333323</v>
      </c>
      <c r="J473" s="36">
        <v>801.36666666666645</v>
      </c>
      <c r="K473" s="31">
        <v>787.1</v>
      </c>
      <c r="L473" s="31">
        <v>773.1</v>
      </c>
      <c r="M473" s="31">
        <v>0.33875</v>
      </c>
      <c r="N473" s="1"/>
      <c r="O473" s="1"/>
    </row>
    <row r="474" spans="1:15" ht="12.75" customHeight="1">
      <c r="A474" s="33">
        <v>464</v>
      </c>
      <c r="B474" s="53" t="s">
        <v>301</v>
      </c>
      <c r="C474" s="31">
        <v>3103.8</v>
      </c>
      <c r="D474" s="36">
        <v>3105.8833333333332</v>
      </c>
      <c r="E474" s="36">
        <v>3054.2666666666664</v>
      </c>
      <c r="F474" s="36">
        <v>3004.7333333333331</v>
      </c>
      <c r="G474" s="36">
        <v>2953.1166666666663</v>
      </c>
      <c r="H474" s="36">
        <v>3155.4166666666665</v>
      </c>
      <c r="I474" s="36">
        <v>3207.0333333333333</v>
      </c>
      <c r="J474" s="36">
        <v>3256.5666666666666</v>
      </c>
      <c r="K474" s="31">
        <v>3157.5</v>
      </c>
      <c r="L474" s="31">
        <v>3056.35</v>
      </c>
      <c r="M474" s="31">
        <v>1.9696199999999999</v>
      </c>
      <c r="N474" s="1"/>
      <c r="O474" s="1"/>
    </row>
    <row r="475" spans="1:15" ht="12.75" customHeight="1">
      <c r="A475" s="33">
        <v>465</v>
      </c>
      <c r="B475" s="53" t="s">
        <v>532</v>
      </c>
      <c r="C475" s="31">
        <v>43.25</v>
      </c>
      <c r="D475" s="36">
        <v>43.449999999999996</v>
      </c>
      <c r="E475" s="36">
        <v>42.849999999999994</v>
      </c>
      <c r="F475" s="36">
        <v>42.449999999999996</v>
      </c>
      <c r="G475" s="36">
        <v>41.849999999999994</v>
      </c>
      <c r="H475" s="36">
        <v>43.849999999999994</v>
      </c>
      <c r="I475" s="36">
        <v>44.45</v>
      </c>
      <c r="J475" s="36">
        <v>44.849999999999994</v>
      </c>
      <c r="K475" s="31">
        <v>44.05</v>
      </c>
      <c r="L475" s="31">
        <v>43.05</v>
      </c>
      <c r="M475" s="31">
        <v>70.501069999999999</v>
      </c>
      <c r="N475" s="1"/>
      <c r="O475" s="1"/>
    </row>
    <row r="476" spans="1:15" ht="12.75" customHeight="1">
      <c r="A476" s="33">
        <v>466</v>
      </c>
      <c r="B476" s="53" t="s">
        <v>234</v>
      </c>
      <c r="C476" s="31">
        <v>1523.9</v>
      </c>
      <c r="D476" s="36">
        <v>1527.6833333333334</v>
      </c>
      <c r="E476" s="36">
        <v>1508.7666666666669</v>
      </c>
      <c r="F476" s="36">
        <v>1493.6333333333334</v>
      </c>
      <c r="G476" s="36">
        <v>1474.7166666666669</v>
      </c>
      <c r="H476" s="36">
        <v>1542.8166666666668</v>
      </c>
      <c r="I476" s="36">
        <v>1561.7333333333333</v>
      </c>
      <c r="J476" s="36">
        <v>1576.8666666666668</v>
      </c>
      <c r="K476" s="31">
        <v>1546.6</v>
      </c>
      <c r="L476" s="31">
        <v>1512.55</v>
      </c>
      <c r="M476" s="31">
        <v>47.343269999999997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43</v>
      </c>
      <c r="D477" s="36">
        <v>43.666666666666664</v>
      </c>
      <c r="E477" s="36">
        <v>41.93333333333333</v>
      </c>
      <c r="F477" s="36">
        <v>40.866666666666667</v>
      </c>
      <c r="G477" s="36">
        <v>39.133333333333333</v>
      </c>
      <c r="H477" s="36">
        <v>44.733333333333327</v>
      </c>
      <c r="I477" s="36">
        <v>46.466666666666661</v>
      </c>
      <c r="J477" s="36">
        <v>47.533333333333324</v>
      </c>
      <c r="K477" s="31">
        <v>45.4</v>
      </c>
      <c r="L477" s="31">
        <v>42.6</v>
      </c>
      <c r="M477" s="31">
        <v>930.44518000000005</v>
      </c>
      <c r="N477" s="1"/>
      <c r="O477" s="1"/>
    </row>
    <row r="478" spans="1:15" ht="12.75" customHeight="1">
      <c r="A478" s="33">
        <v>468</v>
      </c>
      <c r="B478" s="53" t="s">
        <v>545</v>
      </c>
      <c r="C478" s="31">
        <v>454.4</v>
      </c>
      <c r="D478" s="36">
        <v>459.09999999999997</v>
      </c>
      <c r="E478" s="36">
        <v>445.29999999999995</v>
      </c>
      <c r="F478" s="36">
        <v>436.2</v>
      </c>
      <c r="G478" s="36">
        <v>422.4</v>
      </c>
      <c r="H478" s="36">
        <v>468.19999999999993</v>
      </c>
      <c r="I478" s="36">
        <v>482</v>
      </c>
      <c r="J478" s="36">
        <v>491.09999999999991</v>
      </c>
      <c r="K478" s="31">
        <v>472.9</v>
      </c>
      <c r="L478" s="31">
        <v>450</v>
      </c>
      <c r="M478" s="31">
        <v>5.3300099999999997</v>
      </c>
      <c r="N478" s="1"/>
      <c r="O478" s="1"/>
    </row>
    <row r="479" spans="1:15" ht="12.75" customHeight="1">
      <c r="A479" s="33">
        <v>469</v>
      </c>
      <c r="B479" s="53" t="s">
        <v>236</v>
      </c>
      <c r="C479" s="31">
        <v>8154.35</v>
      </c>
      <c r="D479" s="36">
        <v>8204.1</v>
      </c>
      <c r="E479" s="36">
        <v>8084.25</v>
      </c>
      <c r="F479" s="36">
        <v>8014.15</v>
      </c>
      <c r="G479" s="36">
        <v>7894.2999999999993</v>
      </c>
      <c r="H479" s="36">
        <v>8274.2000000000007</v>
      </c>
      <c r="I479" s="36">
        <v>8394.0500000000029</v>
      </c>
      <c r="J479" s="36">
        <v>8464.1500000000015</v>
      </c>
      <c r="K479" s="31">
        <v>8323.9500000000007</v>
      </c>
      <c r="L479" s="31">
        <v>8134</v>
      </c>
      <c r="M479" s="31">
        <v>3.70431</v>
      </c>
      <c r="N479" s="1"/>
      <c r="O479" s="1"/>
    </row>
    <row r="480" spans="1:15" ht="12.75" customHeight="1">
      <c r="A480" s="33">
        <v>470</v>
      </c>
      <c r="B480" s="53" t="s">
        <v>302</v>
      </c>
      <c r="C480" s="31">
        <v>102.5</v>
      </c>
      <c r="D480" s="36">
        <v>102.98333333333333</v>
      </c>
      <c r="E480" s="36">
        <v>101.01666666666667</v>
      </c>
      <c r="F480" s="36">
        <v>99.533333333333331</v>
      </c>
      <c r="G480" s="36">
        <v>97.566666666666663</v>
      </c>
      <c r="H480" s="36">
        <v>104.46666666666667</v>
      </c>
      <c r="I480" s="36">
        <v>106.43333333333334</v>
      </c>
      <c r="J480" s="36">
        <v>107.91666666666667</v>
      </c>
      <c r="K480" s="31">
        <v>104.95</v>
      </c>
      <c r="L480" s="31">
        <v>101.5</v>
      </c>
      <c r="M480" s="31">
        <v>471.39305999999999</v>
      </c>
      <c r="N480" s="1"/>
      <c r="O480" s="1"/>
    </row>
    <row r="481" spans="1:15" ht="12.75" customHeight="1">
      <c r="A481" s="33">
        <v>471</v>
      </c>
      <c r="B481" s="31" t="s">
        <v>235</v>
      </c>
      <c r="C481" s="36">
        <v>1540.2</v>
      </c>
      <c r="D481" s="36">
        <v>1555.7666666666664</v>
      </c>
      <c r="E481" s="36">
        <v>1519.5333333333328</v>
      </c>
      <c r="F481" s="36">
        <v>1498.8666666666663</v>
      </c>
      <c r="G481" s="36">
        <v>1462.6333333333328</v>
      </c>
      <c r="H481" s="36">
        <v>1576.4333333333329</v>
      </c>
      <c r="I481" s="36">
        <v>1612.6666666666665</v>
      </c>
      <c r="J481" s="31">
        <v>1633.333333333333</v>
      </c>
      <c r="K481" s="31">
        <v>1592</v>
      </c>
      <c r="L481" s="31">
        <v>1535.1</v>
      </c>
      <c r="M481" s="53">
        <v>2.5304500000000001</v>
      </c>
      <c r="N481" s="1"/>
      <c r="O481" s="1"/>
    </row>
    <row r="482" spans="1:15" ht="12.75" customHeight="1">
      <c r="A482" s="33">
        <v>472</v>
      </c>
      <c r="B482" s="31" t="s">
        <v>176</v>
      </c>
      <c r="C482" s="36">
        <v>1002.05</v>
      </c>
      <c r="D482" s="36">
        <v>1006.5666666666666</v>
      </c>
      <c r="E482" s="36">
        <v>994.23333333333323</v>
      </c>
      <c r="F482" s="36">
        <v>986.41666666666663</v>
      </c>
      <c r="G482" s="36">
        <v>974.08333333333326</v>
      </c>
      <c r="H482" s="36">
        <v>1014.3833333333332</v>
      </c>
      <c r="I482" s="36">
        <v>1026.7166666666667</v>
      </c>
      <c r="J482" s="31">
        <v>1034.5333333333333</v>
      </c>
      <c r="K482" s="31">
        <v>1018.9</v>
      </c>
      <c r="L482" s="31">
        <v>998.75</v>
      </c>
      <c r="M482" s="53">
        <v>9.7456200000000006</v>
      </c>
      <c r="N482" s="1"/>
      <c r="O482" s="1"/>
    </row>
    <row r="483" spans="1:15" ht="12.75" customHeight="1">
      <c r="A483" s="33">
        <v>473</v>
      </c>
      <c r="B483" s="31" t="s">
        <v>546</v>
      </c>
      <c r="C483" s="31">
        <v>595.6</v>
      </c>
      <c r="D483" s="36">
        <v>598.63333333333333</v>
      </c>
      <c r="E483" s="36">
        <v>591.31666666666661</v>
      </c>
      <c r="F483" s="36">
        <v>587.0333333333333</v>
      </c>
      <c r="G483" s="36">
        <v>579.71666666666658</v>
      </c>
      <c r="H483" s="36">
        <v>602.91666666666663</v>
      </c>
      <c r="I483" s="36">
        <v>610.23333333333346</v>
      </c>
      <c r="J483" s="36">
        <v>614.51666666666665</v>
      </c>
      <c r="K483" s="31">
        <v>605.95000000000005</v>
      </c>
      <c r="L483" s="31">
        <v>594.35</v>
      </c>
      <c r="M483" s="31">
        <v>5.1913200000000002</v>
      </c>
      <c r="N483" s="1"/>
      <c r="O483" s="1"/>
    </row>
    <row r="484" spans="1:15" ht="12.75" customHeight="1">
      <c r="A484" s="33">
        <v>474</v>
      </c>
      <c r="B484" s="31" t="s">
        <v>237</v>
      </c>
      <c r="C484" s="36">
        <v>605</v>
      </c>
      <c r="D484" s="36">
        <v>608.81666666666672</v>
      </c>
      <c r="E484" s="36">
        <v>598.73333333333346</v>
      </c>
      <c r="F484" s="36">
        <v>592.4666666666667</v>
      </c>
      <c r="G484" s="36">
        <v>582.38333333333344</v>
      </c>
      <c r="H484" s="36">
        <v>615.08333333333348</v>
      </c>
      <c r="I484" s="36">
        <v>625.16666666666674</v>
      </c>
      <c r="J484" s="31">
        <v>631.43333333333351</v>
      </c>
      <c r="K484" s="31">
        <v>618.9</v>
      </c>
      <c r="L484" s="31">
        <v>602.54999999999995</v>
      </c>
      <c r="M484" s="53">
        <v>21.581050000000001</v>
      </c>
      <c r="N484" s="1"/>
      <c r="O484" s="1"/>
    </row>
    <row r="485" spans="1:15" ht="12.75" customHeight="1">
      <c r="A485" s="33">
        <v>475</v>
      </c>
      <c r="B485" s="31" t="s">
        <v>547</v>
      </c>
      <c r="C485" s="31">
        <v>789.2</v>
      </c>
      <c r="D485" s="36">
        <v>790.9666666666667</v>
      </c>
      <c r="E485" s="36">
        <v>783.23333333333335</v>
      </c>
      <c r="F485" s="36">
        <v>777.26666666666665</v>
      </c>
      <c r="G485" s="36">
        <v>769.5333333333333</v>
      </c>
      <c r="H485" s="36">
        <v>796.93333333333339</v>
      </c>
      <c r="I485" s="36">
        <v>804.66666666666674</v>
      </c>
      <c r="J485" s="36">
        <v>810.63333333333344</v>
      </c>
      <c r="K485" s="31">
        <v>798.7</v>
      </c>
      <c r="L485" s="31">
        <v>785</v>
      </c>
      <c r="M485" s="31">
        <v>1.3604799999999999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658.2</v>
      </c>
      <c r="D486" s="36">
        <v>661.18333333333339</v>
      </c>
      <c r="E486" s="36">
        <v>652.01666666666677</v>
      </c>
      <c r="F486" s="36">
        <v>645.83333333333337</v>
      </c>
      <c r="G486" s="36">
        <v>636.66666666666674</v>
      </c>
      <c r="H486" s="36">
        <v>667.36666666666679</v>
      </c>
      <c r="I486" s="36">
        <v>676.5333333333333</v>
      </c>
      <c r="J486" s="36">
        <v>682.71666666666681</v>
      </c>
      <c r="K486" s="31">
        <v>670.35</v>
      </c>
      <c r="L486" s="31">
        <v>655</v>
      </c>
      <c r="M486" s="31">
        <v>4.3226800000000001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433.75</v>
      </c>
      <c r="D487" s="36">
        <v>434.61666666666662</v>
      </c>
      <c r="E487" s="36">
        <v>430.23333333333323</v>
      </c>
      <c r="F487" s="36">
        <v>426.71666666666664</v>
      </c>
      <c r="G487" s="36">
        <v>422.33333333333326</v>
      </c>
      <c r="H487" s="36">
        <v>438.13333333333321</v>
      </c>
      <c r="I487" s="36">
        <v>442.51666666666654</v>
      </c>
      <c r="J487" s="36">
        <v>446.03333333333319</v>
      </c>
      <c r="K487" s="31">
        <v>439</v>
      </c>
      <c r="L487" s="31">
        <v>431.1</v>
      </c>
      <c r="M487" s="31">
        <v>2.0332599999999998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376.5</v>
      </c>
      <c r="D488" s="36">
        <v>380.23333333333335</v>
      </c>
      <c r="E488" s="36">
        <v>371.31666666666672</v>
      </c>
      <c r="F488" s="36">
        <v>366.13333333333338</v>
      </c>
      <c r="G488" s="36">
        <v>357.21666666666675</v>
      </c>
      <c r="H488" s="36">
        <v>385.41666666666669</v>
      </c>
      <c r="I488" s="36">
        <v>394.33333333333331</v>
      </c>
      <c r="J488" s="36">
        <v>399.51666666666665</v>
      </c>
      <c r="K488" s="31">
        <v>389.15</v>
      </c>
      <c r="L488" s="31">
        <v>375.05</v>
      </c>
      <c r="M488" s="31">
        <v>2.0575299999999999</v>
      </c>
      <c r="N488" s="1"/>
      <c r="O488" s="1"/>
    </row>
    <row r="489" spans="1:15" ht="12.75" customHeight="1">
      <c r="A489" s="33">
        <v>479</v>
      </c>
      <c r="B489" s="53" t="s">
        <v>553</v>
      </c>
      <c r="C489" s="31">
        <v>482</v>
      </c>
      <c r="D489" s="36">
        <v>486.66666666666669</v>
      </c>
      <c r="E489" s="36">
        <v>475.33333333333337</v>
      </c>
      <c r="F489" s="36">
        <v>468.66666666666669</v>
      </c>
      <c r="G489" s="36">
        <v>457.33333333333337</v>
      </c>
      <c r="H489" s="36">
        <v>493.33333333333337</v>
      </c>
      <c r="I489" s="36">
        <v>504.66666666666674</v>
      </c>
      <c r="J489" s="36">
        <v>511.33333333333337</v>
      </c>
      <c r="K489" s="31">
        <v>498</v>
      </c>
      <c r="L489" s="31">
        <v>480</v>
      </c>
      <c r="M489" s="31">
        <v>3.6857099999999998</v>
      </c>
      <c r="N489" s="1"/>
      <c r="O489" s="1"/>
    </row>
    <row r="490" spans="1:15" ht="12.75" customHeight="1">
      <c r="A490" s="33">
        <v>480</v>
      </c>
      <c r="B490" s="53" t="s">
        <v>303</v>
      </c>
      <c r="C490" s="36">
        <v>945.9</v>
      </c>
      <c r="D490" s="36">
        <v>954.33333333333337</v>
      </c>
      <c r="E490" s="36">
        <v>933.91666666666674</v>
      </c>
      <c r="F490" s="36">
        <v>921.93333333333339</v>
      </c>
      <c r="G490" s="36">
        <v>901.51666666666677</v>
      </c>
      <c r="H490" s="36">
        <v>966.31666666666672</v>
      </c>
      <c r="I490" s="36">
        <v>986.73333333333346</v>
      </c>
      <c r="J490" s="36">
        <v>998.7166666666667</v>
      </c>
      <c r="K490" s="31">
        <v>974.75</v>
      </c>
      <c r="L490" s="31">
        <v>942.35</v>
      </c>
      <c r="M490" s="31">
        <v>10.86819</v>
      </c>
      <c r="N490" s="1"/>
      <c r="O490" s="1"/>
    </row>
    <row r="491" spans="1:15" ht="12.75" customHeight="1">
      <c r="A491" s="33">
        <v>481</v>
      </c>
      <c r="B491" s="53" t="s">
        <v>554</v>
      </c>
      <c r="C491" s="31">
        <v>1323.9</v>
      </c>
      <c r="D491" s="36">
        <v>1318.6333333333334</v>
      </c>
      <c r="E491" s="36">
        <v>1300.3166666666668</v>
      </c>
      <c r="F491" s="36">
        <v>1276.7333333333333</v>
      </c>
      <c r="G491" s="36">
        <v>1258.4166666666667</v>
      </c>
      <c r="H491" s="36">
        <v>1342.2166666666669</v>
      </c>
      <c r="I491" s="36">
        <v>1360.5333333333335</v>
      </c>
      <c r="J491" s="36">
        <v>1384.116666666667</v>
      </c>
      <c r="K491" s="31">
        <v>1336.95</v>
      </c>
      <c r="L491" s="31">
        <v>1295.05</v>
      </c>
      <c r="M491" s="31">
        <v>1.6637599999999999</v>
      </c>
      <c r="N491" s="1"/>
      <c r="O491" s="1"/>
    </row>
    <row r="492" spans="1:15" ht="12.75" customHeight="1">
      <c r="A492" s="33">
        <v>482</v>
      </c>
      <c r="B492" s="53" t="s">
        <v>238</v>
      </c>
      <c r="C492" s="36">
        <v>208.35</v>
      </c>
      <c r="D492" s="36">
        <v>209.83333333333334</v>
      </c>
      <c r="E492" s="36">
        <v>206.51666666666668</v>
      </c>
      <c r="F492" s="36">
        <v>204.68333333333334</v>
      </c>
      <c r="G492" s="36">
        <v>201.36666666666667</v>
      </c>
      <c r="H492" s="36">
        <v>211.66666666666669</v>
      </c>
      <c r="I492" s="36">
        <v>214.98333333333335</v>
      </c>
      <c r="J492" s="36">
        <v>216.81666666666669</v>
      </c>
      <c r="K492" s="31">
        <v>213.15</v>
      </c>
      <c r="L492" s="31">
        <v>208</v>
      </c>
      <c r="M492" s="31">
        <v>173.96618000000001</v>
      </c>
      <c r="N492" s="1"/>
      <c r="O492" s="1"/>
    </row>
    <row r="493" spans="1:15" ht="12.75" customHeight="1">
      <c r="A493" s="33">
        <v>483</v>
      </c>
      <c r="B493" s="53" t="s">
        <v>548</v>
      </c>
      <c r="C493" s="36">
        <v>305.10000000000002</v>
      </c>
      <c r="D493" s="36">
        <v>307</v>
      </c>
      <c r="E493" s="36">
        <v>302.25</v>
      </c>
      <c r="F493" s="36">
        <v>299.39999999999998</v>
      </c>
      <c r="G493" s="36">
        <v>294.64999999999998</v>
      </c>
      <c r="H493" s="36">
        <v>309.85000000000002</v>
      </c>
      <c r="I493" s="36">
        <v>314.60000000000002</v>
      </c>
      <c r="J493" s="36">
        <v>317.45000000000005</v>
      </c>
      <c r="K493" s="31">
        <v>311.75</v>
      </c>
      <c r="L493" s="31">
        <v>304.14999999999998</v>
      </c>
      <c r="M493" s="31">
        <v>1.56707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496.65</v>
      </c>
      <c r="D494" s="36">
        <v>494.54999999999995</v>
      </c>
      <c r="E494" s="36">
        <v>486.14999999999992</v>
      </c>
      <c r="F494" s="36">
        <v>475.65</v>
      </c>
      <c r="G494" s="36">
        <v>467.24999999999994</v>
      </c>
      <c r="H494" s="36">
        <v>505.0499999999999</v>
      </c>
      <c r="I494" s="36">
        <v>513.45000000000005</v>
      </c>
      <c r="J494" s="36">
        <v>523.94999999999982</v>
      </c>
      <c r="K494" s="31">
        <v>502.95</v>
      </c>
      <c r="L494" s="31">
        <v>484.05</v>
      </c>
      <c r="M494" s="31">
        <v>4.6444000000000001</v>
      </c>
      <c r="N494" s="1"/>
      <c r="O494" s="1"/>
    </row>
    <row r="495" spans="1:15" ht="12.75" customHeight="1">
      <c r="A495" s="33">
        <v>485</v>
      </c>
      <c r="B495" s="53" t="s">
        <v>556</v>
      </c>
      <c r="C495" s="36">
        <v>1846.85</v>
      </c>
      <c r="D495" s="36">
        <v>1853.5666666666666</v>
      </c>
      <c r="E495" s="36">
        <v>1834.2833333333333</v>
      </c>
      <c r="F495" s="36">
        <v>1821.7166666666667</v>
      </c>
      <c r="G495" s="36">
        <v>1802.4333333333334</v>
      </c>
      <c r="H495" s="36">
        <v>1866.1333333333332</v>
      </c>
      <c r="I495" s="36">
        <v>1885.4166666666665</v>
      </c>
      <c r="J495" s="36">
        <v>1897.9833333333331</v>
      </c>
      <c r="K495" s="31">
        <v>1872.85</v>
      </c>
      <c r="L495" s="31">
        <v>1841</v>
      </c>
      <c r="M495" s="31">
        <v>0.21393999999999999</v>
      </c>
      <c r="N495" s="1"/>
      <c r="O495" s="1"/>
    </row>
    <row r="496" spans="1:15" ht="12.75" customHeight="1">
      <c r="A496" s="33">
        <v>486</v>
      </c>
      <c r="B496" s="53" t="s">
        <v>549</v>
      </c>
      <c r="C496" s="36">
        <v>2007.1</v>
      </c>
      <c r="D496" s="36">
        <v>2020.0666666666666</v>
      </c>
      <c r="E496" s="36">
        <v>1990.1333333333332</v>
      </c>
      <c r="F496" s="36">
        <v>1973.1666666666665</v>
      </c>
      <c r="G496" s="36">
        <v>1943.2333333333331</v>
      </c>
      <c r="H496" s="36">
        <v>2037.0333333333333</v>
      </c>
      <c r="I496" s="36">
        <v>2066.9666666666667</v>
      </c>
      <c r="J496" s="36">
        <v>2083.9333333333334</v>
      </c>
      <c r="K496" s="31">
        <v>2050</v>
      </c>
      <c r="L496" s="31">
        <v>2003.1</v>
      </c>
      <c r="M496" s="31">
        <v>0.2089</v>
      </c>
      <c r="N496" s="1"/>
      <c r="O496" s="1"/>
    </row>
    <row r="497" spans="1:15" ht="12.75" customHeight="1">
      <c r="A497" s="33">
        <v>487</v>
      </c>
      <c r="B497" s="53" t="s">
        <v>141</v>
      </c>
      <c r="C497" s="36">
        <v>11.65</v>
      </c>
      <c r="D497" s="36">
        <v>11.75</v>
      </c>
      <c r="E497" s="36">
        <v>11.4</v>
      </c>
      <c r="F497" s="36">
        <v>11.15</v>
      </c>
      <c r="G497" s="36">
        <v>10.8</v>
      </c>
      <c r="H497" s="36">
        <v>12</v>
      </c>
      <c r="I497" s="36">
        <v>12.350000000000001</v>
      </c>
      <c r="J497" s="36">
        <v>12.6</v>
      </c>
      <c r="K497" s="31">
        <v>12.1</v>
      </c>
      <c r="L497" s="31">
        <v>11.5</v>
      </c>
      <c r="M497" s="31">
        <v>2870.5470799999998</v>
      </c>
      <c r="N497" s="1"/>
      <c r="O497" s="1"/>
    </row>
    <row r="498" spans="1:15" ht="12.75" customHeight="1">
      <c r="A498" s="33">
        <v>488</v>
      </c>
      <c r="B498" s="53" t="s">
        <v>239</v>
      </c>
      <c r="C498" s="36">
        <v>860.85</v>
      </c>
      <c r="D498" s="36">
        <v>867.36666666666667</v>
      </c>
      <c r="E498" s="36">
        <v>852.23333333333335</v>
      </c>
      <c r="F498" s="36">
        <v>843.61666666666667</v>
      </c>
      <c r="G498" s="36">
        <v>828.48333333333335</v>
      </c>
      <c r="H498" s="36">
        <v>875.98333333333335</v>
      </c>
      <c r="I498" s="36">
        <v>891.11666666666679</v>
      </c>
      <c r="J498" s="36">
        <v>899.73333333333335</v>
      </c>
      <c r="K498" s="31">
        <v>882.5</v>
      </c>
      <c r="L498" s="31">
        <v>858.75</v>
      </c>
      <c r="M498" s="31">
        <v>8.1387300000000007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391.3</v>
      </c>
      <c r="D499" s="36">
        <v>393.76666666666665</v>
      </c>
      <c r="E499" s="36">
        <v>387.5333333333333</v>
      </c>
      <c r="F499" s="36">
        <v>383.76666666666665</v>
      </c>
      <c r="G499" s="36">
        <v>377.5333333333333</v>
      </c>
      <c r="H499" s="36">
        <v>397.5333333333333</v>
      </c>
      <c r="I499" s="36">
        <v>403.76666666666665</v>
      </c>
      <c r="J499" s="36">
        <v>407.5333333333333</v>
      </c>
      <c r="K499" s="31">
        <v>400</v>
      </c>
      <c r="L499" s="31">
        <v>390</v>
      </c>
      <c r="M499" s="31">
        <v>5.5131399999999999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121.05</v>
      </c>
      <c r="D500" s="36">
        <v>121.89999999999999</v>
      </c>
      <c r="E500" s="36">
        <v>119.64999999999998</v>
      </c>
      <c r="F500" s="36">
        <v>118.24999999999999</v>
      </c>
      <c r="G500" s="36">
        <v>115.99999999999997</v>
      </c>
      <c r="H500" s="36">
        <v>123.29999999999998</v>
      </c>
      <c r="I500" s="36">
        <v>125.55000000000001</v>
      </c>
      <c r="J500" s="36">
        <v>126.94999999999999</v>
      </c>
      <c r="K500" s="31">
        <v>124.15</v>
      </c>
      <c r="L500" s="31">
        <v>120.5</v>
      </c>
      <c r="M500" s="31">
        <v>11.35806</v>
      </c>
      <c r="N500" s="1"/>
      <c r="O500" s="1"/>
    </row>
    <row r="501" spans="1:15" ht="12.75" customHeight="1">
      <c r="A501" s="33">
        <v>491</v>
      </c>
      <c r="B501" s="53" t="s">
        <v>559</v>
      </c>
      <c r="C501" s="53">
        <v>960.95</v>
      </c>
      <c r="D501" s="36">
        <v>964.03333333333342</v>
      </c>
      <c r="E501" s="36">
        <v>952.36666666666679</v>
      </c>
      <c r="F501" s="36">
        <v>943.78333333333342</v>
      </c>
      <c r="G501" s="36">
        <v>932.11666666666679</v>
      </c>
      <c r="H501" s="36">
        <v>972.61666666666679</v>
      </c>
      <c r="I501" s="36">
        <v>984.28333333333353</v>
      </c>
      <c r="J501" s="36">
        <v>992.86666666666679</v>
      </c>
      <c r="K501" s="31">
        <v>975.7</v>
      </c>
      <c r="L501" s="31">
        <v>955.45</v>
      </c>
      <c r="M501" s="31">
        <v>0.30979000000000001</v>
      </c>
      <c r="N501" s="1"/>
      <c r="O501" s="1"/>
    </row>
    <row r="502" spans="1:15" ht="12.75" customHeight="1">
      <c r="A502" s="33">
        <v>492</v>
      </c>
      <c r="B502" s="53" t="s">
        <v>304</v>
      </c>
      <c r="C502" s="53">
        <v>1614.55</v>
      </c>
      <c r="D502" s="36">
        <v>1621.8666666666668</v>
      </c>
      <c r="E502" s="36">
        <v>1575.0333333333335</v>
      </c>
      <c r="F502" s="36">
        <v>1535.5166666666667</v>
      </c>
      <c r="G502" s="36">
        <v>1488.6833333333334</v>
      </c>
      <c r="H502" s="36">
        <v>1661.3833333333337</v>
      </c>
      <c r="I502" s="36">
        <v>1708.2166666666667</v>
      </c>
      <c r="J502" s="36">
        <v>1747.7333333333338</v>
      </c>
      <c r="K502" s="31">
        <v>1668.7</v>
      </c>
      <c r="L502" s="31">
        <v>1582.35</v>
      </c>
      <c r="M502" s="31">
        <v>1.81328</v>
      </c>
      <c r="N502" s="1"/>
      <c r="O502" s="1"/>
    </row>
    <row r="503" spans="1:15" ht="12.75" customHeight="1">
      <c r="A503" s="33">
        <v>493</v>
      </c>
      <c r="B503" s="53" t="s">
        <v>240</v>
      </c>
      <c r="C503" s="36">
        <v>405.35</v>
      </c>
      <c r="D503" s="36">
        <v>408.61666666666662</v>
      </c>
      <c r="E503" s="36">
        <v>400.73333333333323</v>
      </c>
      <c r="F503" s="36">
        <v>396.11666666666662</v>
      </c>
      <c r="G503" s="36">
        <v>388.23333333333323</v>
      </c>
      <c r="H503" s="36">
        <v>413.23333333333323</v>
      </c>
      <c r="I503" s="36">
        <v>421.11666666666656</v>
      </c>
      <c r="J503" s="31">
        <v>425.73333333333323</v>
      </c>
      <c r="K503" s="31">
        <v>416.5</v>
      </c>
      <c r="L503" s="31">
        <v>404</v>
      </c>
      <c r="M503" s="53">
        <v>84.380579999999995</v>
      </c>
      <c r="N503" s="1"/>
      <c r="O503" s="1"/>
    </row>
    <row r="504" spans="1:15" ht="12.75" customHeight="1">
      <c r="A504" s="33">
        <v>494</v>
      </c>
      <c r="B504" s="53" t="s">
        <v>305</v>
      </c>
      <c r="C504" s="36">
        <v>17.25</v>
      </c>
      <c r="D504" s="36">
        <v>17.383333333333336</v>
      </c>
      <c r="E504" s="36">
        <v>17.066666666666674</v>
      </c>
      <c r="F504" s="36">
        <v>16.883333333333336</v>
      </c>
      <c r="G504" s="36">
        <v>16.566666666666674</v>
      </c>
      <c r="H504" s="36">
        <v>17.566666666666674</v>
      </c>
      <c r="I504" s="36">
        <v>17.883333333333336</v>
      </c>
      <c r="J504" s="31">
        <v>18.066666666666674</v>
      </c>
      <c r="K504" s="31">
        <v>17.7</v>
      </c>
      <c r="L504" s="31">
        <v>17.2</v>
      </c>
      <c r="M504" s="53">
        <v>1362.98936</v>
      </c>
      <c r="N504" s="1"/>
      <c r="O504" s="1"/>
    </row>
    <row r="505" spans="1:15" ht="12.75" customHeight="1">
      <c r="A505" s="33">
        <v>495</v>
      </c>
      <c r="B505" s="53" t="s">
        <v>241</v>
      </c>
      <c r="C505" s="53">
        <v>254.05</v>
      </c>
      <c r="D505" s="36">
        <v>256.5</v>
      </c>
      <c r="E505" s="36">
        <v>250.5</v>
      </c>
      <c r="F505" s="36">
        <v>246.95</v>
      </c>
      <c r="G505" s="36">
        <v>240.95</v>
      </c>
      <c r="H505" s="36">
        <v>260.05</v>
      </c>
      <c r="I505" s="36">
        <v>266.05</v>
      </c>
      <c r="J505" s="36">
        <v>269.60000000000002</v>
      </c>
      <c r="K505" s="31">
        <v>262.5</v>
      </c>
      <c r="L505" s="31">
        <v>252.95</v>
      </c>
      <c r="M505" s="31">
        <v>118.08134</v>
      </c>
      <c r="N505" s="1"/>
      <c r="O505" s="1"/>
    </row>
    <row r="506" spans="1:15" ht="12.75" customHeight="1">
      <c r="A506" s="33">
        <v>496</v>
      </c>
      <c r="B506" s="53" t="s">
        <v>561</v>
      </c>
      <c r="C506" s="53">
        <v>513</v>
      </c>
      <c r="D506" s="36">
        <v>518.98333333333335</v>
      </c>
      <c r="E506" s="36">
        <v>503.2166666666667</v>
      </c>
      <c r="F506" s="36">
        <v>493.43333333333334</v>
      </c>
      <c r="G506" s="36">
        <v>477.66666666666669</v>
      </c>
      <c r="H506" s="36">
        <v>528.76666666666665</v>
      </c>
      <c r="I506" s="36">
        <v>544.5333333333333</v>
      </c>
      <c r="J506" s="36">
        <v>554.31666666666672</v>
      </c>
      <c r="K506" s="31">
        <v>534.75</v>
      </c>
      <c r="L506" s="31">
        <v>509.2</v>
      </c>
      <c r="M506" s="31">
        <v>9.3061699999999998</v>
      </c>
      <c r="N506" s="1"/>
      <c r="O506" s="1"/>
    </row>
    <row r="507" spans="1:15" ht="12.75" customHeight="1">
      <c r="A507" s="33">
        <v>497</v>
      </c>
      <c r="B507" s="53" t="s">
        <v>560</v>
      </c>
      <c r="C507" s="36">
        <v>15300.7</v>
      </c>
      <c r="D507" s="36">
        <v>15305.566666666666</v>
      </c>
      <c r="E507" s="36">
        <v>14961.133333333331</v>
      </c>
      <c r="F507" s="36">
        <v>14621.566666666666</v>
      </c>
      <c r="G507" s="36">
        <v>14277.133333333331</v>
      </c>
      <c r="H507" s="36">
        <v>15645.133333333331</v>
      </c>
      <c r="I507" s="36">
        <v>15989.566666666666</v>
      </c>
      <c r="J507" s="31">
        <v>16329.133333333331</v>
      </c>
      <c r="K507" s="31">
        <v>15650</v>
      </c>
      <c r="L507" s="31">
        <v>14966</v>
      </c>
      <c r="M507" s="53">
        <v>0.15778</v>
      </c>
      <c r="N507" s="1"/>
      <c r="O507" s="1"/>
    </row>
    <row r="508" spans="1:15" ht="12.75" customHeight="1">
      <c r="A508" s="33">
        <v>498</v>
      </c>
      <c r="B508" s="53" t="s">
        <v>306</v>
      </c>
      <c r="C508" s="53">
        <v>99.95</v>
      </c>
      <c r="D508" s="36">
        <v>99.95</v>
      </c>
      <c r="E508" s="36">
        <v>99.300000000000011</v>
      </c>
      <c r="F508" s="36">
        <v>98.65</v>
      </c>
      <c r="G508" s="36">
        <v>98.000000000000014</v>
      </c>
      <c r="H508" s="36">
        <v>100.60000000000001</v>
      </c>
      <c r="I508" s="36">
        <v>101.25000000000001</v>
      </c>
      <c r="J508" s="36">
        <v>101.9</v>
      </c>
      <c r="K508" s="31">
        <v>100.6</v>
      </c>
      <c r="L508" s="31">
        <v>99.3</v>
      </c>
      <c r="M508" s="31">
        <v>258.85383000000002</v>
      </c>
      <c r="N508" s="1"/>
      <c r="O508" s="1"/>
    </row>
    <row r="509" spans="1:15" ht="12.75" customHeight="1">
      <c r="A509" s="314">
        <v>499</v>
      </c>
      <c r="B509" s="315" t="s">
        <v>242</v>
      </c>
      <c r="C509" s="315">
        <v>602.75</v>
      </c>
      <c r="D509" s="316">
        <v>603.93333333333339</v>
      </c>
      <c r="E509" s="316">
        <v>597.91666666666674</v>
      </c>
      <c r="F509" s="316">
        <v>593.08333333333337</v>
      </c>
      <c r="G509" s="316">
        <v>587.06666666666672</v>
      </c>
      <c r="H509" s="316">
        <v>608.76666666666677</v>
      </c>
      <c r="I509" s="316">
        <v>614.78333333333342</v>
      </c>
      <c r="J509" s="316">
        <v>619.61666666666679</v>
      </c>
      <c r="K509" s="317">
        <v>609.95000000000005</v>
      </c>
      <c r="L509" s="317">
        <v>599.1</v>
      </c>
      <c r="M509" s="317">
        <v>53.038139999999999</v>
      </c>
      <c r="N509" s="1"/>
      <c r="O509" s="1"/>
    </row>
    <row r="510" spans="1:15" ht="12.75" customHeight="1">
      <c r="A510" s="358">
        <v>500</v>
      </c>
      <c r="B510" s="361" t="s">
        <v>562</v>
      </c>
      <c r="C510" s="361">
        <v>1565</v>
      </c>
      <c r="D510" s="362">
        <v>1571.7833333333335</v>
      </c>
      <c r="E510" s="362">
        <v>1553.5666666666671</v>
      </c>
      <c r="F510" s="362">
        <v>1542.1333333333334</v>
      </c>
      <c r="G510" s="362">
        <v>1523.916666666667</v>
      </c>
      <c r="H510" s="362">
        <v>1583.2166666666672</v>
      </c>
      <c r="I510" s="362">
        <v>1601.4333333333338</v>
      </c>
      <c r="J510" s="362">
        <v>1612.8666666666672</v>
      </c>
      <c r="K510" s="358">
        <v>1590</v>
      </c>
      <c r="L510" s="358">
        <v>1560.35</v>
      </c>
      <c r="M510" s="358">
        <v>0.18557999999999999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3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83"/>
      <c r="B5" s="384"/>
      <c r="C5" s="383"/>
      <c r="D5" s="384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565</v>
      </c>
      <c r="B7" s="385" t="s">
        <v>566</v>
      </c>
      <c r="C7" s="384"/>
      <c r="D7" s="7">
        <f>Main!B10</f>
        <v>45198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567</v>
      </c>
      <c r="B9" s="84" t="s">
        <v>568</v>
      </c>
      <c r="C9" s="84" t="s">
        <v>569</v>
      </c>
      <c r="D9" s="84" t="s">
        <v>570</v>
      </c>
      <c r="E9" s="84" t="s">
        <v>571</v>
      </c>
      <c r="F9" s="84" t="s">
        <v>572</v>
      </c>
      <c r="G9" s="84" t="s">
        <v>573</v>
      </c>
      <c r="H9" s="84" t="s">
        <v>574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45197</v>
      </c>
      <c r="B10" s="32">
        <v>541702</v>
      </c>
      <c r="C10" s="31" t="s">
        <v>1151</v>
      </c>
      <c r="D10" s="31" t="s">
        <v>1152</v>
      </c>
      <c r="E10" s="31" t="s">
        <v>576</v>
      </c>
      <c r="F10" s="86">
        <v>500000</v>
      </c>
      <c r="G10" s="32">
        <v>19.77</v>
      </c>
      <c r="H10" s="32" t="s">
        <v>334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45197</v>
      </c>
      <c r="B11" s="32">
        <v>518017</v>
      </c>
      <c r="C11" s="31" t="s">
        <v>1153</v>
      </c>
      <c r="D11" s="31" t="s">
        <v>1154</v>
      </c>
      <c r="E11" s="31" t="s">
        <v>576</v>
      </c>
      <c r="F11" s="86">
        <v>168459</v>
      </c>
      <c r="G11" s="32">
        <v>23.77</v>
      </c>
      <c r="H11" s="32" t="s">
        <v>334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45197</v>
      </c>
      <c r="B12" s="32">
        <v>539546</v>
      </c>
      <c r="C12" s="31" t="s">
        <v>1155</v>
      </c>
      <c r="D12" s="31" t="s">
        <v>1156</v>
      </c>
      <c r="E12" s="31" t="s">
        <v>576</v>
      </c>
      <c r="F12" s="86">
        <v>44800</v>
      </c>
      <c r="G12" s="32">
        <v>66.099999999999994</v>
      </c>
      <c r="H12" s="32" t="s">
        <v>334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45197</v>
      </c>
      <c r="B13" s="32">
        <v>543767</v>
      </c>
      <c r="C13" s="31" t="s">
        <v>1157</v>
      </c>
      <c r="D13" s="31" t="s">
        <v>1158</v>
      </c>
      <c r="E13" s="31" t="s">
        <v>575</v>
      </c>
      <c r="F13" s="86">
        <v>74989</v>
      </c>
      <c r="G13" s="32">
        <v>126.8</v>
      </c>
      <c r="H13" s="32" t="s">
        <v>334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45197</v>
      </c>
      <c r="B14" s="32">
        <v>543225</v>
      </c>
      <c r="C14" s="31" t="s">
        <v>1159</v>
      </c>
      <c r="D14" s="31" t="s">
        <v>1160</v>
      </c>
      <c r="E14" s="31" t="s">
        <v>576</v>
      </c>
      <c r="F14" s="86">
        <v>61200000</v>
      </c>
      <c r="G14" s="32">
        <v>150.02000000000001</v>
      </c>
      <c r="H14" s="32" t="s">
        <v>334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45197</v>
      </c>
      <c r="B15" s="32">
        <v>543225</v>
      </c>
      <c r="C15" s="31" t="s">
        <v>1159</v>
      </c>
      <c r="D15" s="31" t="s">
        <v>1161</v>
      </c>
      <c r="E15" s="31" t="s">
        <v>575</v>
      </c>
      <c r="F15" s="86">
        <v>61200000</v>
      </c>
      <c r="G15" s="32">
        <v>150.02000000000001</v>
      </c>
      <c r="H15" s="32" t="s">
        <v>334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45197</v>
      </c>
      <c r="B16" s="32">
        <v>542906</v>
      </c>
      <c r="C16" s="31" t="s">
        <v>1162</v>
      </c>
      <c r="D16" s="31" t="s">
        <v>1163</v>
      </c>
      <c r="E16" s="31" t="s">
        <v>576</v>
      </c>
      <c r="F16" s="86">
        <v>30000</v>
      </c>
      <c r="G16" s="32">
        <v>48</v>
      </c>
      <c r="H16" s="32" t="s">
        <v>334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45197</v>
      </c>
      <c r="B17" s="32">
        <v>543284</v>
      </c>
      <c r="C17" s="31" t="s">
        <v>1164</v>
      </c>
      <c r="D17" s="31" t="s">
        <v>1165</v>
      </c>
      <c r="E17" s="31" t="s">
        <v>575</v>
      </c>
      <c r="F17" s="86">
        <v>154299</v>
      </c>
      <c r="G17" s="32">
        <v>476.61</v>
      </c>
      <c r="H17" s="32" t="s">
        <v>334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45197</v>
      </c>
      <c r="B18" s="32">
        <v>543284</v>
      </c>
      <c r="C18" s="31" t="s">
        <v>1164</v>
      </c>
      <c r="D18" s="31" t="s">
        <v>1165</v>
      </c>
      <c r="E18" s="31" t="s">
        <v>576</v>
      </c>
      <c r="F18" s="86">
        <v>138995</v>
      </c>
      <c r="G18" s="32">
        <v>466.32</v>
      </c>
      <c r="H18" s="32" t="s">
        <v>334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45197</v>
      </c>
      <c r="B19" s="32">
        <v>537707</v>
      </c>
      <c r="C19" s="31" t="s">
        <v>1094</v>
      </c>
      <c r="D19" s="31" t="s">
        <v>1128</v>
      </c>
      <c r="E19" s="31" t="s">
        <v>576</v>
      </c>
      <c r="F19" s="86">
        <v>148557</v>
      </c>
      <c r="G19" s="32">
        <v>25.87</v>
      </c>
      <c r="H19" s="32" t="s">
        <v>334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45197</v>
      </c>
      <c r="B20" s="32">
        <v>537707</v>
      </c>
      <c r="C20" s="31" t="s">
        <v>1094</v>
      </c>
      <c r="D20" s="31" t="s">
        <v>1166</v>
      </c>
      <c r="E20" s="31" t="s">
        <v>576</v>
      </c>
      <c r="F20" s="86">
        <v>62175</v>
      </c>
      <c r="G20" s="32">
        <v>25.87</v>
      </c>
      <c r="H20" s="32" t="s">
        <v>334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45197</v>
      </c>
      <c r="B21" s="32">
        <v>542802</v>
      </c>
      <c r="C21" s="31" t="s">
        <v>1167</v>
      </c>
      <c r="D21" s="31" t="s">
        <v>1168</v>
      </c>
      <c r="E21" s="31" t="s">
        <v>576</v>
      </c>
      <c r="F21" s="86">
        <v>774467</v>
      </c>
      <c r="G21" s="32">
        <v>5.6</v>
      </c>
      <c r="H21" s="32" t="s">
        <v>334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45197</v>
      </c>
      <c r="B22" s="32">
        <v>531739</v>
      </c>
      <c r="C22" s="31" t="s">
        <v>1169</v>
      </c>
      <c r="D22" s="31" t="s">
        <v>1170</v>
      </c>
      <c r="E22" s="31" t="s">
        <v>575</v>
      </c>
      <c r="F22" s="86">
        <v>1000000</v>
      </c>
      <c r="G22" s="32">
        <v>9.65</v>
      </c>
      <c r="H22" s="32" t="s">
        <v>334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45197</v>
      </c>
      <c r="B23" s="32">
        <v>541703</v>
      </c>
      <c r="C23" s="31" t="s">
        <v>1103</v>
      </c>
      <c r="D23" s="31" t="s">
        <v>1171</v>
      </c>
      <c r="E23" s="31" t="s">
        <v>575</v>
      </c>
      <c r="F23" s="86">
        <v>20800</v>
      </c>
      <c r="G23" s="32">
        <v>20.65</v>
      </c>
      <c r="H23" s="32" t="s">
        <v>334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45197</v>
      </c>
      <c r="B24" s="32">
        <v>541703</v>
      </c>
      <c r="C24" s="31" t="s">
        <v>1103</v>
      </c>
      <c r="D24" s="31" t="s">
        <v>1171</v>
      </c>
      <c r="E24" s="31" t="s">
        <v>576</v>
      </c>
      <c r="F24" s="86">
        <v>16000</v>
      </c>
      <c r="G24" s="32">
        <v>21.23</v>
      </c>
      <c r="H24" s="32" t="s">
        <v>334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45197</v>
      </c>
      <c r="B25" s="32">
        <v>541703</v>
      </c>
      <c r="C25" s="31" t="s">
        <v>1103</v>
      </c>
      <c r="D25" s="31" t="s">
        <v>1172</v>
      </c>
      <c r="E25" s="31" t="s">
        <v>575</v>
      </c>
      <c r="F25" s="86">
        <v>49600</v>
      </c>
      <c r="G25" s="32">
        <v>20.75</v>
      </c>
      <c r="H25" s="32" t="s">
        <v>334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45197</v>
      </c>
      <c r="B26" s="32">
        <v>541703</v>
      </c>
      <c r="C26" s="31" t="s">
        <v>1103</v>
      </c>
      <c r="D26" s="31" t="s">
        <v>1104</v>
      </c>
      <c r="E26" s="31" t="s">
        <v>576</v>
      </c>
      <c r="F26" s="86">
        <v>48000</v>
      </c>
      <c r="G26" s="32">
        <v>20.64</v>
      </c>
      <c r="H26" s="32" t="s">
        <v>334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45197</v>
      </c>
      <c r="B27" s="32">
        <v>500186</v>
      </c>
      <c r="C27" s="31" t="s">
        <v>1173</v>
      </c>
      <c r="D27" s="31" t="s">
        <v>1174</v>
      </c>
      <c r="E27" s="31" t="s">
        <v>576</v>
      </c>
      <c r="F27" s="86">
        <v>1365000</v>
      </c>
      <c r="G27" s="32">
        <v>155.11000000000001</v>
      </c>
      <c r="H27" s="32" t="s">
        <v>334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45197</v>
      </c>
      <c r="B28" s="32">
        <v>531035</v>
      </c>
      <c r="C28" s="31" t="s">
        <v>1175</v>
      </c>
      <c r="D28" s="31" t="s">
        <v>1176</v>
      </c>
      <c r="E28" s="31" t="s">
        <v>575</v>
      </c>
      <c r="F28" s="86">
        <v>8000</v>
      </c>
      <c r="G28" s="32">
        <v>33.56</v>
      </c>
      <c r="H28" s="32" t="s">
        <v>334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45197</v>
      </c>
      <c r="B29" s="32">
        <v>531035</v>
      </c>
      <c r="C29" s="31" t="s">
        <v>1175</v>
      </c>
      <c r="D29" s="31" t="s">
        <v>1177</v>
      </c>
      <c r="E29" s="31" t="s">
        <v>576</v>
      </c>
      <c r="F29" s="86">
        <v>494459</v>
      </c>
      <c r="G29" s="32">
        <v>33.56</v>
      </c>
      <c r="H29" s="32" t="s">
        <v>334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45197</v>
      </c>
      <c r="B30" s="32">
        <v>531035</v>
      </c>
      <c r="C30" s="31" t="s">
        <v>1175</v>
      </c>
      <c r="D30" s="31" t="s">
        <v>1178</v>
      </c>
      <c r="E30" s="31" t="s">
        <v>575</v>
      </c>
      <c r="F30" s="86">
        <v>140000</v>
      </c>
      <c r="G30" s="32">
        <v>33.56</v>
      </c>
      <c r="H30" s="32" t="s">
        <v>334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45197</v>
      </c>
      <c r="B31" s="32">
        <v>531035</v>
      </c>
      <c r="C31" s="31" t="s">
        <v>1175</v>
      </c>
      <c r="D31" s="31" t="s">
        <v>1179</v>
      </c>
      <c r="E31" s="31" t="s">
        <v>575</v>
      </c>
      <c r="F31" s="86">
        <v>140000</v>
      </c>
      <c r="G31" s="32">
        <v>33.56</v>
      </c>
      <c r="H31" s="32" t="s">
        <v>334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45197</v>
      </c>
      <c r="B32" s="32">
        <v>531035</v>
      </c>
      <c r="C32" s="31" t="s">
        <v>1175</v>
      </c>
      <c r="D32" s="31" t="s">
        <v>1180</v>
      </c>
      <c r="E32" s="31" t="s">
        <v>575</v>
      </c>
      <c r="F32" s="86">
        <v>29000</v>
      </c>
      <c r="G32" s="32">
        <v>33.56</v>
      </c>
      <c r="H32" s="32" t="s">
        <v>334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45197</v>
      </c>
      <c r="B33" s="32">
        <v>531035</v>
      </c>
      <c r="C33" s="31" t="s">
        <v>1175</v>
      </c>
      <c r="D33" s="31" t="s">
        <v>1181</v>
      </c>
      <c r="E33" s="31" t="s">
        <v>575</v>
      </c>
      <c r="F33" s="86">
        <v>118000</v>
      </c>
      <c r="G33" s="32">
        <v>33.56</v>
      </c>
      <c r="H33" s="32" t="s">
        <v>334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45197</v>
      </c>
      <c r="B34" s="32">
        <v>531035</v>
      </c>
      <c r="C34" s="31" t="s">
        <v>1175</v>
      </c>
      <c r="D34" s="31" t="s">
        <v>1182</v>
      </c>
      <c r="E34" s="31" t="s">
        <v>575</v>
      </c>
      <c r="F34" s="86">
        <v>29000</v>
      </c>
      <c r="G34" s="32">
        <v>33.56</v>
      </c>
      <c r="H34" s="32" t="s">
        <v>334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45197</v>
      </c>
      <c r="B35" s="32">
        <v>531035</v>
      </c>
      <c r="C35" s="31" t="s">
        <v>1175</v>
      </c>
      <c r="D35" s="31" t="s">
        <v>1183</v>
      </c>
      <c r="E35" s="31" t="s">
        <v>575</v>
      </c>
      <c r="F35" s="86">
        <v>14500</v>
      </c>
      <c r="G35" s="32">
        <v>33.56</v>
      </c>
      <c r="H35" s="32" t="s">
        <v>334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45197</v>
      </c>
      <c r="B36" s="32">
        <v>531035</v>
      </c>
      <c r="C36" s="31" t="s">
        <v>1175</v>
      </c>
      <c r="D36" s="31" t="s">
        <v>1184</v>
      </c>
      <c r="E36" s="31" t="s">
        <v>575</v>
      </c>
      <c r="F36" s="86">
        <v>14500</v>
      </c>
      <c r="G36" s="32">
        <v>33.56</v>
      </c>
      <c r="H36" s="32" t="s">
        <v>334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45197</v>
      </c>
      <c r="B37" s="32">
        <v>543979</v>
      </c>
      <c r="C37" s="31" t="s">
        <v>1185</v>
      </c>
      <c r="D37" s="31" t="s">
        <v>1186</v>
      </c>
      <c r="E37" s="31" t="s">
        <v>575</v>
      </c>
      <c r="F37" s="86">
        <v>1600</v>
      </c>
      <c r="G37" s="32">
        <v>120.46</v>
      </c>
      <c r="H37" s="32" t="s">
        <v>334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45197</v>
      </c>
      <c r="B38" s="32">
        <v>543979</v>
      </c>
      <c r="C38" s="31" t="s">
        <v>1185</v>
      </c>
      <c r="D38" s="31" t="s">
        <v>1186</v>
      </c>
      <c r="E38" s="31" t="s">
        <v>576</v>
      </c>
      <c r="F38" s="86">
        <v>14400</v>
      </c>
      <c r="G38" s="32">
        <v>123.75</v>
      </c>
      <c r="H38" s="32" t="s">
        <v>334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45197</v>
      </c>
      <c r="B39" s="32">
        <v>543979</v>
      </c>
      <c r="C39" s="31" t="s">
        <v>1185</v>
      </c>
      <c r="D39" s="31" t="s">
        <v>1187</v>
      </c>
      <c r="E39" s="31" t="s">
        <v>575</v>
      </c>
      <c r="F39" s="86">
        <v>40000</v>
      </c>
      <c r="G39" s="32">
        <v>120.46</v>
      </c>
      <c r="H39" s="32" t="s">
        <v>334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45197</v>
      </c>
      <c r="B40" s="32">
        <v>503669</v>
      </c>
      <c r="C40" s="31" t="s">
        <v>1188</v>
      </c>
      <c r="D40" s="31" t="s">
        <v>1189</v>
      </c>
      <c r="E40" s="31" t="s">
        <v>575</v>
      </c>
      <c r="F40" s="86">
        <v>59336</v>
      </c>
      <c r="G40" s="32">
        <v>25.5</v>
      </c>
      <c r="H40" s="32" t="s">
        <v>334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45197</v>
      </c>
      <c r="B41" s="32">
        <v>503669</v>
      </c>
      <c r="C41" s="31" t="s">
        <v>1188</v>
      </c>
      <c r="D41" s="31" t="s">
        <v>1190</v>
      </c>
      <c r="E41" s="31" t="s">
        <v>576</v>
      </c>
      <c r="F41" s="86">
        <v>28338</v>
      </c>
      <c r="G41" s="32">
        <v>25.5</v>
      </c>
      <c r="H41" s="32" t="s">
        <v>334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45197</v>
      </c>
      <c r="B42" s="32">
        <v>503669</v>
      </c>
      <c r="C42" s="31" t="s">
        <v>1188</v>
      </c>
      <c r="D42" s="31" t="s">
        <v>1191</v>
      </c>
      <c r="E42" s="31" t="s">
        <v>576</v>
      </c>
      <c r="F42" s="86">
        <v>38100</v>
      </c>
      <c r="G42" s="32">
        <v>25.5</v>
      </c>
      <c r="H42" s="32" t="s">
        <v>334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45197</v>
      </c>
      <c r="B43" s="32">
        <v>543624</v>
      </c>
      <c r="C43" s="31" t="s">
        <v>1192</v>
      </c>
      <c r="D43" s="31" t="s">
        <v>1080</v>
      </c>
      <c r="E43" s="31" t="s">
        <v>575</v>
      </c>
      <c r="F43" s="86">
        <v>22000</v>
      </c>
      <c r="G43" s="32">
        <v>50.61</v>
      </c>
      <c r="H43" s="32" t="s">
        <v>334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45197</v>
      </c>
      <c r="B44" s="32">
        <v>543624</v>
      </c>
      <c r="C44" s="31" t="s">
        <v>1192</v>
      </c>
      <c r="D44" s="31" t="s">
        <v>1080</v>
      </c>
      <c r="E44" s="31" t="s">
        <v>576</v>
      </c>
      <c r="F44" s="86">
        <v>10000</v>
      </c>
      <c r="G44" s="32">
        <v>53.38</v>
      </c>
      <c r="H44" s="32" t="s">
        <v>334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45197</v>
      </c>
      <c r="B45" s="32">
        <v>539767</v>
      </c>
      <c r="C45" s="31" t="s">
        <v>1193</v>
      </c>
      <c r="D45" s="31" t="s">
        <v>1194</v>
      </c>
      <c r="E45" s="31" t="s">
        <v>576</v>
      </c>
      <c r="F45" s="86">
        <v>28021</v>
      </c>
      <c r="G45" s="32">
        <v>13.61</v>
      </c>
      <c r="H45" s="32" t="s">
        <v>334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45197</v>
      </c>
      <c r="B46" s="32">
        <v>526143</v>
      </c>
      <c r="C46" s="31" t="s">
        <v>1195</v>
      </c>
      <c r="D46" s="31" t="s">
        <v>1196</v>
      </c>
      <c r="E46" s="31" t="s">
        <v>575</v>
      </c>
      <c r="F46" s="86">
        <v>80000</v>
      </c>
      <c r="G46" s="32">
        <v>20.100000000000001</v>
      </c>
      <c r="H46" s="32" t="s">
        <v>334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45197</v>
      </c>
      <c r="B47" s="32">
        <v>543305</v>
      </c>
      <c r="C47" s="31" t="s">
        <v>1105</v>
      </c>
      <c r="D47" s="31" t="s">
        <v>1197</v>
      </c>
      <c r="E47" s="31" t="s">
        <v>576</v>
      </c>
      <c r="F47" s="86">
        <v>48000</v>
      </c>
      <c r="G47" s="32">
        <v>13.69</v>
      </c>
      <c r="H47" s="32" t="s">
        <v>334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45197</v>
      </c>
      <c r="B48" s="32">
        <v>543305</v>
      </c>
      <c r="C48" s="31" t="s">
        <v>1105</v>
      </c>
      <c r="D48" s="31" t="s">
        <v>1197</v>
      </c>
      <c r="E48" s="31" t="s">
        <v>575</v>
      </c>
      <c r="F48" s="86">
        <v>48000</v>
      </c>
      <c r="G48" s="32">
        <v>13.25</v>
      </c>
      <c r="H48" s="32" t="s">
        <v>334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45197</v>
      </c>
      <c r="B49" s="32">
        <v>543305</v>
      </c>
      <c r="C49" s="31" t="s">
        <v>1105</v>
      </c>
      <c r="D49" s="31" t="s">
        <v>1198</v>
      </c>
      <c r="E49" s="31" t="s">
        <v>575</v>
      </c>
      <c r="F49" s="86">
        <v>120000</v>
      </c>
      <c r="G49" s="32">
        <v>13.89</v>
      </c>
      <c r="H49" s="32" t="s">
        <v>334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45197</v>
      </c>
      <c r="B50" s="32">
        <v>543305</v>
      </c>
      <c r="C50" s="31" t="s">
        <v>1105</v>
      </c>
      <c r="D50" s="31" t="s">
        <v>1129</v>
      </c>
      <c r="E50" s="31" t="s">
        <v>575</v>
      </c>
      <c r="F50" s="86">
        <v>168000</v>
      </c>
      <c r="G50" s="32">
        <v>13.51</v>
      </c>
      <c r="H50" s="32" t="s">
        <v>334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45197</v>
      </c>
      <c r="B51" s="32">
        <v>543305</v>
      </c>
      <c r="C51" s="31" t="s">
        <v>1105</v>
      </c>
      <c r="D51" s="31" t="s">
        <v>1106</v>
      </c>
      <c r="E51" s="31" t="s">
        <v>575</v>
      </c>
      <c r="F51" s="86">
        <v>204000</v>
      </c>
      <c r="G51" s="32">
        <v>13.85</v>
      </c>
      <c r="H51" s="32" t="s">
        <v>334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45197</v>
      </c>
      <c r="B52" s="32">
        <v>543305</v>
      </c>
      <c r="C52" s="31" t="s">
        <v>1105</v>
      </c>
      <c r="D52" s="31" t="s">
        <v>1199</v>
      </c>
      <c r="E52" s="31" t="s">
        <v>576</v>
      </c>
      <c r="F52" s="86">
        <v>156000</v>
      </c>
      <c r="G52" s="32">
        <v>13.68</v>
      </c>
      <c r="H52" s="32" t="s">
        <v>334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45197</v>
      </c>
      <c r="B53" s="32">
        <v>543305</v>
      </c>
      <c r="C53" s="31" t="s">
        <v>1105</v>
      </c>
      <c r="D53" s="31" t="s">
        <v>1199</v>
      </c>
      <c r="E53" s="31" t="s">
        <v>575</v>
      </c>
      <c r="F53" s="86">
        <v>156000</v>
      </c>
      <c r="G53" s="32">
        <v>13.41</v>
      </c>
      <c r="H53" s="32" t="s">
        <v>334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45197</v>
      </c>
      <c r="B54" s="32">
        <v>540727</v>
      </c>
      <c r="C54" s="31" t="s">
        <v>1200</v>
      </c>
      <c r="D54" s="31" t="s">
        <v>1201</v>
      </c>
      <c r="E54" s="31" t="s">
        <v>575</v>
      </c>
      <c r="F54" s="86">
        <v>82938</v>
      </c>
      <c r="G54" s="32">
        <v>37.29</v>
      </c>
      <c r="H54" s="32" t="s">
        <v>334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45197</v>
      </c>
      <c r="B55" s="32">
        <v>540727</v>
      </c>
      <c r="C55" s="31" t="s">
        <v>1200</v>
      </c>
      <c r="D55" s="31" t="s">
        <v>1202</v>
      </c>
      <c r="E55" s="31" t="s">
        <v>575</v>
      </c>
      <c r="F55" s="86">
        <v>55400</v>
      </c>
      <c r="G55" s="32">
        <v>36.950000000000003</v>
      </c>
      <c r="H55" s="32" t="s">
        <v>334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45197</v>
      </c>
      <c r="B56" s="32">
        <v>540901</v>
      </c>
      <c r="C56" s="31" t="s">
        <v>1203</v>
      </c>
      <c r="D56" s="31" t="s">
        <v>1204</v>
      </c>
      <c r="E56" s="31" t="s">
        <v>575</v>
      </c>
      <c r="F56" s="86">
        <v>675000</v>
      </c>
      <c r="G56" s="32">
        <v>31</v>
      </c>
      <c r="H56" s="32" t="s">
        <v>334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45197</v>
      </c>
      <c r="B57" s="32">
        <v>539678</v>
      </c>
      <c r="C57" s="31" t="s">
        <v>1205</v>
      </c>
      <c r="D57" s="31" t="s">
        <v>1206</v>
      </c>
      <c r="E57" s="31" t="s">
        <v>576</v>
      </c>
      <c r="F57" s="86">
        <v>1360975</v>
      </c>
      <c r="G57" s="32">
        <v>240</v>
      </c>
      <c r="H57" s="32" t="s">
        <v>334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45197</v>
      </c>
      <c r="B58" s="32">
        <v>539678</v>
      </c>
      <c r="C58" s="31" t="s">
        <v>1205</v>
      </c>
      <c r="D58" s="31" t="s">
        <v>1207</v>
      </c>
      <c r="E58" s="31" t="s">
        <v>575</v>
      </c>
      <c r="F58" s="86">
        <v>750000</v>
      </c>
      <c r="G58" s="32">
        <v>240</v>
      </c>
      <c r="H58" s="32" t="s">
        <v>334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45197</v>
      </c>
      <c r="B59" s="32">
        <v>512097</v>
      </c>
      <c r="C59" s="31" t="s">
        <v>1208</v>
      </c>
      <c r="D59" s="31" t="s">
        <v>1209</v>
      </c>
      <c r="E59" s="31" t="s">
        <v>575</v>
      </c>
      <c r="F59" s="86">
        <v>1366000</v>
      </c>
      <c r="G59" s="325">
        <v>0.49</v>
      </c>
      <c r="H59" s="32" t="s">
        <v>334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45197</v>
      </c>
      <c r="B60" s="32">
        <v>512097</v>
      </c>
      <c r="C60" s="31" t="s">
        <v>1208</v>
      </c>
      <c r="D60" s="31" t="s">
        <v>1210</v>
      </c>
      <c r="E60" s="31" t="s">
        <v>576</v>
      </c>
      <c r="F60" s="86">
        <v>1744142</v>
      </c>
      <c r="G60" s="32">
        <v>0.51</v>
      </c>
      <c r="H60" s="32" t="s">
        <v>334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45197</v>
      </c>
      <c r="B61" s="32">
        <v>512097</v>
      </c>
      <c r="C61" s="31" t="s">
        <v>1208</v>
      </c>
      <c r="D61" s="31" t="s">
        <v>1210</v>
      </c>
      <c r="E61" s="31" t="s">
        <v>575</v>
      </c>
      <c r="F61" s="86">
        <v>1744142</v>
      </c>
      <c r="G61" s="32">
        <v>0.52</v>
      </c>
      <c r="H61" s="32" t="s">
        <v>334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45197</v>
      </c>
      <c r="B62" s="32">
        <v>543970</v>
      </c>
      <c r="C62" s="31" t="s">
        <v>1211</v>
      </c>
      <c r="D62" s="31" t="s">
        <v>1212</v>
      </c>
      <c r="E62" s="31" t="s">
        <v>575</v>
      </c>
      <c r="F62" s="86">
        <v>15000</v>
      </c>
      <c r="G62" s="32">
        <v>62.25</v>
      </c>
      <c r="H62" s="32" t="s">
        <v>334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45197</v>
      </c>
      <c r="B63" s="32">
        <v>543970</v>
      </c>
      <c r="C63" s="31" t="s">
        <v>1211</v>
      </c>
      <c r="D63" s="31" t="s">
        <v>1212</v>
      </c>
      <c r="E63" s="31" t="s">
        <v>576</v>
      </c>
      <c r="F63" s="86">
        <v>15000</v>
      </c>
      <c r="G63" s="32">
        <v>65.010000000000005</v>
      </c>
      <c r="H63" s="32" t="s">
        <v>334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45197</v>
      </c>
      <c r="B64" s="32">
        <v>543970</v>
      </c>
      <c r="C64" s="31" t="s">
        <v>1211</v>
      </c>
      <c r="D64" s="31" t="s">
        <v>1213</v>
      </c>
      <c r="E64" s="31" t="s">
        <v>575</v>
      </c>
      <c r="F64" s="86">
        <v>30000</v>
      </c>
      <c r="G64" s="32">
        <v>66.36</v>
      </c>
      <c r="H64" s="32" t="s">
        <v>334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45197</v>
      </c>
      <c r="B65" s="32">
        <v>543970</v>
      </c>
      <c r="C65" s="31" t="s">
        <v>1211</v>
      </c>
      <c r="D65" s="31" t="s">
        <v>1213</v>
      </c>
      <c r="E65" s="31" t="s">
        <v>576</v>
      </c>
      <c r="F65" s="86">
        <v>45000</v>
      </c>
      <c r="G65" s="32">
        <v>61.15</v>
      </c>
      <c r="H65" s="32" t="s">
        <v>334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45197</v>
      </c>
      <c r="B66" s="32">
        <v>513498</v>
      </c>
      <c r="C66" s="31" t="s">
        <v>1214</v>
      </c>
      <c r="D66" s="31" t="s">
        <v>1215</v>
      </c>
      <c r="E66" s="31" t="s">
        <v>576</v>
      </c>
      <c r="F66" s="86">
        <v>21000</v>
      </c>
      <c r="G66" s="32">
        <v>153.05000000000001</v>
      </c>
      <c r="H66" s="32" t="s">
        <v>334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45197</v>
      </c>
      <c r="B67" s="32">
        <v>540914</v>
      </c>
      <c r="C67" s="31" t="s">
        <v>1095</v>
      </c>
      <c r="D67" s="31" t="s">
        <v>1107</v>
      </c>
      <c r="E67" s="31" t="s">
        <v>576</v>
      </c>
      <c r="F67" s="86">
        <v>215246</v>
      </c>
      <c r="G67" s="32">
        <v>10.72</v>
      </c>
      <c r="H67" s="32" t="s">
        <v>334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45197</v>
      </c>
      <c r="B68" s="32">
        <v>539406</v>
      </c>
      <c r="C68" s="31" t="s">
        <v>1216</v>
      </c>
      <c r="D68" s="31" t="s">
        <v>1217</v>
      </c>
      <c r="E68" s="31" t="s">
        <v>576</v>
      </c>
      <c r="F68" s="86">
        <v>25000</v>
      </c>
      <c r="G68" s="32">
        <v>44.3</v>
      </c>
      <c r="H68" s="32" t="s">
        <v>334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45197</v>
      </c>
      <c r="B69" s="32">
        <v>539406</v>
      </c>
      <c r="C69" s="31" t="s">
        <v>1216</v>
      </c>
      <c r="D69" s="31" t="s">
        <v>1218</v>
      </c>
      <c r="E69" s="31" t="s">
        <v>575</v>
      </c>
      <c r="F69" s="86">
        <v>10000</v>
      </c>
      <c r="G69" s="32">
        <v>44.3</v>
      </c>
      <c r="H69" s="32" t="s">
        <v>334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45197</v>
      </c>
      <c r="B70" s="32">
        <v>539406</v>
      </c>
      <c r="C70" s="31" t="s">
        <v>1216</v>
      </c>
      <c r="D70" s="31" t="s">
        <v>1219</v>
      </c>
      <c r="E70" s="31" t="s">
        <v>576</v>
      </c>
      <c r="F70" s="86">
        <v>10000</v>
      </c>
      <c r="G70" s="32">
        <v>44.3</v>
      </c>
      <c r="H70" s="32" t="s">
        <v>334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45197</v>
      </c>
      <c r="B71" s="32">
        <v>539406</v>
      </c>
      <c r="C71" s="31" t="s">
        <v>1216</v>
      </c>
      <c r="D71" s="31" t="s">
        <v>1220</v>
      </c>
      <c r="E71" s="31" t="s">
        <v>576</v>
      </c>
      <c r="F71" s="86">
        <v>8345</v>
      </c>
      <c r="G71" s="32">
        <v>44.3</v>
      </c>
      <c r="H71" s="32" t="s">
        <v>334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45197</v>
      </c>
      <c r="B72" s="32">
        <v>539406</v>
      </c>
      <c r="C72" s="31" t="s">
        <v>1216</v>
      </c>
      <c r="D72" s="31" t="s">
        <v>1221</v>
      </c>
      <c r="E72" s="31" t="s">
        <v>576</v>
      </c>
      <c r="F72" s="86">
        <v>10000</v>
      </c>
      <c r="G72" s="32">
        <v>44.3</v>
      </c>
      <c r="H72" s="32" t="s">
        <v>334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45197</v>
      </c>
      <c r="B73" s="32">
        <v>538464</v>
      </c>
      <c r="C73" s="31" t="s">
        <v>1222</v>
      </c>
      <c r="D73" s="31" t="s">
        <v>1223</v>
      </c>
      <c r="E73" s="31" t="s">
        <v>576</v>
      </c>
      <c r="F73" s="86">
        <v>119762</v>
      </c>
      <c r="G73" s="32">
        <v>3.3</v>
      </c>
      <c r="H73" s="32" t="s">
        <v>334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45197</v>
      </c>
      <c r="B74" s="32">
        <v>542765</v>
      </c>
      <c r="C74" s="31" t="s">
        <v>1130</v>
      </c>
      <c r="D74" s="31" t="s">
        <v>1224</v>
      </c>
      <c r="E74" s="31" t="s">
        <v>576</v>
      </c>
      <c r="F74" s="86">
        <v>1000</v>
      </c>
      <c r="G74" s="32">
        <v>208</v>
      </c>
      <c r="H74" s="32" t="s">
        <v>334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45197</v>
      </c>
      <c r="B75" s="32">
        <v>542765</v>
      </c>
      <c r="C75" s="31" t="s">
        <v>1130</v>
      </c>
      <c r="D75" s="31" t="s">
        <v>1224</v>
      </c>
      <c r="E75" s="31" t="s">
        <v>576</v>
      </c>
      <c r="F75" s="86">
        <v>2000</v>
      </c>
      <c r="G75" s="32">
        <v>208</v>
      </c>
      <c r="H75" s="32" t="s">
        <v>334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45197</v>
      </c>
      <c r="B76" s="32">
        <v>532159</v>
      </c>
      <c r="C76" s="31" t="s">
        <v>1108</v>
      </c>
      <c r="D76" s="31" t="s">
        <v>1225</v>
      </c>
      <c r="E76" s="31" t="s">
        <v>576</v>
      </c>
      <c r="F76" s="86">
        <v>490000</v>
      </c>
      <c r="G76" s="32">
        <v>14.51</v>
      </c>
      <c r="H76" s="32" t="s">
        <v>334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45197</v>
      </c>
      <c r="B77" s="32">
        <v>542803</v>
      </c>
      <c r="C77" s="31" t="s">
        <v>1226</v>
      </c>
      <c r="D77" s="31" t="s">
        <v>1115</v>
      </c>
      <c r="E77" s="31" t="s">
        <v>576</v>
      </c>
      <c r="F77" s="86">
        <v>47000</v>
      </c>
      <c r="G77" s="32">
        <v>17.260000000000002</v>
      </c>
      <c r="H77" s="32" t="s">
        <v>334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45197</v>
      </c>
      <c r="B78" s="32">
        <v>542803</v>
      </c>
      <c r="C78" s="31" t="s">
        <v>1226</v>
      </c>
      <c r="D78" s="31" t="s">
        <v>1227</v>
      </c>
      <c r="E78" s="31" t="s">
        <v>576</v>
      </c>
      <c r="F78" s="86">
        <v>43968</v>
      </c>
      <c r="G78" s="32">
        <v>17.29</v>
      </c>
      <c r="H78" s="32" t="s">
        <v>334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45197</v>
      </c>
      <c r="B79" s="32">
        <v>540252</v>
      </c>
      <c r="C79" s="31" t="s">
        <v>1096</v>
      </c>
      <c r="D79" s="31" t="s">
        <v>1228</v>
      </c>
      <c r="E79" s="31" t="s">
        <v>576</v>
      </c>
      <c r="F79" s="86">
        <v>946350</v>
      </c>
      <c r="G79" s="32">
        <v>10.76</v>
      </c>
      <c r="H79" s="32" t="s">
        <v>334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45197</v>
      </c>
      <c r="B80" s="32">
        <v>540252</v>
      </c>
      <c r="C80" s="31" t="s">
        <v>1096</v>
      </c>
      <c r="D80" s="31" t="s">
        <v>1131</v>
      </c>
      <c r="E80" s="31" t="s">
        <v>576</v>
      </c>
      <c r="F80" s="86">
        <v>655912</v>
      </c>
      <c r="G80" s="32">
        <v>10.77</v>
      </c>
      <c r="H80" s="32" t="s">
        <v>334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45197</v>
      </c>
      <c r="B81" s="32">
        <v>540252</v>
      </c>
      <c r="C81" s="31" t="s">
        <v>1096</v>
      </c>
      <c r="D81" s="31" t="s">
        <v>1131</v>
      </c>
      <c r="E81" s="31" t="s">
        <v>576</v>
      </c>
      <c r="F81" s="86">
        <v>125507</v>
      </c>
      <c r="G81" s="32">
        <v>10.64</v>
      </c>
      <c r="H81" s="32" t="s">
        <v>334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45197</v>
      </c>
      <c r="B82" s="32">
        <v>514378</v>
      </c>
      <c r="C82" s="31" t="s">
        <v>1109</v>
      </c>
      <c r="D82" s="31" t="s">
        <v>1229</v>
      </c>
      <c r="E82" s="31" t="s">
        <v>576</v>
      </c>
      <c r="F82" s="86">
        <v>20664</v>
      </c>
      <c r="G82" s="32">
        <v>41.86</v>
      </c>
      <c r="H82" s="32" t="s">
        <v>334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45197</v>
      </c>
      <c r="B83" s="32" t="s">
        <v>1230</v>
      </c>
      <c r="C83" s="31" t="s">
        <v>1231</v>
      </c>
      <c r="D83" s="31" t="s">
        <v>1232</v>
      </c>
      <c r="E83" s="31" t="s">
        <v>575</v>
      </c>
      <c r="F83" s="86">
        <v>500000</v>
      </c>
      <c r="G83" s="32">
        <v>24</v>
      </c>
      <c r="H83" s="32" t="s">
        <v>866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45197</v>
      </c>
      <c r="B84" s="32" t="s">
        <v>1233</v>
      </c>
      <c r="C84" s="31" t="s">
        <v>1234</v>
      </c>
      <c r="D84" s="31" t="s">
        <v>577</v>
      </c>
      <c r="E84" s="31" t="s">
        <v>575</v>
      </c>
      <c r="F84" s="86">
        <v>185282</v>
      </c>
      <c r="G84" s="32">
        <v>355.97</v>
      </c>
      <c r="H84" s="32" t="s">
        <v>866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45197</v>
      </c>
      <c r="B85" s="32" t="s">
        <v>1235</v>
      </c>
      <c r="C85" s="31" t="s">
        <v>1236</v>
      </c>
      <c r="D85" s="31" t="s">
        <v>577</v>
      </c>
      <c r="E85" s="31" t="s">
        <v>575</v>
      </c>
      <c r="F85" s="86">
        <v>162321</v>
      </c>
      <c r="G85" s="32">
        <v>102.67</v>
      </c>
      <c r="H85" s="32" t="s">
        <v>866</v>
      </c>
      <c r="I85" s="74"/>
      <c r="J85" s="87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45197</v>
      </c>
      <c r="B86" s="32" t="s">
        <v>1237</v>
      </c>
      <c r="C86" s="31" t="s">
        <v>1238</v>
      </c>
      <c r="D86" s="31" t="s">
        <v>1239</v>
      </c>
      <c r="E86" s="31" t="s">
        <v>575</v>
      </c>
      <c r="F86" s="86">
        <v>181700</v>
      </c>
      <c r="G86" s="32">
        <v>86.58</v>
      </c>
      <c r="H86" s="32" t="s">
        <v>866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45197</v>
      </c>
      <c r="B87" s="32" t="s">
        <v>1237</v>
      </c>
      <c r="C87" s="31" t="s">
        <v>1238</v>
      </c>
      <c r="D87" s="31" t="s">
        <v>577</v>
      </c>
      <c r="E87" s="31" t="s">
        <v>575</v>
      </c>
      <c r="F87" s="86">
        <v>255582</v>
      </c>
      <c r="G87" s="32">
        <v>86.38</v>
      </c>
      <c r="H87" s="32" t="s">
        <v>866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45197</v>
      </c>
      <c r="B88" s="32" t="s">
        <v>1240</v>
      </c>
      <c r="C88" s="31" t="s">
        <v>1241</v>
      </c>
      <c r="D88" s="31" t="s">
        <v>1242</v>
      </c>
      <c r="E88" s="31" t="s">
        <v>575</v>
      </c>
      <c r="F88" s="86">
        <v>300000</v>
      </c>
      <c r="G88" s="32">
        <v>96.27</v>
      </c>
      <c r="H88" s="32" t="s">
        <v>866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45197</v>
      </c>
      <c r="B89" s="32" t="s">
        <v>1240</v>
      </c>
      <c r="C89" s="31" t="s">
        <v>1241</v>
      </c>
      <c r="D89" s="31" t="s">
        <v>1243</v>
      </c>
      <c r="E89" s="31" t="s">
        <v>575</v>
      </c>
      <c r="F89" s="86">
        <v>121200</v>
      </c>
      <c r="G89" s="32">
        <v>91.97</v>
      </c>
      <c r="H89" s="32" t="s">
        <v>866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45197</v>
      </c>
      <c r="B90" s="32" t="s">
        <v>1244</v>
      </c>
      <c r="C90" s="31" t="s">
        <v>1245</v>
      </c>
      <c r="D90" s="31" t="s">
        <v>1246</v>
      </c>
      <c r="E90" s="31" t="s">
        <v>575</v>
      </c>
      <c r="F90" s="86">
        <v>56000</v>
      </c>
      <c r="G90" s="32">
        <v>26.63</v>
      </c>
      <c r="H90" s="32" t="s">
        <v>866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45197</v>
      </c>
      <c r="B91" s="32" t="s">
        <v>1244</v>
      </c>
      <c r="C91" s="31" t="s">
        <v>1245</v>
      </c>
      <c r="D91" s="31" t="s">
        <v>1199</v>
      </c>
      <c r="E91" s="31" t="s">
        <v>575</v>
      </c>
      <c r="F91" s="86">
        <v>24000</v>
      </c>
      <c r="G91" s="32">
        <v>19.55</v>
      </c>
      <c r="H91" s="32" t="s">
        <v>866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45197</v>
      </c>
      <c r="B92" s="32" t="s">
        <v>1244</v>
      </c>
      <c r="C92" s="31" t="s">
        <v>1245</v>
      </c>
      <c r="D92" s="31" t="s">
        <v>1247</v>
      </c>
      <c r="E92" s="31" t="s">
        <v>575</v>
      </c>
      <c r="F92" s="86">
        <v>27000</v>
      </c>
      <c r="G92" s="32">
        <v>17.010000000000002</v>
      </c>
      <c r="H92" s="32" t="s">
        <v>866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45197</v>
      </c>
      <c r="B93" s="32" t="s">
        <v>1244</v>
      </c>
      <c r="C93" s="31" t="s">
        <v>1245</v>
      </c>
      <c r="D93" s="31" t="s">
        <v>1248</v>
      </c>
      <c r="E93" s="31" t="s">
        <v>575</v>
      </c>
      <c r="F93" s="86">
        <v>82000</v>
      </c>
      <c r="G93" s="32">
        <v>16.899999999999999</v>
      </c>
      <c r="H93" s="32" t="s">
        <v>866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45197</v>
      </c>
      <c r="B94" s="32" t="s">
        <v>1249</v>
      </c>
      <c r="C94" s="31" t="s">
        <v>1250</v>
      </c>
      <c r="D94" s="31" t="s">
        <v>1251</v>
      </c>
      <c r="E94" s="31" t="s">
        <v>575</v>
      </c>
      <c r="F94" s="86">
        <v>78934</v>
      </c>
      <c r="G94" s="32">
        <v>46.14</v>
      </c>
      <c r="H94" s="32" t="s">
        <v>866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45197</v>
      </c>
      <c r="B95" s="32" t="s">
        <v>1110</v>
      </c>
      <c r="C95" s="31" t="s">
        <v>1111</v>
      </c>
      <c r="D95" s="31" t="s">
        <v>1098</v>
      </c>
      <c r="E95" s="31" t="s">
        <v>575</v>
      </c>
      <c r="F95" s="86">
        <v>477519</v>
      </c>
      <c r="G95" s="32">
        <v>198.59</v>
      </c>
      <c r="H95" s="32" t="s">
        <v>866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45197</v>
      </c>
      <c r="B96" s="32" t="s">
        <v>1112</v>
      </c>
      <c r="C96" s="31" t="s">
        <v>1113</v>
      </c>
      <c r="D96" s="31" t="s">
        <v>1114</v>
      </c>
      <c r="E96" s="31" t="s">
        <v>575</v>
      </c>
      <c r="F96" s="86">
        <v>671474</v>
      </c>
      <c r="G96" s="32">
        <v>5.65</v>
      </c>
      <c r="H96" s="32" t="s">
        <v>866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45197</v>
      </c>
      <c r="B97" s="32" t="s">
        <v>1252</v>
      </c>
      <c r="C97" s="31" t="s">
        <v>1253</v>
      </c>
      <c r="D97" s="31" t="s">
        <v>1254</v>
      </c>
      <c r="E97" s="31" t="s">
        <v>575</v>
      </c>
      <c r="F97" s="86">
        <v>141014</v>
      </c>
      <c r="G97" s="32">
        <v>223.05</v>
      </c>
      <c r="H97" s="32" t="s">
        <v>866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45197</v>
      </c>
      <c r="B98" s="32" t="s">
        <v>1255</v>
      </c>
      <c r="C98" s="31" t="s">
        <v>1256</v>
      </c>
      <c r="D98" s="31" t="s">
        <v>577</v>
      </c>
      <c r="E98" s="31" t="s">
        <v>575</v>
      </c>
      <c r="F98" s="86">
        <v>376108</v>
      </c>
      <c r="G98" s="32">
        <v>51.82</v>
      </c>
      <c r="H98" s="32" t="s">
        <v>866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45197</v>
      </c>
      <c r="B99" s="32" t="s">
        <v>1257</v>
      </c>
      <c r="C99" s="31" t="s">
        <v>1258</v>
      </c>
      <c r="D99" s="31" t="s">
        <v>1259</v>
      </c>
      <c r="E99" s="31" t="s">
        <v>575</v>
      </c>
      <c r="F99" s="86">
        <v>200000</v>
      </c>
      <c r="G99" s="32">
        <v>77</v>
      </c>
      <c r="H99" s="32" t="s">
        <v>866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45197</v>
      </c>
      <c r="B100" s="32" t="s">
        <v>1257</v>
      </c>
      <c r="C100" s="31" t="s">
        <v>1258</v>
      </c>
      <c r="D100" s="31" t="s">
        <v>1260</v>
      </c>
      <c r="E100" s="31" t="s">
        <v>575</v>
      </c>
      <c r="F100" s="86">
        <v>400000</v>
      </c>
      <c r="G100" s="32">
        <v>77</v>
      </c>
      <c r="H100" s="32" t="s">
        <v>866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45197</v>
      </c>
      <c r="B101" s="32" t="s">
        <v>1173</v>
      </c>
      <c r="C101" s="31" t="s">
        <v>1261</v>
      </c>
      <c r="D101" s="31" t="s">
        <v>1262</v>
      </c>
      <c r="E101" s="31" t="s">
        <v>575</v>
      </c>
      <c r="F101" s="86">
        <v>1484971</v>
      </c>
      <c r="G101" s="32">
        <v>169.87</v>
      </c>
      <c r="H101" s="32" t="s">
        <v>866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45197</v>
      </c>
      <c r="B102" s="32" t="s">
        <v>1173</v>
      </c>
      <c r="C102" s="31" t="s">
        <v>1261</v>
      </c>
      <c r="D102" s="31" t="s">
        <v>1254</v>
      </c>
      <c r="E102" s="31" t="s">
        <v>575</v>
      </c>
      <c r="F102" s="86">
        <v>1199048</v>
      </c>
      <c r="G102" s="32">
        <v>169.62</v>
      </c>
      <c r="H102" s="32" t="s">
        <v>866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45197</v>
      </c>
      <c r="B103" s="32" t="s">
        <v>1173</v>
      </c>
      <c r="C103" s="31" t="s">
        <v>1261</v>
      </c>
      <c r="D103" s="31" t="s">
        <v>1133</v>
      </c>
      <c r="E103" s="31" t="s">
        <v>575</v>
      </c>
      <c r="F103" s="86">
        <v>1105604</v>
      </c>
      <c r="G103" s="32">
        <v>167.16</v>
      </c>
      <c r="H103" s="32" t="s">
        <v>866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45197</v>
      </c>
      <c r="B104" s="32" t="s">
        <v>1099</v>
      </c>
      <c r="C104" s="31" t="s">
        <v>1134</v>
      </c>
      <c r="D104" s="31" t="s">
        <v>1263</v>
      </c>
      <c r="E104" s="31" t="s">
        <v>575</v>
      </c>
      <c r="F104" s="86">
        <v>105000</v>
      </c>
      <c r="G104" s="32">
        <v>6.96</v>
      </c>
      <c r="H104" s="32" t="s">
        <v>866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45197</v>
      </c>
      <c r="B105" s="32" t="s">
        <v>1099</v>
      </c>
      <c r="C105" s="31" t="s">
        <v>1134</v>
      </c>
      <c r="D105" s="31" t="s">
        <v>1080</v>
      </c>
      <c r="E105" s="31" t="s">
        <v>575</v>
      </c>
      <c r="F105" s="86">
        <v>153000</v>
      </c>
      <c r="G105" s="32">
        <v>6.8</v>
      </c>
      <c r="H105" s="32" t="s">
        <v>866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45197</v>
      </c>
      <c r="B106" s="32" t="s">
        <v>1264</v>
      </c>
      <c r="C106" s="31" t="s">
        <v>1265</v>
      </c>
      <c r="D106" s="31" t="s">
        <v>577</v>
      </c>
      <c r="E106" s="31" t="s">
        <v>575</v>
      </c>
      <c r="F106" s="86">
        <v>293469</v>
      </c>
      <c r="G106" s="32">
        <v>305.98</v>
      </c>
      <c r="H106" s="32" t="s">
        <v>866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45197</v>
      </c>
      <c r="B107" s="32" t="s">
        <v>1264</v>
      </c>
      <c r="C107" s="31" t="s">
        <v>1265</v>
      </c>
      <c r="D107" s="31" t="s">
        <v>1266</v>
      </c>
      <c r="E107" s="31" t="s">
        <v>575</v>
      </c>
      <c r="F107" s="86">
        <v>96967</v>
      </c>
      <c r="G107" s="32">
        <v>308.16000000000003</v>
      </c>
      <c r="H107" s="32" t="s">
        <v>866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45197</v>
      </c>
      <c r="B108" s="32" t="s">
        <v>1264</v>
      </c>
      <c r="C108" s="31" t="s">
        <v>1265</v>
      </c>
      <c r="D108" s="31" t="s">
        <v>1267</v>
      </c>
      <c r="E108" s="31" t="s">
        <v>575</v>
      </c>
      <c r="F108" s="86">
        <v>128059</v>
      </c>
      <c r="G108" s="32">
        <v>309.5</v>
      </c>
      <c r="H108" s="32" t="s">
        <v>866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45197</v>
      </c>
      <c r="B109" s="32" t="s">
        <v>1264</v>
      </c>
      <c r="C109" s="31" t="s">
        <v>1265</v>
      </c>
      <c r="D109" s="31" t="s">
        <v>1039</v>
      </c>
      <c r="E109" s="31" t="s">
        <v>575</v>
      </c>
      <c r="F109" s="86">
        <v>92764</v>
      </c>
      <c r="G109" s="32">
        <v>309.79000000000002</v>
      </c>
      <c r="H109" s="32" t="s">
        <v>866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45197</v>
      </c>
      <c r="B110" s="32" t="s">
        <v>1135</v>
      </c>
      <c r="C110" s="31" t="s">
        <v>1136</v>
      </c>
      <c r="D110" s="31" t="s">
        <v>1097</v>
      </c>
      <c r="E110" s="31" t="s">
        <v>575</v>
      </c>
      <c r="F110" s="86">
        <v>39200</v>
      </c>
      <c r="G110" s="32">
        <v>187.27</v>
      </c>
      <c r="H110" s="32" t="s">
        <v>866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45197</v>
      </c>
      <c r="B111" s="32" t="s">
        <v>1268</v>
      </c>
      <c r="C111" s="31" t="s">
        <v>1269</v>
      </c>
      <c r="D111" s="31" t="s">
        <v>1270</v>
      </c>
      <c r="E111" s="31" t="s">
        <v>575</v>
      </c>
      <c r="F111" s="86">
        <v>159909</v>
      </c>
      <c r="G111" s="32">
        <v>675</v>
      </c>
      <c r="H111" s="32" t="s">
        <v>866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45197</v>
      </c>
      <c r="B112" s="32" t="s">
        <v>1271</v>
      </c>
      <c r="C112" s="31" t="s">
        <v>1272</v>
      </c>
      <c r="D112" s="31" t="s">
        <v>577</v>
      </c>
      <c r="E112" s="31" t="s">
        <v>575</v>
      </c>
      <c r="F112" s="86">
        <v>154859</v>
      </c>
      <c r="G112" s="32">
        <v>260.75</v>
      </c>
      <c r="H112" s="32" t="s">
        <v>866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45197</v>
      </c>
      <c r="B113" s="32" t="s">
        <v>1273</v>
      </c>
      <c r="C113" s="31" t="s">
        <v>1274</v>
      </c>
      <c r="D113" s="31" t="s">
        <v>1133</v>
      </c>
      <c r="E113" s="31" t="s">
        <v>575</v>
      </c>
      <c r="F113" s="86">
        <v>200000</v>
      </c>
      <c r="G113" s="32">
        <v>102.9</v>
      </c>
      <c r="H113" s="32" t="s">
        <v>866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45197</v>
      </c>
      <c r="B114" s="32" t="s">
        <v>1273</v>
      </c>
      <c r="C114" s="31" t="s">
        <v>1274</v>
      </c>
      <c r="D114" s="31" t="s">
        <v>1080</v>
      </c>
      <c r="E114" s="31" t="s">
        <v>575</v>
      </c>
      <c r="F114" s="86">
        <v>74000</v>
      </c>
      <c r="G114" s="32">
        <v>102.91</v>
      </c>
      <c r="H114" s="32" t="s">
        <v>866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45197</v>
      </c>
      <c r="B115" s="32" t="s">
        <v>1275</v>
      </c>
      <c r="C115" s="31" t="s">
        <v>1276</v>
      </c>
      <c r="D115" s="31" t="s">
        <v>1132</v>
      </c>
      <c r="E115" s="31" t="s">
        <v>575</v>
      </c>
      <c r="F115" s="86">
        <v>42000</v>
      </c>
      <c r="G115" s="32">
        <v>84.97</v>
      </c>
      <c r="H115" s="32" t="s">
        <v>866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45197</v>
      </c>
      <c r="B116" s="32" t="s">
        <v>1277</v>
      </c>
      <c r="C116" s="31" t="s">
        <v>1278</v>
      </c>
      <c r="D116" s="31" t="s">
        <v>1279</v>
      </c>
      <c r="E116" s="31" t="s">
        <v>575</v>
      </c>
      <c r="F116" s="86">
        <v>108000</v>
      </c>
      <c r="G116" s="32">
        <v>38.58</v>
      </c>
      <c r="H116" s="32" t="s">
        <v>866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45197</v>
      </c>
      <c r="B117" s="32" t="s">
        <v>1277</v>
      </c>
      <c r="C117" s="31" t="s">
        <v>1278</v>
      </c>
      <c r="D117" s="31" t="s">
        <v>1280</v>
      </c>
      <c r="E117" s="31" t="s">
        <v>575</v>
      </c>
      <c r="F117" s="86">
        <v>393000</v>
      </c>
      <c r="G117" s="32">
        <v>38.82</v>
      </c>
      <c r="H117" s="32" t="s">
        <v>866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45197</v>
      </c>
      <c r="B118" s="32" t="s">
        <v>177</v>
      </c>
      <c r="C118" s="31" t="s">
        <v>1281</v>
      </c>
      <c r="D118" s="31" t="s">
        <v>1039</v>
      </c>
      <c r="E118" s="31" t="s">
        <v>575</v>
      </c>
      <c r="F118" s="86">
        <v>367176</v>
      </c>
      <c r="G118" s="32">
        <v>2064.4899999999998</v>
      </c>
      <c r="H118" s="32" t="s">
        <v>866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45197</v>
      </c>
      <c r="B119" s="32" t="s">
        <v>177</v>
      </c>
      <c r="C119" s="31" t="s">
        <v>1281</v>
      </c>
      <c r="D119" s="31" t="s">
        <v>876</v>
      </c>
      <c r="E119" s="31" t="s">
        <v>575</v>
      </c>
      <c r="F119" s="86">
        <v>287588</v>
      </c>
      <c r="G119" s="32">
        <v>2053.0500000000002</v>
      </c>
      <c r="H119" s="32" t="s">
        <v>866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45197</v>
      </c>
      <c r="B120" s="32" t="s">
        <v>177</v>
      </c>
      <c r="C120" s="31" t="s">
        <v>1281</v>
      </c>
      <c r="D120" s="31" t="s">
        <v>577</v>
      </c>
      <c r="E120" s="31" t="s">
        <v>575</v>
      </c>
      <c r="F120" s="86">
        <v>580804</v>
      </c>
      <c r="G120" s="32">
        <v>2052.89</v>
      </c>
      <c r="H120" s="32" t="s">
        <v>866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45197</v>
      </c>
      <c r="B121" s="32" t="s">
        <v>1081</v>
      </c>
      <c r="C121" s="31" t="s">
        <v>1082</v>
      </c>
      <c r="D121" s="31" t="s">
        <v>876</v>
      </c>
      <c r="E121" s="31" t="s">
        <v>575</v>
      </c>
      <c r="F121" s="86">
        <v>2790171</v>
      </c>
      <c r="G121" s="32">
        <v>32.520000000000003</v>
      </c>
      <c r="H121" s="32" t="s">
        <v>866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45197</v>
      </c>
      <c r="B122" s="32" t="s">
        <v>1081</v>
      </c>
      <c r="C122" s="31" t="s">
        <v>1082</v>
      </c>
      <c r="D122" s="31" t="s">
        <v>577</v>
      </c>
      <c r="E122" s="31" t="s">
        <v>575</v>
      </c>
      <c r="F122" s="86">
        <v>3391223</v>
      </c>
      <c r="G122" s="32">
        <v>32.69</v>
      </c>
      <c r="H122" s="32" t="s">
        <v>866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45197</v>
      </c>
      <c r="B123" s="32" t="s">
        <v>1282</v>
      </c>
      <c r="C123" s="31" t="s">
        <v>1283</v>
      </c>
      <c r="D123" s="31" t="s">
        <v>1266</v>
      </c>
      <c r="E123" s="31" t="s">
        <v>575</v>
      </c>
      <c r="F123" s="86">
        <v>95243</v>
      </c>
      <c r="G123" s="32">
        <v>51.54</v>
      </c>
      <c r="H123" s="32" t="s">
        <v>866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45197</v>
      </c>
      <c r="B124" s="32" t="s">
        <v>1282</v>
      </c>
      <c r="C124" s="31" t="s">
        <v>1283</v>
      </c>
      <c r="D124" s="31" t="s">
        <v>1284</v>
      </c>
      <c r="E124" s="31" t="s">
        <v>575</v>
      </c>
      <c r="F124" s="86">
        <v>88381</v>
      </c>
      <c r="G124" s="32">
        <v>51.09</v>
      </c>
      <c r="H124" s="32" t="s">
        <v>866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45197</v>
      </c>
      <c r="B125" s="32" t="s">
        <v>1285</v>
      </c>
      <c r="C125" s="31" t="s">
        <v>1286</v>
      </c>
      <c r="D125" s="31" t="s">
        <v>1287</v>
      </c>
      <c r="E125" s="31" t="s">
        <v>575</v>
      </c>
      <c r="F125" s="86">
        <v>1264133</v>
      </c>
      <c r="G125" s="32">
        <v>225</v>
      </c>
      <c r="H125" s="32" t="s">
        <v>866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45197</v>
      </c>
      <c r="B126" s="32" t="s">
        <v>1285</v>
      </c>
      <c r="C126" s="31" t="s">
        <v>1286</v>
      </c>
      <c r="D126" s="31" t="s">
        <v>1288</v>
      </c>
      <c r="E126" s="31" t="s">
        <v>575</v>
      </c>
      <c r="F126" s="86">
        <v>700000</v>
      </c>
      <c r="G126" s="32">
        <v>225</v>
      </c>
      <c r="H126" s="32" t="s">
        <v>866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5" customHeight="1">
      <c r="A127" s="85">
        <v>45197</v>
      </c>
      <c r="B127" s="32" t="s">
        <v>1285</v>
      </c>
      <c r="C127" s="31" t="s">
        <v>1286</v>
      </c>
      <c r="D127" s="31" t="s">
        <v>1289</v>
      </c>
      <c r="E127" s="31" t="s">
        <v>575</v>
      </c>
      <c r="F127" s="86">
        <v>2240000</v>
      </c>
      <c r="G127" s="32">
        <v>225</v>
      </c>
      <c r="H127" s="32" t="s">
        <v>866</v>
      </c>
    </row>
    <row r="128" spans="1:28" ht="15" customHeight="1">
      <c r="A128" s="85">
        <v>45197</v>
      </c>
      <c r="B128" s="32" t="s">
        <v>1290</v>
      </c>
      <c r="C128" s="31" t="s">
        <v>1291</v>
      </c>
      <c r="D128" s="31" t="s">
        <v>1292</v>
      </c>
      <c r="E128" s="31" t="s">
        <v>575</v>
      </c>
      <c r="F128" s="86">
        <v>154000</v>
      </c>
      <c r="G128" s="32">
        <v>33.26</v>
      </c>
      <c r="H128" s="32" t="s">
        <v>866</v>
      </c>
    </row>
    <row r="129" spans="1:8" ht="15" customHeight="1">
      <c r="A129" s="85">
        <v>45197</v>
      </c>
      <c r="B129" s="32" t="s">
        <v>1290</v>
      </c>
      <c r="C129" s="31" t="s">
        <v>1291</v>
      </c>
      <c r="D129" s="31" t="s">
        <v>1293</v>
      </c>
      <c r="E129" s="31" t="s">
        <v>575</v>
      </c>
      <c r="F129" s="86">
        <v>97000</v>
      </c>
      <c r="G129" s="32">
        <v>32.04</v>
      </c>
      <c r="H129" s="32" t="s">
        <v>866</v>
      </c>
    </row>
    <row r="130" spans="1:8" ht="15" customHeight="1">
      <c r="A130" s="85">
        <v>45197</v>
      </c>
      <c r="B130" s="32" t="s">
        <v>1205</v>
      </c>
      <c r="C130" s="31" t="s">
        <v>1294</v>
      </c>
      <c r="D130" s="31" t="s">
        <v>577</v>
      </c>
      <c r="E130" s="31" t="s">
        <v>575</v>
      </c>
      <c r="F130" s="86">
        <v>314847</v>
      </c>
      <c r="G130" s="32">
        <v>265.74</v>
      </c>
      <c r="H130" s="32" t="s">
        <v>866</v>
      </c>
    </row>
    <row r="131" spans="1:8" ht="15" customHeight="1">
      <c r="A131" s="85">
        <v>45197</v>
      </c>
      <c r="B131" s="32" t="s">
        <v>1295</v>
      </c>
      <c r="C131" s="31" t="s">
        <v>1296</v>
      </c>
      <c r="D131" s="31" t="s">
        <v>876</v>
      </c>
      <c r="E131" s="31" t="s">
        <v>575</v>
      </c>
      <c r="F131" s="86">
        <v>19639571</v>
      </c>
      <c r="G131" s="32">
        <v>19.52</v>
      </c>
      <c r="H131" s="32" t="s">
        <v>866</v>
      </c>
    </row>
    <row r="132" spans="1:8" ht="15" customHeight="1">
      <c r="A132" s="85">
        <v>45197</v>
      </c>
      <c r="B132" s="32" t="s">
        <v>1297</v>
      </c>
      <c r="C132" s="31" t="s">
        <v>1298</v>
      </c>
      <c r="D132" s="31" t="s">
        <v>577</v>
      </c>
      <c r="E132" s="31" t="s">
        <v>575</v>
      </c>
      <c r="F132" s="86">
        <v>521822</v>
      </c>
      <c r="G132" s="32">
        <v>642.76</v>
      </c>
      <c r="H132" s="32" t="s">
        <v>866</v>
      </c>
    </row>
    <row r="133" spans="1:8" ht="15" customHeight="1">
      <c r="A133" s="85">
        <v>45197</v>
      </c>
      <c r="B133" s="32" t="s">
        <v>1137</v>
      </c>
      <c r="C133" s="31" t="s">
        <v>1138</v>
      </c>
      <c r="D133" s="31" t="s">
        <v>577</v>
      </c>
      <c r="E133" s="31" t="s">
        <v>575</v>
      </c>
      <c r="F133" s="86">
        <v>111464</v>
      </c>
      <c r="G133" s="32">
        <v>475.14</v>
      </c>
      <c r="H133" s="32" t="s">
        <v>866</v>
      </c>
    </row>
    <row r="134" spans="1:8" ht="15" customHeight="1">
      <c r="A134" s="85">
        <v>45197</v>
      </c>
      <c r="B134" s="32" t="s">
        <v>1299</v>
      </c>
      <c r="C134" s="31" t="s">
        <v>1300</v>
      </c>
      <c r="D134" s="31" t="s">
        <v>1301</v>
      </c>
      <c r="E134" s="31" t="s">
        <v>575</v>
      </c>
      <c r="F134" s="86">
        <v>115000</v>
      </c>
      <c r="G134" s="32">
        <v>289</v>
      </c>
      <c r="H134" s="32" t="s">
        <v>866</v>
      </c>
    </row>
    <row r="135" spans="1:8" ht="15" customHeight="1">
      <c r="A135" s="85">
        <v>45197</v>
      </c>
      <c r="B135" s="32" t="s">
        <v>1302</v>
      </c>
      <c r="C135" s="31" t="s">
        <v>1303</v>
      </c>
      <c r="D135" s="31" t="s">
        <v>1304</v>
      </c>
      <c r="E135" s="31" t="s">
        <v>575</v>
      </c>
      <c r="F135" s="86">
        <v>8759366</v>
      </c>
      <c r="G135" s="32">
        <v>5.41</v>
      </c>
      <c r="H135" s="32" t="s">
        <v>866</v>
      </c>
    </row>
    <row r="136" spans="1:8" ht="15" customHeight="1">
      <c r="A136" s="85">
        <v>45197</v>
      </c>
      <c r="B136" s="32" t="s">
        <v>1230</v>
      </c>
      <c r="C136" s="31" t="s">
        <v>1231</v>
      </c>
      <c r="D136" s="31" t="s">
        <v>1242</v>
      </c>
      <c r="E136" s="31" t="s">
        <v>576</v>
      </c>
      <c r="F136" s="86">
        <v>125000</v>
      </c>
      <c r="G136" s="32">
        <v>23.75</v>
      </c>
      <c r="H136" s="32" t="s">
        <v>866</v>
      </c>
    </row>
    <row r="137" spans="1:8" ht="15" customHeight="1">
      <c r="A137" s="85">
        <v>45197</v>
      </c>
      <c r="B137" s="32" t="s">
        <v>1230</v>
      </c>
      <c r="C137" s="31" t="s">
        <v>1231</v>
      </c>
      <c r="D137" s="31" t="s">
        <v>1305</v>
      </c>
      <c r="E137" s="31" t="s">
        <v>576</v>
      </c>
      <c r="F137" s="86">
        <v>500000</v>
      </c>
      <c r="G137" s="32">
        <v>24</v>
      </c>
      <c r="H137" s="32" t="s">
        <v>866</v>
      </c>
    </row>
    <row r="138" spans="1:8" ht="15" customHeight="1">
      <c r="A138" s="85">
        <v>45197</v>
      </c>
      <c r="B138" s="32" t="s">
        <v>1233</v>
      </c>
      <c r="C138" s="31" t="s">
        <v>1234</v>
      </c>
      <c r="D138" s="31" t="s">
        <v>577</v>
      </c>
      <c r="E138" s="31" t="s">
        <v>576</v>
      </c>
      <c r="F138" s="86">
        <v>185282</v>
      </c>
      <c r="G138" s="32">
        <v>356.24</v>
      </c>
      <c r="H138" s="32" t="s">
        <v>866</v>
      </c>
    </row>
    <row r="139" spans="1:8" ht="15" customHeight="1">
      <c r="A139" s="85">
        <v>45197</v>
      </c>
      <c r="B139" s="32" t="s">
        <v>1235</v>
      </c>
      <c r="C139" s="31" t="s">
        <v>1236</v>
      </c>
      <c r="D139" s="31" t="s">
        <v>577</v>
      </c>
      <c r="E139" s="31" t="s">
        <v>576</v>
      </c>
      <c r="F139" s="86">
        <v>162321</v>
      </c>
      <c r="G139" s="32">
        <v>103.05</v>
      </c>
      <c r="H139" s="32" t="s">
        <v>866</v>
      </c>
    </row>
    <row r="140" spans="1:8" ht="15" customHeight="1">
      <c r="A140" s="85">
        <v>45197</v>
      </c>
      <c r="B140" s="32" t="s">
        <v>1237</v>
      </c>
      <c r="C140" s="31" t="s">
        <v>1238</v>
      </c>
      <c r="D140" s="31" t="s">
        <v>577</v>
      </c>
      <c r="E140" s="31" t="s">
        <v>576</v>
      </c>
      <c r="F140" s="86">
        <v>255582</v>
      </c>
      <c r="G140" s="32">
        <v>86.5</v>
      </c>
      <c r="H140" s="32" t="s">
        <v>866</v>
      </c>
    </row>
    <row r="141" spans="1:8" ht="15" customHeight="1">
      <c r="A141" s="85">
        <v>45197</v>
      </c>
      <c r="B141" s="32" t="s">
        <v>1237</v>
      </c>
      <c r="C141" s="31" t="s">
        <v>1238</v>
      </c>
      <c r="D141" s="31" t="s">
        <v>1239</v>
      </c>
      <c r="E141" s="31" t="s">
        <v>576</v>
      </c>
      <c r="F141" s="86">
        <v>269700</v>
      </c>
      <c r="G141" s="32">
        <v>86.95</v>
      </c>
      <c r="H141" s="32" t="s">
        <v>866</v>
      </c>
    </row>
    <row r="142" spans="1:8" ht="15" customHeight="1">
      <c r="A142" s="85">
        <v>45197</v>
      </c>
      <c r="B142" s="32" t="s">
        <v>1157</v>
      </c>
      <c r="C142" s="31" t="s">
        <v>1306</v>
      </c>
      <c r="D142" s="31" t="s">
        <v>1307</v>
      </c>
      <c r="E142" s="31" t="s">
        <v>576</v>
      </c>
      <c r="F142" s="86">
        <v>133972</v>
      </c>
      <c r="G142" s="32">
        <v>125.51</v>
      </c>
      <c r="H142" s="32" t="s">
        <v>866</v>
      </c>
    </row>
    <row r="143" spans="1:8" ht="15" customHeight="1">
      <c r="A143" s="85">
        <v>45197</v>
      </c>
      <c r="B143" s="32" t="s">
        <v>1244</v>
      </c>
      <c r="C143" s="31" t="s">
        <v>1245</v>
      </c>
      <c r="D143" s="31" t="s">
        <v>1308</v>
      </c>
      <c r="E143" s="31" t="s">
        <v>576</v>
      </c>
      <c r="F143" s="86">
        <v>31000</v>
      </c>
      <c r="G143" s="32">
        <v>21.04</v>
      </c>
      <c r="H143" s="32" t="s">
        <v>866</v>
      </c>
    </row>
    <row r="144" spans="1:8" ht="15" customHeight="1">
      <c r="A144" s="85">
        <v>45197</v>
      </c>
      <c r="B144" s="32" t="s">
        <v>1244</v>
      </c>
      <c r="C144" s="31" t="s">
        <v>1245</v>
      </c>
      <c r="D144" s="31" t="s">
        <v>1309</v>
      </c>
      <c r="E144" s="31" t="s">
        <v>576</v>
      </c>
      <c r="F144" s="86">
        <v>382000</v>
      </c>
      <c r="G144" s="32">
        <v>19.54</v>
      </c>
      <c r="H144" s="32" t="s">
        <v>866</v>
      </c>
    </row>
    <row r="145" spans="1:8" ht="15" customHeight="1">
      <c r="A145" s="85">
        <v>45197</v>
      </c>
      <c r="B145" s="32" t="s">
        <v>1244</v>
      </c>
      <c r="C145" s="31" t="s">
        <v>1245</v>
      </c>
      <c r="D145" s="31" t="s">
        <v>1310</v>
      </c>
      <c r="E145" s="31" t="s">
        <v>576</v>
      </c>
      <c r="F145" s="86">
        <v>80000</v>
      </c>
      <c r="G145" s="32">
        <v>16.899999999999999</v>
      </c>
      <c r="H145" s="32" t="s">
        <v>866</v>
      </c>
    </row>
    <row r="146" spans="1:8" ht="15" customHeight="1">
      <c r="A146" s="85">
        <v>45197</v>
      </c>
      <c r="B146" s="32" t="s">
        <v>1249</v>
      </c>
      <c r="C146" s="31" t="s">
        <v>1250</v>
      </c>
      <c r="D146" s="31" t="s">
        <v>1251</v>
      </c>
      <c r="E146" s="31" t="s">
        <v>576</v>
      </c>
      <c r="F146" s="86">
        <v>132714</v>
      </c>
      <c r="G146" s="32">
        <v>46.28</v>
      </c>
      <c r="H146" s="32" t="s">
        <v>866</v>
      </c>
    </row>
    <row r="147" spans="1:8" ht="15" customHeight="1">
      <c r="A147" s="85">
        <v>45197</v>
      </c>
      <c r="B147" s="32" t="s">
        <v>1110</v>
      </c>
      <c r="C147" s="31" t="s">
        <v>1111</v>
      </c>
      <c r="D147" s="31" t="s">
        <v>1098</v>
      </c>
      <c r="E147" s="31" t="s">
        <v>576</v>
      </c>
      <c r="F147" s="86">
        <v>422519</v>
      </c>
      <c r="G147" s="32">
        <v>198.56</v>
      </c>
      <c r="H147" s="32" t="s">
        <v>866</v>
      </c>
    </row>
    <row r="148" spans="1:8" ht="15" customHeight="1">
      <c r="A148" s="85">
        <v>45197</v>
      </c>
      <c r="B148" s="32" t="s">
        <v>1112</v>
      </c>
      <c r="C148" s="31" t="s">
        <v>1113</v>
      </c>
      <c r="D148" s="31" t="s">
        <v>1114</v>
      </c>
      <c r="E148" s="31" t="s">
        <v>576</v>
      </c>
      <c r="F148" s="86">
        <v>1062878</v>
      </c>
      <c r="G148" s="32">
        <v>5.72</v>
      </c>
      <c r="H148" s="32" t="s">
        <v>866</v>
      </c>
    </row>
    <row r="149" spans="1:8" ht="15" customHeight="1">
      <c r="A149" s="85">
        <v>45197</v>
      </c>
      <c r="B149" s="32" t="s">
        <v>1252</v>
      </c>
      <c r="C149" s="31" t="s">
        <v>1253</v>
      </c>
      <c r="D149" s="31" t="s">
        <v>1311</v>
      </c>
      <c r="E149" s="31" t="s">
        <v>576</v>
      </c>
      <c r="F149" s="86">
        <v>100000</v>
      </c>
      <c r="G149" s="32">
        <v>223</v>
      </c>
      <c r="H149" s="32" t="s">
        <v>866</v>
      </c>
    </row>
    <row r="150" spans="1:8" ht="15" customHeight="1">
      <c r="A150" s="85">
        <v>45197</v>
      </c>
      <c r="B150" s="32" t="s">
        <v>1252</v>
      </c>
      <c r="C150" s="31" t="s">
        <v>1253</v>
      </c>
      <c r="D150" s="31" t="s">
        <v>1254</v>
      </c>
      <c r="E150" s="31" t="s">
        <v>576</v>
      </c>
      <c r="F150" s="86">
        <v>5956</v>
      </c>
      <c r="G150" s="32">
        <v>219.89</v>
      </c>
      <c r="H150" s="32" t="s">
        <v>866</v>
      </c>
    </row>
    <row r="151" spans="1:8" ht="15" customHeight="1">
      <c r="A151" s="85">
        <v>45197</v>
      </c>
      <c r="B151" s="32" t="s">
        <v>1255</v>
      </c>
      <c r="C151" s="31" t="s">
        <v>1256</v>
      </c>
      <c r="D151" s="31" t="s">
        <v>577</v>
      </c>
      <c r="E151" s="31" t="s">
        <v>576</v>
      </c>
      <c r="F151" s="86">
        <v>376108</v>
      </c>
      <c r="G151" s="32">
        <v>51.94</v>
      </c>
      <c r="H151" s="32" t="s">
        <v>866</v>
      </c>
    </row>
    <row r="152" spans="1:8" ht="15" customHeight="1">
      <c r="A152" s="85">
        <v>45197</v>
      </c>
      <c r="B152" s="32" t="s">
        <v>408</v>
      </c>
      <c r="C152" s="31" t="s">
        <v>1312</v>
      </c>
      <c r="D152" s="31" t="s">
        <v>1313</v>
      </c>
      <c r="E152" s="31" t="s">
        <v>576</v>
      </c>
      <c r="F152" s="86">
        <v>1312951</v>
      </c>
      <c r="G152" s="32">
        <v>879.04</v>
      </c>
      <c r="H152" s="32" t="s">
        <v>866</v>
      </c>
    </row>
    <row r="153" spans="1:8" ht="15" customHeight="1">
      <c r="A153" s="85">
        <v>45197</v>
      </c>
      <c r="B153" s="32" t="s">
        <v>1173</v>
      </c>
      <c r="C153" s="31" t="s">
        <v>1261</v>
      </c>
      <c r="D153" s="31" t="s">
        <v>1254</v>
      </c>
      <c r="E153" s="31" t="s">
        <v>576</v>
      </c>
      <c r="F153" s="86">
        <v>330703</v>
      </c>
      <c r="G153" s="32">
        <v>169.93</v>
      </c>
      <c r="H153" s="32" t="s">
        <v>866</v>
      </c>
    </row>
    <row r="154" spans="1:8" ht="15" customHeight="1">
      <c r="A154" s="85">
        <v>45197</v>
      </c>
      <c r="B154" s="32" t="s">
        <v>1173</v>
      </c>
      <c r="C154" s="31" t="s">
        <v>1261</v>
      </c>
      <c r="D154" s="31" t="s">
        <v>1174</v>
      </c>
      <c r="E154" s="31" t="s">
        <v>576</v>
      </c>
      <c r="F154" s="86">
        <v>1100260</v>
      </c>
      <c r="G154" s="32">
        <v>155.25</v>
      </c>
      <c r="H154" s="32" t="s">
        <v>866</v>
      </c>
    </row>
    <row r="155" spans="1:8" ht="15" customHeight="1">
      <c r="A155" s="85">
        <v>45197</v>
      </c>
      <c r="B155" s="32" t="s">
        <v>1173</v>
      </c>
      <c r="C155" s="31" t="s">
        <v>1261</v>
      </c>
      <c r="D155" s="31" t="s">
        <v>1262</v>
      </c>
      <c r="E155" s="31" t="s">
        <v>576</v>
      </c>
      <c r="F155" s="86">
        <v>1716472</v>
      </c>
      <c r="G155" s="32">
        <v>170.17</v>
      </c>
      <c r="H155" s="32" t="s">
        <v>866</v>
      </c>
    </row>
    <row r="156" spans="1:8" ht="15" customHeight="1">
      <c r="A156" s="85">
        <v>45197</v>
      </c>
      <c r="B156" s="32" t="s">
        <v>1173</v>
      </c>
      <c r="C156" s="31" t="s">
        <v>1261</v>
      </c>
      <c r="D156" s="31" t="s">
        <v>1133</v>
      </c>
      <c r="E156" s="31" t="s">
        <v>576</v>
      </c>
      <c r="F156" s="86">
        <v>949655</v>
      </c>
      <c r="G156" s="32">
        <v>167.63</v>
      </c>
      <c r="H156" s="32" t="s">
        <v>866</v>
      </c>
    </row>
    <row r="157" spans="1:8" ht="15" customHeight="1">
      <c r="A157" s="85">
        <v>45197</v>
      </c>
      <c r="B157" s="32" t="s">
        <v>1099</v>
      </c>
      <c r="C157" s="31" t="s">
        <v>1134</v>
      </c>
      <c r="D157" s="31" t="s">
        <v>1080</v>
      </c>
      <c r="E157" s="31" t="s">
        <v>576</v>
      </c>
      <c r="F157" s="86">
        <v>75000</v>
      </c>
      <c r="G157" s="32">
        <v>7.47</v>
      </c>
      <c r="H157" s="32" t="s">
        <v>866</v>
      </c>
    </row>
    <row r="158" spans="1:8" ht="15" customHeight="1">
      <c r="A158" s="85">
        <v>45197</v>
      </c>
      <c r="B158" s="32" t="s">
        <v>1264</v>
      </c>
      <c r="C158" s="31" t="s">
        <v>1265</v>
      </c>
      <c r="D158" s="31" t="s">
        <v>1314</v>
      </c>
      <c r="E158" s="31" t="s">
        <v>576</v>
      </c>
      <c r="F158" s="86">
        <v>97500</v>
      </c>
      <c r="G158" s="32">
        <v>306.74</v>
      </c>
      <c r="H158" s="32" t="s">
        <v>866</v>
      </c>
    </row>
    <row r="159" spans="1:8" ht="15" customHeight="1">
      <c r="A159" s="85">
        <v>45197</v>
      </c>
      <c r="B159" s="32" t="s">
        <v>1264</v>
      </c>
      <c r="C159" s="31" t="s">
        <v>1265</v>
      </c>
      <c r="D159" s="31" t="s">
        <v>1039</v>
      </c>
      <c r="E159" s="31" t="s">
        <v>576</v>
      </c>
      <c r="F159" s="86">
        <v>92764</v>
      </c>
      <c r="G159" s="32">
        <v>309.92</v>
      </c>
      <c r="H159" s="32" t="s">
        <v>866</v>
      </c>
    </row>
    <row r="160" spans="1:8" ht="15" customHeight="1">
      <c r="A160" s="85">
        <v>45197</v>
      </c>
      <c r="B160" s="32" t="s">
        <v>1264</v>
      </c>
      <c r="C160" s="31" t="s">
        <v>1265</v>
      </c>
      <c r="D160" s="31" t="s">
        <v>577</v>
      </c>
      <c r="E160" s="31" t="s">
        <v>576</v>
      </c>
      <c r="F160" s="86">
        <v>293469</v>
      </c>
      <c r="G160" s="32">
        <v>306.74</v>
      </c>
      <c r="H160" s="32" t="s">
        <v>866</v>
      </c>
    </row>
    <row r="161" spans="1:8" ht="15" customHeight="1">
      <c r="A161" s="85">
        <v>45197</v>
      </c>
      <c r="B161" s="32" t="s">
        <v>1264</v>
      </c>
      <c r="C161" s="31" t="s">
        <v>1265</v>
      </c>
      <c r="D161" s="31" t="s">
        <v>1266</v>
      </c>
      <c r="E161" s="31" t="s">
        <v>576</v>
      </c>
      <c r="F161" s="86">
        <v>100671</v>
      </c>
      <c r="G161" s="32">
        <v>308.45999999999998</v>
      </c>
      <c r="H161" s="32" t="s">
        <v>866</v>
      </c>
    </row>
    <row r="162" spans="1:8" ht="15" customHeight="1">
      <c r="A162" s="85">
        <v>45197</v>
      </c>
      <c r="B162" s="32" t="s">
        <v>1264</v>
      </c>
      <c r="C162" s="31" t="s">
        <v>1265</v>
      </c>
      <c r="D162" s="31" t="s">
        <v>1267</v>
      </c>
      <c r="E162" s="31" t="s">
        <v>576</v>
      </c>
      <c r="F162" s="86">
        <v>96575</v>
      </c>
      <c r="G162" s="32">
        <v>311.42</v>
      </c>
      <c r="H162" s="32" t="s">
        <v>866</v>
      </c>
    </row>
    <row r="163" spans="1:8" ht="15" customHeight="1">
      <c r="A163" s="85">
        <v>45197</v>
      </c>
      <c r="B163" s="32" t="s">
        <v>1135</v>
      </c>
      <c r="C163" s="31" t="s">
        <v>1136</v>
      </c>
      <c r="D163" s="31" t="s">
        <v>1097</v>
      </c>
      <c r="E163" s="31" t="s">
        <v>576</v>
      </c>
      <c r="F163" s="86">
        <v>59200</v>
      </c>
      <c r="G163" s="32">
        <v>185.64</v>
      </c>
      <c r="H163" s="32" t="s">
        <v>866</v>
      </c>
    </row>
    <row r="164" spans="1:8" ht="15" customHeight="1">
      <c r="A164" s="85">
        <v>45197</v>
      </c>
      <c r="B164" s="32" t="s">
        <v>1268</v>
      </c>
      <c r="C164" s="31" t="s">
        <v>1269</v>
      </c>
      <c r="D164" s="31" t="s">
        <v>1315</v>
      </c>
      <c r="E164" s="31" t="s">
        <v>576</v>
      </c>
      <c r="F164" s="86">
        <v>195305</v>
      </c>
      <c r="G164" s="32">
        <v>675.02</v>
      </c>
      <c r="H164" s="32" t="s">
        <v>866</v>
      </c>
    </row>
    <row r="165" spans="1:8" ht="15" customHeight="1">
      <c r="A165" s="85">
        <v>45197</v>
      </c>
      <c r="B165" s="32" t="s">
        <v>1271</v>
      </c>
      <c r="C165" s="31" t="s">
        <v>1272</v>
      </c>
      <c r="D165" s="31" t="s">
        <v>577</v>
      </c>
      <c r="E165" s="31" t="s">
        <v>576</v>
      </c>
      <c r="F165" s="86">
        <v>154859</v>
      </c>
      <c r="G165" s="32">
        <v>260.85000000000002</v>
      </c>
      <c r="H165" s="32" t="s">
        <v>866</v>
      </c>
    </row>
    <row r="166" spans="1:8" ht="15" customHeight="1">
      <c r="A166" s="85">
        <v>45197</v>
      </c>
      <c r="B166" s="32" t="s">
        <v>1273</v>
      </c>
      <c r="C166" s="31" t="s">
        <v>1274</v>
      </c>
      <c r="D166" s="31" t="s">
        <v>1080</v>
      </c>
      <c r="E166" s="31" t="s">
        <v>576</v>
      </c>
      <c r="F166" s="86">
        <v>80000</v>
      </c>
      <c r="G166" s="32">
        <v>102.9</v>
      </c>
      <c r="H166" s="32" t="s">
        <v>866</v>
      </c>
    </row>
    <row r="167" spans="1:8" ht="15" customHeight="1">
      <c r="A167" s="85">
        <v>45197</v>
      </c>
      <c r="B167" s="32" t="s">
        <v>1273</v>
      </c>
      <c r="C167" s="31" t="s">
        <v>1274</v>
      </c>
      <c r="D167" s="31" t="s">
        <v>1133</v>
      </c>
      <c r="E167" s="31" t="s">
        <v>576</v>
      </c>
      <c r="F167" s="86">
        <v>40000</v>
      </c>
      <c r="G167" s="32">
        <v>109.89</v>
      </c>
      <c r="H167" s="32" t="s">
        <v>866</v>
      </c>
    </row>
    <row r="168" spans="1:8" ht="15" customHeight="1">
      <c r="A168" s="85">
        <v>45197</v>
      </c>
      <c r="B168" s="32" t="s">
        <v>1277</v>
      </c>
      <c r="C168" s="31" t="s">
        <v>1278</v>
      </c>
      <c r="D168" s="31" t="s">
        <v>1116</v>
      </c>
      <c r="E168" s="31" t="s">
        <v>576</v>
      </c>
      <c r="F168" s="86">
        <v>168000</v>
      </c>
      <c r="G168" s="32">
        <v>38.700000000000003</v>
      </c>
      <c r="H168" s="32" t="s">
        <v>866</v>
      </c>
    </row>
    <row r="169" spans="1:8" ht="15" customHeight="1">
      <c r="A169" s="85">
        <v>45197</v>
      </c>
      <c r="B169" s="32" t="s">
        <v>177</v>
      </c>
      <c r="C169" s="31" t="s">
        <v>1281</v>
      </c>
      <c r="D169" s="31" t="s">
        <v>876</v>
      </c>
      <c r="E169" s="31" t="s">
        <v>576</v>
      </c>
      <c r="F169" s="86">
        <v>280104</v>
      </c>
      <c r="G169" s="32">
        <v>2052.09</v>
      </c>
      <c r="H169" s="32" t="s">
        <v>866</v>
      </c>
    </row>
    <row r="170" spans="1:8" ht="15" customHeight="1">
      <c r="A170" s="85">
        <v>45197</v>
      </c>
      <c r="B170" s="32" t="s">
        <v>177</v>
      </c>
      <c r="C170" s="31" t="s">
        <v>1281</v>
      </c>
      <c r="D170" s="31" t="s">
        <v>1039</v>
      </c>
      <c r="E170" s="31" t="s">
        <v>576</v>
      </c>
      <c r="F170" s="86">
        <v>367176</v>
      </c>
      <c r="G170" s="32">
        <v>2065.4699999999998</v>
      </c>
      <c r="H170" s="32" t="s">
        <v>866</v>
      </c>
    </row>
    <row r="171" spans="1:8" ht="15" customHeight="1">
      <c r="A171" s="85">
        <v>45197</v>
      </c>
      <c r="B171" s="32" t="s">
        <v>177</v>
      </c>
      <c r="C171" s="31" t="s">
        <v>1281</v>
      </c>
      <c r="D171" s="31" t="s">
        <v>577</v>
      </c>
      <c r="E171" s="31" t="s">
        <v>576</v>
      </c>
      <c r="F171" s="86">
        <v>615604</v>
      </c>
      <c r="G171" s="32">
        <v>2054.0100000000002</v>
      </c>
      <c r="H171" s="32" t="s">
        <v>866</v>
      </c>
    </row>
    <row r="172" spans="1:8" ht="15" customHeight="1">
      <c r="A172" s="85">
        <v>45197</v>
      </c>
      <c r="B172" s="32" t="s">
        <v>1139</v>
      </c>
      <c r="C172" s="31" t="s">
        <v>1140</v>
      </c>
      <c r="D172" s="31" t="s">
        <v>1141</v>
      </c>
      <c r="E172" s="31" t="s">
        <v>576</v>
      </c>
      <c r="F172" s="86">
        <v>3800000</v>
      </c>
      <c r="G172" s="32">
        <v>16.3</v>
      </c>
      <c r="H172" s="32" t="s">
        <v>866</v>
      </c>
    </row>
    <row r="173" spans="1:8" ht="15" customHeight="1">
      <c r="A173" s="85">
        <v>45197</v>
      </c>
      <c r="B173" s="32" t="s">
        <v>1081</v>
      </c>
      <c r="C173" s="31" t="s">
        <v>1082</v>
      </c>
      <c r="D173" s="31" t="s">
        <v>876</v>
      </c>
      <c r="E173" s="31" t="s">
        <v>576</v>
      </c>
      <c r="F173" s="86">
        <v>2923560</v>
      </c>
      <c r="G173" s="32">
        <v>32.5</v>
      </c>
      <c r="H173" s="32" t="s">
        <v>866</v>
      </c>
    </row>
    <row r="174" spans="1:8" ht="15" customHeight="1">
      <c r="A174" s="85">
        <v>45197</v>
      </c>
      <c r="B174" s="32" t="s">
        <v>1081</v>
      </c>
      <c r="C174" s="31" t="s">
        <v>1082</v>
      </c>
      <c r="D174" s="31" t="s">
        <v>577</v>
      </c>
      <c r="E174" s="31" t="s">
        <v>576</v>
      </c>
      <c r="F174" s="86">
        <v>3391223</v>
      </c>
      <c r="G174" s="32">
        <v>32.700000000000003</v>
      </c>
      <c r="H174" s="32" t="s">
        <v>866</v>
      </c>
    </row>
    <row r="175" spans="1:8" ht="15" customHeight="1">
      <c r="A175" s="85">
        <v>45197</v>
      </c>
      <c r="B175" s="32" t="s">
        <v>1282</v>
      </c>
      <c r="C175" s="31" t="s">
        <v>1283</v>
      </c>
      <c r="D175" s="31" t="s">
        <v>1284</v>
      </c>
      <c r="E175" s="31" t="s">
        <v>576</v>
      </c>
      <c r="F175" s="86">
        <v>88593</v>
      </c>
      <c r="G175" s="32">
        <v>51.64</v>
      </c>
      <c r="H175" s="32" t="s">
        <v>866</v>
      </c>
    </row>
    <row r="176" spans="1:8" ht="15" customHeight="1">
      <c r="A176" s="85">
        <v>45197</v>
      </c>
      <c r="B176" s="32" t="s">
        <v>1282</v>
      </c>
      <c r="C176" s="31" t="s">
        <v>1283</v>
      </c>
      <c r="D176" s="31" t="s">
        <v>1266</v>
      </c>
      <c r="E176" s="31" t="s">
        <v>576</v>
      </c>
      <c r="F176" s="86">
        <v>95243</v>
      </c>
      <c r="G176" s="32">
        <v>50.98</v>
      </c>
      <c r="H176" s="32" t="s">
        <v>866</v>
      </c>
    </row>
    <row r="177" spans="1:8" ht="15" customHeight="1">
      <c r="A177" s="85">
        <v>45197</v>
      </c>
      <c r="B177" s="32" t="s">
        <v>1285</v>
      </c>
      <c r="C177" s="31" t="s">
        <v>1286</v>
      </c>
      <c r="D177" s="31" t="s">
        <v>1316</v>
      </c>
      <c r="E177" s="31" t="s">
        <v>576</v>
      </c>
      <c r="F177" s="86">
        <v>1443300</v>
      </c>
      <c r="G177" s="32">
        <v>225</v>
      </c>
      <c r="H177" s="32" t="s">
        <v>866</v>
      </c>
    </row>
    <row r="178" spans="1:8" ht="15" customHeight="1">
      <c r="A178" s="85">
        <v>45197</v>
      </c>
      <c r="B178" s="32" t="s">
        <v>1285</v>
      </c>
      <c r="C178" s="31" t="s">
        <v>1286</v>
      </c>
      <c r="D178" s="31" t="s">
        <v>1317</v>
      </c>
      <c r="E178" s="31" t="s">
        <v>576</v>
      </c>
      <c r="F178" s="86">
        <v>2760833</v>
      </c>
      <c r="G178" s="32">
        <v>225</v>
      </c>
      <c r="H178" s="32" t="s">
        <v>866</v>
      </c>
    </row>
    <row r="179" spans="1:8" ht="15" customHeight="1">
      <c r="A179" s="85">
        <v>45197</v>
      </c>
      <c r="B179" s="32" t="s">
        <v>1290</v>
      </c>
      <c r="C179" s="31" t="s">
        <v>1291</v>
      </c>
      <c r="D179" s="31" t="s">
        <v>1292</v>
      </c>
      <c r="E179" s="31" t="s">
        <v>576</v>
      </c>
      <c r="F179" s="86">
        <v>100000</v>
      </c>
      <c r="G179" s="32">
        <v>32.31</v>
      </c>
      <c r="H179" s="32" t="s">
        <v>866</v>
      </c>
    </row>
    <row r="180" spans="1:8" ht="15" customHeight="1">
      <c r="A180" s="85">
        <v>45197</v>
      </c>
      <c r="B180" s="32" t="s">
        <v>1290</v>
      </c>
      <c r="C180" s="31" t="s">
        <v>1291</v>
      </c>
      <c r="D180" s="31" t="s">
        <v>1293</v>
      </c>
      <c r="E180" s="31" t="s">
        <v>576</v>
      </c>
      <c r="F180" s="86">
        <v>86000</v>
      </c>
      <c r="G180" s="32">
        <v>32.700000000000003</v>
      </c>
      <c r="H180" s="32" t="s">
        <v>866</v>
      </c>
    </row>
    <row r="181" spans="1:8" ht="15" customHeight="1">
      <c r="A181" s="85">
        <v>45197</v>
      </c>
      <c r="B181" s="32" t="s">
        <v>1290</v>
      </c>
      <c r="C181" s="31" t="s">
        <v>1291</v>
      </c>
      <c r="D181" s="31" t="s">
        <v>1318</v>
      </c>
      <c r="E181" s="31" t="s">
        <v>576</v>
      </c>
      <c r="F181" s="86">
        <v>300000</v>
      </c>
      <c r="G181" s="32">
        <v>32.06</v>
      </c>
      <c r="H181" s="32" t="s">
        <v>866</v>
      </c>
    </row>
    <row r="182" spans="1:8" ht="15" customHeight="1">
      <c r="A182" s="85">
        <v>45197</v>
      </c>
      <c r="B182" s="32" t="s">
        <v>1319</v>
      </c>
      <c r="C182" s="31" t="s">
        <v>1320</v>
      </c>
      <c r="D182" s="31" t="s">
        <v>1321</v>
      </c>
      <c r="E182" s="31" t="s">
        <v>576</v>
      </c>
      <c r="F182" s="86">
        <v>67800</v>
      </c>
      <c r="G182" s="32">
        <v>8.83</v>
      </c>
      <c r="H182" s="32" t="s">
        <v>866</v>
      </c>
    </row>
    <row r="183" spans="1:8" ht="15" customHeight="1">
      <c r="A183" s="85">
        <v>45197</v>
      </c>
      <c r="B183" s="32" t="s">
        <v>1205</v>
      </c>
      <c r="C183" s="31" t="s">
        <v>1294</v>
      </c>
      <c r="D183" s="31" t="s">
        <v>577</v>
      </c>
      <c r="E183" s="31" t="s">
        <v>576</v>
      </c>
      <c r="F183" s="86">
        <v>314847</v>
      </c>
      <c r="G183" s="32">
        <v>265.42</v>
      </c>
      <c r="H183" s="32" t="s">
        <v>866</v>
      </c>
    </row>
    <row r="184" spans="1:8" ht="15" customHeight="1">
      <c r="A184" s="85">
        <v>45197</v>
      </c>
      <c r="B184" s="32" t="s">
        <v>1205</v>
      </c>
      <c r="C184" s="31" t="s">
        <v>1294</v>
      </c>
      <c r="D184" s="31" t="s">
        <v>1206</v>
      </c>
      <c r="E184" s="31" t="s">
        <v>576</v>
      </c>
      <c r="F184" s="86">
        <v>425000</v>
      </c>
      <c r="G184" s="32">
        <v>240</v>
      </c>
      <c r="H184" s="32" t="s">
        <v>866</v>
      </c>
    </row>
    <row r="185" spans="1:8" ht="15" customHeight="1">
      <c r="A185" s="85">
        <v>45197</v>
      </c>
      <c r="B185" s="32" t="s">
        <v>1295</v>
      </c>
      <c r="C185" s="31" t="s">
        <v>1296</v>
      </c>
      <c r="D185" s="31" t="s">
        <v>876</v>
      </c>
      <c r="E185" s="31" t="s">
        <v>576</v>
      </c>
      <c r="F185" s="86">
        <v>20569338</v>
      </c>
      <c r="G185" s="32">
        <v>19.55</v>
      </c>
      <c r="H185" s="32" t="s">
        <v>866</v>
      </c>
    </row>
    <row r="186" spans="1:8" ht="15" customHeight="1">
      <c r="A186" s="85">
        <v>45197</v>
      </c>
      <c r="B186" s="32" t="s">
        <v>1297</v>
      </c>
      <c r="C186" s="31" t="s">
        <v>1298</v>
      </c>
      <c r="D186" s="31" t="s">
        <v>577</v>
      </c>
      <c r="E186" s="31" t="s">
        <v>576</v>
      </c>
      <c r="F186" s="86">
        <v>521822</v>
      </c>
      <c r="G186" s="32">
        <v>642.62</v>
      </c>
      <c r="H186" s="32" t="s">
        <v>866</v>
      </c>
    </row>
    <row r="187" spans="1:8" ht="15" customHeight="1">
      <c r="A187" s="85">
        <v>45197</v>
      </c>
      <c r="B187" s="32" t="s">
        <v>1137</v>
      </c>
      <c r="C187" s="31" t="s">
        <v>1138</v>
      </c>
      <c r="D187" s="31" t="s">
        <v>577</v>
      </c>
      <c r="E187" s="31" t="s">
        <v>576</v>
      </c>
      <c r="F187" s="86">
        <v>111464</v>
      </c>
      <c r="G187" s="32">
        <v>475.47</v>
      </c>
      <c r="H187" s="32" t="s">
        <v>866</v>
      </c>
    </row>
    <row r="188" spans="1:8" ht="15" customHeight="1">
      <c r="A188" s="85">
        <v>45197</v>
      </c>
      <c r="B188" s="32" t="s">
        <v>1302</v>
      </c>
      <c r="C188" s="31" t="s">
        <v>1303</v>
      </c>
      <c r="D188" s="31" t="s">
        <v>1304</v>
      </c>
      <c r="E188" s="31" t="s">
        <v>576</v>
      </c>
      <c r="F188" s="86">
        <v>8949366</v>
      </c>
      <c r="G188" s="32">
        <v>5.42</v>
      </c>
      <c r="H188" s="32" t="s">
        <v>866</v>
      </c>
    </row>
    <row r="189" spans="1:8" ht="15" customHeight="1">
      <c r="A189" s="85">
        <v>45197</v>
      </c>
      <c r="B189" s="32" t="s">
        <v>1322</v>
      </c>
      <c r="C189" s="31" t="s">
        <v>1323</v>
      </c>
      <c r="D189" s="31" t="s">
        <v>1324</v>
      </c>
      <c r="E189" s="31" t="s">
        <v>576</v>
      </c>
      <c r="F189" s="86">
        <v>1330663</v>
      </c>
      <c r="G189" s="32">
        <v>136.12</v>
      </c>
      <c r="H189" s="32" t="s">
        <v>866</v>
      </c>
    </row>
    <row r="190" spans="1:8" ht="15" customHeight="1">
      <c r="A190" s="85"/>
      <c r="B190" s="32"/>
      <c r="C190" s="31"/>
      <c r="D190" s="31"/>
      <c r="E190" s="31"/>
      <c r="F190" s="86"/>
      <c r="G190" s="32"/>
      <c r="H190" s="32"/>
    </row>
    <row r="191" spans="1:8" ht="15" customHeight="1">
      <c r="A191" s="85"/>
      <c r="B191" s="32"/>
      <c r="C191" s="31"/>
      <c r="D191" s="31"/>
      <c r="E191" s="31"/>
      <c r="F191" s="86"/>
      <c r="G191" s="32"/>
      <c r="H191" s="32"/>
    </row>
    <row r="192" spans="1:8" ht="15" customHeight="1">
      <c r="A192" s="85"/>
      <c r="B192" s="32"/>
      <c r="C192" s="31"/>
      <c r="D192" s="31"/>
      <c r="E192" s="31"/>
      <c r="F192" s="86"/>
      <c r="G192" s="32"/>
      <c r="H192" s="32"/>
    </row>
    <row r="193" spans="1:8" ht="15" customHeight="1">
      <c r="A193" s="85"/>
      <c r="B193" s="32"/>
      <c r="C193" s="31"/>
      <c r="D193" s="31"/>
      <c r="E193" s="31"/>
      <c r="F193" s="86"/>
      <c r="G193" s="32"/>
      <c r="H193" s="32"/>
    </row>
    <row r="194" spans="1:8" ht="15" customHeight="1">
      <c r="A194" s="85"/>
      <c r="B194" s="32"/>
      <c r="C194" s="31"/>
      <c r="D194" s="31"/>
      <c r="E194" s="31"/>
      <c r="F194" s="86"/>
      <c r="G194" s="32"/>
      <c r="H194" s="32"/>
    </row>
    <row r="195" spans="1:8" ht="15" customHeight="1">
      <c r="A195" s="85"/>
      <c r="B195" s="32"/>
      <c r="C195" s="31"/>
      <c r="D195" s="31"/>
      <c r="E195" s="31"/>
      <c r="F195" s="86"/>
      <c r="G195" s="32"/>
      <c r="H195" s="32"/>
    </row>
    <row r="196" spans="1:8" ht="15" customHeight="1">
      <c r="A196" s="85"/>
      <c r="B196" s="32"/>
      <c r="C196" s="31"/>
      <c r="D196" s="31"/>
      <c r="E196" s="31"/>
      <c r="F196" s="86"/>
      <c r="G196" s="32"/>
      <c r="H196" s="32"/>
    </row>
    <row r="197" spans="1:8" ht="15" customHeight="1">
      <c r="A197" s="85"/>
      <c r="B197" s="32"/>
      <c r="C197" s="31"/>
      <c r="D197" s="31"/>
      <c r="E197" s="31"/>
      <c r="F197" s="86"/>
      <c r="G197" s="32"/>
      <c r="H197" s="32"/>
    </row>
    <row r="198" spans="1:8" ht="15" customHeight="1">
      <c r="A198" s="85"/>
      <c r="B198" s="32"/>
      <c r="C198" s="31"/>
      <c r="D198" s="31"/>
      <c r="E198" s="31"/>
      <c r="F198" s="86"/>
      <c r="G198" s="32"/>
      <c r="H198" s="32"/>
    </row>
    <row r="199" spans="1:8" ht="15" customHeight="1">
      <c r="A199" s="85"/>
      <c r="B199" s="32"/>
      <c r="C199" s="31"/>
      <c r="D199" s="31"/>
      <c r="E199" s="31"/>
      <c r="F199" s="86"/>
      <c r="G199" s="32"/>
      <c r="H199" s="32"/>
    </row>
    <row r="200" spans="1:8" ht="15" customHeight="1">
      <c r="A200" s="85"/>
      <c r="B200" s="32"/>
      <c r="C200" s="31"/>
      <c r="D200" s="31"/>
      <c r="E200" s="31"/>
      <c r="F200" s="86"/>
      <c r="G200" s="32"/>
      <c r="H200" s="32"/>
    </row>
    <row r="201" spans="1:8" ht="15" customHeight="1">
      <c r="A201" s="85"/>
      <c r="B201" s="32"/>
      <c r="C201" s="31"/>
      <c r="D201" s="31"/>
      <c r="E201" s="31"/>
      <c r="F201" s="86"/>
      <c r="G201" s="32"/>
      <c r="H201" s="32"/>
    </row>
    <row r="202" spans="1:8" ht="15" customHeight="1">
      <c r="A202" s="85"/>
      <c r="B202" s="32"/>
      <c r="C202" s="31"/>
      <c r="D202" s="31"/>
      <c r="E202" s="31"/>
      <c r="F202" s="86"/>
      <c r="G202" s="32"/>
      <c r="H202" s="32"/>
    </row>
    <row r="203" spans="1:8" ht="15" customHeight="1">
      <c r="A203" s="85"/>
      <c r="B203" s="32"/>
      <c r="C203" s="31"/>
      <c r="D203" s="31"/>
      <c r="E203" s="31"/>
      <c r="F203" s="86"/>
      <c r="G203" s="32"/>
      <c r="H203" s="3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28"/>
  <sheetViews>
    <sheetView zoomScale="80" zoomScaleNormal="80" workbookViewId="0">
      <selection activeCell="M1" sqref="M1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" customWidth="1"/>
    <col min="9" max="9" width="14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88"/>
      <c r="G2" s="88"/>
      <c r="H2" s="88"/>
      <c r="I2" s="88"/>
      <c r="J2" s="22"/>
      <c r="K2" s="88"/>
      <c r="L2" s="88"/>
      <c r="M2" s="88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9"/>
      <c r="L3" s="88"/>
      <c r="M3" s="88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0"/>
      <c r="J4" s="3"/>
      <c r="K4" s="89"/>
      <c r="L4" s="88"/>
      <c r="M4" s="88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1" t="s">
        <v>310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916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45198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578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567</v>
      </c>
      <c r="C9" s="96"/>
      <c r="D9" s="97" t="s">
        <v>579</v>
      </c>
      <c r="E9" s="96" t="s">
        <v>580</v>
      </c>
      <c r="F9" s="96" t="s">
        <v>581</v>
      </c>
      <c r="G9" s="96" t="s">
        <v>582</v>
      </c>
      <c r="H9" s="96" t="s">
        <v>583</v>
      </c>
      <c r="I9" s="96" t="s">
        <v>584</v>
      </c>
      <c r="J9" s="95" t="s">
        <v>585</v>
      </c>
      <c r="K9" s="96" t="s">
        <v>586</v>
      </c>
      <c r="L9" s="98" t="s">
        <v>587</v>
      </c>
      <c r="M9" s="98" t="s">
        <v>588</v>
      </c>
      <c r="N9" s="96" t="s">
        <v>589</v>
      </c>
      <c r="O9" s="97" t="s">
        <v>590</v>
      </c>
      <c r="P9" s="96" t="s">
        <v>591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341">
        <v>1</v>
      </c>
      <c r="B10" s="251">
        <v>45119</v>
      </c>
      <c r="C10" s="342"/>
      <c r="D10" s="366" t="s">
        <v>129</v>
      </c>
      <c r="E10" s="344" t="s">
        <v>592</v>
      </c>
      <c r="F10" s="250">
        <v>1625</v>
      </c>
      <c r="G10" s="252">
        <v>1540</v>
      </c>
      <c r="H10" s="250">
        <v>1535</v>
      </c>
      <c r="I10" s="250" t="s">
        <v>863</v>
      </c>
      <c r="J10" s="345" t="s">
        <v>1064</v>
      </c>
      <c r="K10" s="345">
        <f>H10-F10</f>
        <v>-90</v>
      </c>
      <c r="L10" s="346">
        <f>(F10*-0.3)/100</f>
        <v>-4.875</v>
      </c>
      <c r="M10" s="347">
        <f>(K10+L10)/F10</f>
        <v>-5.8384615384615382E-2</v>
      </c>
      <c r="N10" s="348" t="s">
        <v>605</v>
      </c>
      <c r="O10" s="349">
        <v>45191</v>
      </c>
      <c r="P10" s="350" t="s">
        <v>311</v>
      </c>
      <c r="Q10" s="37"/>
      <c r="R10" s="37" t="s">
        <v>594</v>
      </c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ht="14.25" customHeight="1">
      <c r="A11" s="262">
        <v>2</v>
      </c>
      <c r="B11" s="261">
        <v>45133</v>
      </c>
      <c r="C11" s="263"/>
      <c r="D11" s="265" t="s">
        <v>74</v>
      </c>
      <c r="E11" s="246" t="s">
        <v>592</v>
      </c>
      <c r="F11" s="224">
        <v>194</v>
      </c>
      <c r="G11" s="225">
        <v>185</v>
      </c>
      <c r="H11" s="224">
        <v>206.5</v>
      </c>
      <c r="I11" s="224" t="s">
        <v>867</v>
      </c>
      <c r="J11" s="103" t="s">
        <v>1011</v>
      </c>
      <c r="K11" s="103">
        <f t="shared" ref="K11" si="0">H11-F11</f>
        <v>12.5</v>
      </c>
      <c r="L11" s="104">
        <f t="shared" ref="L11" si="1">(F11*-0.3)/100</f>
        <v>-0.58199999999999996</v>
      </c>
      <c r="M11" s="105">
        <f t="shared" ref="M11" si="2">(K11+L11)/F11</f>
        <v>6.1432989690721647E-2</v>
      </c>
      <c r="N11" s="233" t="s">
        <v>595</v>
      </c>
      <c r="O11" s="235">
        <v>45182</v>
      </c>
      <c r="P11" s="234" t="s">
        <v>311</v>
      </c>
      <c r="Q11" s="37"/>
      <c r="R11" s="37" t="s">
        <v>594</v>
      </c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ht="14.25" customHeight="1">
      <c r="A12" s="262">
        <v>3</v>
      </c>
      <c r="B12" s="261">
        <v>45133</v>
      </c>
      <c r="C12" s="263"/>
      <c r="D12" s="265" t="s">
        <v>491</v>
      </c>
      <c r="E12" s="246" t="s">
        <v>592</v>
      </c>
      <c r="F12" s="224">
        <v>127.5</v>
      </c>
      <c r="G12" s="225">
        <v>118</v>
      </c>
      <c r="H12" s="224">
        <v>134.75</v>
      </c>
      <c r="I12" s="224" t="s">
        <v>868</v>
      </c>
      <c r="J12" s="103" t="s">
        <v>900</v>
      </c>
      <c r="K12" s="103">
        <f t="shared" ref="K12:K18" si="3">H12-F12</f>
        <v>7.25</v>
      </c>
      <c r="L12" s="104">
        <f t="shared" ref="L12:L18" si="4">(F12*-0.3)/100</f>
        <v>-0.38250000000000001</v>
      </c>
      <c r="M12" s="105">
        <f t="shared" ref="M12:M18" si="5">(K12+L12)/F12</f>
        <v>5.3862745098039212E-2</v>
      </c>
      <c r="N12" s="233" t="s">
        <v>595</v>
      </c>
      <c r="O12" s="235">
        <v>45170</v>
      </c>
      <c r="P12" s="234" t="s">
        <v>311</v>
      </c>
      <c r="Q12" s="37"/>
      <c r="R12" s="37" t="s">
        <v>594</v>
      </c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ht="15" customHeight="1">
      <c r="A13" s="262">
        <v>4</v>
      </c>
      <c r="B13" s="261">
        <v>45142</v>
      </c>
      <c r="C13" s="263"/>
      <c r="D13" s="265" t="s">
        <v>556</v>
      </c>
      <c r="E13" s="246" t="s">
        <v>918</v>
      </c>
      <c r="F13" s="224">
        <v>1823</v>
      </c>
      <c r="G13" s="225">
        <v>1738</v>
      </c>
      <c r="H13" s="224">
        <v>1925</v>
      </c>
      <c r="I13" s="224" t="s">
        <v>917</v>
      </c>
      <c r="J13" s="103" t="s">
        <v>927</v>
      </c>
      <c r="K13" s="103">
        <f t="shared" si="3"/>
        <v>102</v>
      </c>
      <c r="L13" s="104">
        <f t="shared" si="4"/>
        <v>-5.4689999999999994</v>
      </c>
      <c r="M13" s="105">
        <f t="shared" si="5"/>
        <v>5.2951727921009328E-2</v>
      </c>
      <c r="N13" s="233" t="s">
        <v>595</v>
      </c>
      <c r="O13" s="235">
        <v>45174</v>
      </c>
      <c r="P13" s="234" t="s">
        <v>311</v>
      </c>
      <c r="R13" s="37" t="s">
        <v>594</v>
      </c>
    </row>
    <row r="14" spans="1:38" ht="15" customHeight="1">
      <c r="A14" s="262">
        <v>5</v>
      </c>
      <c r="B14" s="261">
        <v>45145</v>
      </c>
      <c r="C14" s="263"/>
      <c r="D14" s="265" t="s">
        <v>535</v>
      </c>
      <c r="E14" s="246" t="s">
        <v>592</v>
      </c>
      <c r="F14" s="224">
        <v>399</v>
      </c>
      <c r="G14" s="225">
        <v>365</v>
      </c>
      <c r="H14" s="224">
        <v>433</v>
      </c>
      <c r="I14" s="224" t="s">
        <v>871</v>
      </c>
      <c r="J14" s="103" t="s">
        <v>755</v>
      </c>
      <c r="K14" s="103">
        <f t="shared" si="3"/>
        <v>34</v>
      </c>
      <c r="L14" s="104">
        <f t="shared" si="4"/>
        <v>-1.1969999999999998</v>
      </c>
      <c r="M14" s="105">
        <f t="shared" si="5"/>
        <v>8.2213032581453627E-2</v>
      </c>
      <c r="N14" s="233" t="s">
        <v>595</v>
      </c>
      <c r="O14" s="235">
        <v>45181</v>
      </c>
      <c r="P14" s="234" t="s">
        <v>311</v>
      </c>
      <c r="R14" s="37" t="s">
        <v>594</v>
      </c>
    </row>
    <row r="15" spans="1:38" ht="15" customHeight="1">
      <c r="A15" s="262">
        <v>6</v>
      </c>
      <c r="B15" s="231">
        <v>45167</v>
      </c>
      <c r="C15" s="245"/>
      <c r="D15" s="264" t="s">
        <v>402</v>
      </c>
      <c r="E15" s="246" t="s">
        <v>592</v>
      </c>
      <c r="F15" s="230">
        <v>2935</v>
      </c>
      <c r="G15" s="223">
        <v>2700</v>
      </c>
      <c r="H15" s="230">
        <v>3125</v>
      </c>
      <c r="I15" s="230" t="s">
        <v>878</v>
      </c>
      <c r="J15" s="103" t="s">
        <v>914</v>
      </c>
      <c r="K15" s="103">
        <f t="shared" si="3"/>
        <v>190</v>
      </c>
      <c r="L15" s="104">
        <f t="shared" si="4"/>
        <v>-8.8049999999999997</v>
      </c>
      <c r="M15" s="105">
        <f t="shared" si="5"/>
        <v>6.173594548551959E-2</v>
      </c>
      <c r="N15" s="233" t="s">
        <v>595</v>
      </c>
      <c r="O15" s="235">
        <v>45173</v>
      </c>
      <c r="P15" s="234" t="s">
        <v>311</v>
      </c>
      <c r="R15" s="37" t="s">
        <v>594</v>
      </c>
    </row>
    <row r="16" spans="1:38" ht="15" customHeight="1">
      <c r="A16" s="262">
        <v>7</v>
      </c>
      <c r="B16" s="231">
        <v>45167</v>
      </c>
      <c r="C16" s="245"/>
      <c r="D16" s="264" t="s">
        <v>430</v>
      </c>
      <c r="E16" s="246" t="s">
        <v>592</v>
      </c>
      <c r="F16" s="230">
        <v>114.5</v>
      </c>
      <c r="G16" s="223">
        <v>105</v>
      </c>
      <c r="H16" s="230">
        <v>122.25</v>
      </c>
      <c r="I16" s="230" t="s">
        <v>881</v>
      </c>
      <c r="J16" s="103" t="s">
        <v>901</v>
      </c>
      <c r="K16" s="103">
        <f t="shared" si="3"/>
        <v>7.75</v>
      </c>
      <c r="L16" s="104">
        <f t="shared" si="4"/>
        <v>-0.34350000000000003</v>
      </c>
      <c r="M16" s="105">
        <f t="shared" si="5"/>
        <v>6.4685589519650658E-2</v>
      </c>
      <c r="N16" s="233" t="s">
        <v>595</v>
      </c>
      <c r="O16" s="235">
        <v>45171</v>
      </c>
      <c r="P16" s="234" t="s">
        <v>311</v>
      </c>
      <c r="R16" s="37" t="s">
        <v>594</v>
      </c>
    </row>
    <row r="17" spans="1:18" ht="15" customHeight="1">
      <c r="A17" s="262">
        <v>8</v>
      </c>
      <c r="B17" s="231">
        <v>45168</v>
      </c>
      <c r="C17" s="245"/>
      <c r="D17" s="264" t="s">
        <v>324</v>
      </c>
      <c r="E17" s="246" t="s">
        <v>592</v>
      </c>
      <c r="F17" s="230">
        <v>627</v>
      </c>
      <c r="G17" s="223">
        <v>577</v>
      </c>
      <c r="H17" s="230">
        <v>671</v>
      </c>
      <c r="I17" s="230" t="s">
        <v>890</v>
      </c>
      <c r="J17" s="103" t="s">
        <v>955</v>
      </c>
      <c r="K17" s="103">
        <f t="shared" si="3"/>
        <v>44</v>
      </c>
      <c r="L17" s="104">
        <f t="shared" si="4"/>
        <v>-1.881</v>
      </c>
      <c r="M17" s="105">
        <f t="shared" si="5"/>
        <v>6.7175438596491222E-2</v>
      </c>
      <c r="N17" s="233" t="s">
        <v>595</v>
      </c>
      <c r="O17" s="235">
        <v>45177</v>
      </c>
      <c r="P17" s="234" t="s">
        <v>311</v>
      </c>
      <c r="R17" s="37" t="s">
        <v>594</v>
      </c>
    </row>
    <row r="18" spans="1:18" ht="15" customHeight="1">
      <c r="A18" s="262">
        <v>9</v>
      </c>
      <c r="B18" s="231">
        <v>45169</v>
      </c>
      <c r="C18" s="245"/>
      <c r="D18" s="264" t="s">
        <v>387</v>
      </c>
      <c r="E18" s="246" t="s">
        <v>592</v>
      </c>
      <c r="F18" s="230">
        <v>1530</v>
      </c>
      <c r="G18" s="223">
        <v>1415</v>
      </c>
      <c r="H18" s="230">
        <v>1612.5</v>
      </c>
      <c r="I18" s="230" t="s">
        <v>893</v>
      </c>
      <c r="J18" s="103" t="s">
        <v>819</v>
      </c>
      <c r="K18" s="103">
        <f t="shared" si="3"/>
        <v>82.5</v>
      </c>
      <c r="L18" s="104">
        <f t="shared" si="4"/>
        <v>-4.59</v>
      </c>
      <c r="M18" s="105">
        <f t="shared" si="5"/>
        <v>5.092156862745098E-2</v>
      </c>
      <c r="N18" s="233" t="s">
        <v>595</v>
      </c>
      <c r="O18" s="235">
        <v>45170</v>
      </c>
      <c r="P18" s="234" t="s">
        <v>311</v>
      </c>
      <c r="R18" s="37" t="s">
        <v>594</v>
      </c>
    </row>
    <row r="19" spans="1:18" ht="15" customHeight="1">
      <c r="A19" s="262">
        <v>10</v>
      </c>
      <c r="B19" s="231">
        <v>45170</v>
      </c>
      <c r="C19" s="245"/>
      <c r="D19" s="264" t="s">
        <v>228</v>
      </c>
      <c r="E19" s="246" t="s">
        <v>592</v>
      </c>
      <c r="F19" s="230">
        <v>126.5</v>
      </c>
      <c r="G19" s="223">
        <v>119</v>
      </c>
      <c r="H19" s="230">
        <v>134.1</v>
      </c>
      <c r="I19" s="230" t="s">
        <v>895</v>
      </c>
      <c r="J19" s="103" t="s">
        <v>1031</v>
      </c>
      <c r="K19" s="103">
        <f t="shared" ref="K19" si="6">H19-F19</f>
        <v>7.5999999999999943</v>
      </c>
      <c r="L19" s="104">
        <f t="shared" ref="L19" si="7">(F19*-0.3)/100</f>
        <v>-0.37949999999999995</v>
      </c>
      <c r="M19" s="105">
        <f t="shared" ref="M19" si="8">(K19+L19)/F19</f>
        <v>5.7079051383399165E-2</v>
      </c>
      <c r="N19" s="233" t="s">
        <v>595</v>
      </c>
      <c r="O19" s="235">
        <v>45183</v>
      </c>
      <c r="P19" s="234" t="s">
        <v>311</v>
      </c>
      <c r="R19" s="37" t="s">
        <v>594</v>
      </c>
    </row>
    <row r="20" spans="1:18" ht="15" customHeight="1">
      <c r="A20" s="272">
        <v>11</v>
      </c>
      <c r="B20" s="231">
        <v>45170</v>
      </c>
      <c r="C20" s="245"/>
      <c r="D20" s="264" t="s">
        <v>114</v>
      </c>
      <c r="E20" s="246" t="s">
        <v>592</v>
      </c>
      <c r="F20" s="230">
        <v>141.5</v>
      </c>
      <c r="G20" s="223">
        <v>133</v>
      </c>
      <c r="H20" s="230">
        <v>149</v>
      </c>
      <c r="I20" s="230" t="s">
        <v>877</v>
      </c>
      <c r="J20" s="103" t="s">
        <v>962</v>
      </c>
      <c r="K20" s="103">
        <f>H20-F20</f>
        <v>7.5</v>
      </c>
      <c r="L20" s="104">
        <f>(F20*-0.3)/100</f>
        <v>-0.42449999999999993</v>
      </c>
      <c r="M20" s="105">
        <f>(K20+L20)/F20</f>
        <v>5.0003533568904593E-2</v>
      </c>
      <c r="N20" s="233" t="s">
        <v>595</v>
      </c>
      <c r="O20" s="235">
        <v>45180</v>
      </c>
      <c r="P20" s="234" t="s">
        <v>311</v>
      </c>
      <c r="R20" s="37" t="s">
        <v>594</v>
      </c>
    </row>
    <row r="21" spans="1:18" ht="15" customHeight="1">
      <c r="A21" s="272">
        <v>12</v>
      </c>
      <c r="B21" s="231">
        <v>45173</v>
      </c>
      <c r="C21" s="245"/>
      <c r="D21" s="264" t="s">
        <v>486</v>
      </c>
      <c r="E21" s="246" t="s">
        <v>592</v>
      </c>
      <c r="F21" s="230">
        <v>133.5</v>
      </c>
      <c r="G21" s="223">
        <v>124</v>
      </c>
      <c r="H21" s="230">
        <v>142</v>
      </c>
      <c r="I21" s="230" t="s">
        <v>904</v>
      </c>
      <c r="J21" s="103" t="s">
        <v>915</v>
      </c>
      <c r="K21" s="103">
        <f>H21-F21</f>
        <v>8.5</v>
      </c>
      <c r="L21" s="104">
        <f>(F21*-0.02)/100</f>
        <v>-2.6699999999999998E-2</v>
      </c>
      <c r="M21" s="105">
        <f>(K21+L21)/F21</f>
        <v>6.3470411985018724E-2</v>
      </c>
      <c r="N21" s="233" t="s">
        <v>595</v>
      </c>
      <c r="O21" s="235">
        <v>45173</v>
      </c>
      <c r="P21" s="234" t="s">
        <v>311</v>
      </c>
      <c r="R21" s="37" t="s">
        <v>594</v>
      </c>
    </row>
    <row r="22" spans="1:18" ht="15" customHeight="1">
      <c r="A22" s="272">
        <v>13</v>
      </c>
      <c r="B22" s="231">
        <v>45173</v>
      </c>
      <c r="C22" s="245"/>
      <c r="D22" s="264" t="s">
        <v>229</v>
      </c>
      <c r="E22" s="246" t="s">
        <v>592</v>
      </c>
      <c r="F22" s="230">
        <v>3410</v>
      </c>
      <c r="G22" s="223">
        <v>3195</v>
      </c>
      <c r="H22" s="230">
        <v>3610</v>
      </c>
      <c r="I22" s="230" t="s">
        <v>913</v>
      </c>
      <c r="J22" s="103" t="s">
        <v>1045</v>
      </c>
      <c r="K22" s="103">
        <f>H22-F22</f>
        <v>200</v>
      </c>
      <c r="L22" s="104">
        <f>(F22*-0.3)/100</f>
        <v>-10.23</v>
      </c>
      <c r="M22" s="105">
        <f>(K22+L22)/F22</f>
        <v>5.5651026392961878E-2</v>
      </c>
      <c r="N22" s="233" t="s">
        <v>595</v>
      </c>
      <c r="O22" s="235">
        <v>45187</v>
      </c>
      <c r="P22" s="234" t="s">
        <v>311</v>
      </c>
      <c r="R22" s="37" t="s">
        <v>594</v>
      </c>
    </row>
    <row r="23" spans="1:18" ht="15" customHeight="1">
      <c r="A23" s="341">
        <v>14</v>
      </c>
      <c r="B23" s="251">
        <v>45174</v>
      </c>
      <c r="C23" s="342"/>
      <c r="D23" s="343" t="s">
        <v>486</v>
      </c>
      <c r="E23" s="344" t="s">
        <v>592</v>
      </c>
      <c r="F23" s="250">
        <v>136.5</v>
      </c>
      <c r="G23" s="252">
        <v>129</v>
      </c>
      <c r="H23" s="250">
        <v>129</v>
      </c>
      <c r="I23" s="250" t="s">
        <v>919</v>
      </c>
      <c r="J23" s="345" t="s">
        <v>1064</v>
      </c>
      <c r="K23" s="345">
        <f>H23-F23</f>
        <v>-7.5</v>
      </c>
      <c r="L23" s="346">
        <f>(F23*-0.3)/100</f>
        <v>-0.40949999999999998</v>
      </c>
      <c r="M23" s="347">
        <f>(K23+L23)/F23</f>
        <v>-5.794505494505494E-2</v>
      </c>
      <c r="N23" s="348" t="s">
        <v>605</v>
      </c>
      <c r="O23" s="349">
        <v>45190</v>
      </c>
      <c r="P23" s="350" t="s">
        <v>311</v>
      </c>
      <c r="R23" s="37" t="s">
        <v>594</v>
      </c>
    </row>
    <row r="24" spans="1:18" ht="15" customHeight="1">
      <c r="A24" s="236">
        <v>15</v>
      </c>
      <c r="B24" s="228">
        <v>45174</v>
      </c>
      <c r="C24" s="237"/>
      <c r="D24" s="242" t="s">
        <v>402</v>
      </c>
      <c r="E24" s="239" t="s">
        <v>592</v>
      </c>
      <c r="F24" s="227" t="s">
        <v>921</v>
      </c>
      <c r="G24" s="229">
        <v>2785</v>
      </c>
      <c r="H24" s="227"/>
      <c r="I24" s="227" t="s">
        <v>922</v>
      </c>
      <c r="J24" s="229" t="s">
        <v>593</v>
      </c>
      <c r="K24" s="229"/>
      <c r="L24" s="232"/>
      <c r="M24" s="240"/>
      <c r="N24" s="229"/>
      <c r="O24" s="241"/>
      <c r="P24" s="106">
        <f>VLOOKUP(D24,'MidCap Intra'!$B$11:$C$568,2,0)</f>
        <v>3045.55</v>
      </c>
      <c r="R24" s="37" t="s">
        <v>594</v>
      </c>
    </row>
    <row r="25" spans="1:18" ht="15" customHeight="1">
      <c r="A25" s="272">
        <v>16</v>
      </c>
      <c r="B25" s="231">
        <v>45175</v>
      </c>
      <c r="C25" s="245"/>
      <c r="D25" s="264" t="s">
        <v>372</v>
      </c>
      <c r="E25" s="246" t="s">
        <v>592</v>
      </c>
      <c r="F25" s="230">
        <v>512</v>
      </c>
      <c r="G25" s="223">
        <v>485</v>
      </c>
      <c r="H25" s="230">
        <v>560</v>
      </c>
      <c r="I25" s="230" t="s">
        <v>937</v>
      </c>
      <c r="J25" s="103" t="s">
        <v>1032</v>
      </c>
      <c r="K25" s="103">
        <f>H25-F25</f>
        <v>48</v>
      </c>
      <c r="L25" s="104">
        <f>(F25*-0.3)/100</f>
        <v>-1.536</v>
      </c>
      <c r="M25" s="105">
        <f>(K25+L25)/F25</f>
        <v>9.0749999999999997E-2</v>
      </c>
      <c r="N25" s="233" t="s">
        <v>595</v>
      </c>
      <c r="O25" s="235">
        <v>45183</v>
      </c>
      <c r="P25" s="234" t="s">
        <v>311</v>
      </c>
      <c r="R25" s="37" t="s">
        <v>594</v>
      </c>
    </row>
    <row r="26" spans="1:18" ht="15" customHeight="1">
      <c r="A26" s="341">
        <v>17</v>
      </c>
      <c r="B26" s="251">
        <v>45180</v>
      </c>
      <c r="C26" s="342"/>
      <c r="D26" s="343" t="s">
        <v>490</v>
      </c>
      <c r="E26" s="344" t="s">
        <v>918</v>
      </c>
      <c r="F26" s="250">
        <v>1222</v>
      </c>
      <c r="G26" s="252">
        <v>1167</v>
      </c>
      <c r="H26" s="250">
        <v>1165</v>
      </c>
      <c r="I26" s="250" t="s">
        <v>963</v>
      </c>
      <c r="J26" s="345" t="s">
        <v>1076</v>
      </c>
      <c r="K26" s="345">
        <f>H26-F26</f>
        <v>-57</v>
      </c>
      <c r="L26" s="346">
        <f>(F26*-0.3)/100</f>
        <v>-3.6659999999999995</v>
      </c>
      <c r="M26" s="347">
        <f>(K26+L26)/F26</f>
        <v>-4.9644844517184941E-2</v>
      </c>
      <c r="N26" s="348" t="s">
        <v>605</v>
      </c>
      <c r="O26" s="349">
        <v>45191</v>
      </c>
      <c r="P26" s="350" t="s">
        <v>311</v>
      </c>
      <c r="R26" s="37" t="s">
        <v>594</v>
      </c>
    </row>
    <row r="27" spans="1:18" ht="15" customHeight="1">
      <c r="A27" s="236">
        <v>18</v>
      </c>
      <c r="B27" s="228">
        <v>45181</v>
      </c>
      <c r="C27" s="237"/>
      <c r="D27" s="242" t="s">
        <v>324</v>
      </c>
      <c r="E27" s="239" t="s">
        <v>592</v>
      </c>
      <c r="F27" s="227" t="s">
        <v>984</v>
      </c>
      <c r="G27" s="229">
        <v>608</v>
      </c>
      <c r="H27" s="227"/>
      <c r="I27" s="227" t="s">
        <v>985</v>
      </c>
      <c r="J27" s="229" t="s">
        <v>593</v>
      </c>
      <c r="K27" s="229"/>
      <c r="L27" s="232"/>
      <c r="M27" s="240"/>
      <c r="N27" s="229"/>
      <c r="O27" s="241"/>
      <c r="P27" s="106">
        <f>VLOOKUP(D27,'MidCap Intra'!$B$11:$C$568,2,0)</f>
        <v>638.15</v>
      </c>
      <c r="R27" s="37" t="s">
        <v>594</v>
      </c>
    </row>
    <row r="28" spans="1:18" ht="15" customHeight="1">
      <c r="A28" s="236">
        <v>19</v>
      </c>
      <c r="B28" s="228">
        <v>45181</v>
      </c>
      <c r="C28" s="237"/>
      <c r="D28" s="242" t="s">
        <v>226</v>
      </c>
      <c r="E28" s="239" t="s">
        <v>592</v>
      </c>
      <c r="F28" s="227" t="s">
        <v>998</v>
      </c>
      <c r="G28" s="229">
        <v>584</v>
      </c>
      <c r="H28" s="227"/>
      <c r="I28" s="227" t="s">
        <v>986</v>
      </c>
      <c r="J28" s="229" t="s">
        <v>593</v>
      </c>
      <c r="K28" s="229"/>
      <c r="L28" s="232"/>
      <c r="M28" s="240"/>
      <c r="N28" s="229"/>
      <c r="O28" s="241"/>
      <c r="P28" s="106">
        <f>VLOOKUP(D28,'MidCap Intra'!$B$11:$C$568,2,0)</f>
        <v>614.1</v>
      </c>
      <c r="R28" s="37" t="s">
        <v>594</v>
      </c>
    </row>
    <row r="29" spans="1:18" ht="15" customHeight="1">
      <c r="A29" s="272">
        <v>20</v>
      </c>
      <c r="B29" s="231">
        <v>45181</v>
      </c>
      <c r="C29" s="245"/>
      <c r="D29" s="264" t="s">
        <v>430</v>
      </c>
      <c r="E29" s="246" t="s">
        <v>592</v>
      </c>
      <c r="F29" s="230">
        <v>116.5</v>
      </c>
      <c r="G29" s="223">
        <v>108</v>
      </c>
      <c r="H29" s="230">
        <v>124</v>
      </c>
      <c r="I29" s="230" t="s">
        <v>881</v>
      </c>
      <c r="J29" s="103" t="s">
        <v>962</v>
      </c>
      <c r="K29" s="103">
        <f>H29-F29</f>
        <v>7.5</v>
      </c>
      <c r="L29" s="104">
        <f>(F29*-0.3)/100</f>
        <v>-0.34949999999999998</v>
      </c>
      <c r="M29" s="105">
        <f>(K29+L29)/F29</f>
        <v>6.1377682403433477E-2</v>
      </c>
      <c r="N29" s="233" t="s">
        <v>595</v>
      </c>
      <c r="O29" s="235">
        <v>45184</v>
      </c>
      <c r="P29" s="338" t="s">
        <v>311</v>
      </c>
      <c r="R29" s="37" t="s">
        <v>594</v>
      </c>
    </row>
    <row r="30" spans="1:18" ht="15" customHeight="1">
      <c r="A30" s="236">
        <v>21</v>
      </c>
      <c r="B30" s="228">
        <v>45187</v>
      </c>
      <c r="C30" s="237"/>
      <c r="D30" s="242" t="s">
        <v>453</v>
      </c>
      <c r="E30" s="239" t="s">
        <v>592</v>
      </c>
      <c r="F30" s="227" t="s">
        <v>1042</v>
      </c>
      <c r="G30" s="229">
        <v>2380</v>
      </c>
      <c r="H30" s="227"/>
      <c r="I30" s="227" t="s">
        <v>1043</v>
      </c>
      <c r="J30" s="229" t="s">
        <v>593</v>
      </c>
      <c r="K30" s="229"/>
      <c r="L30" s="232"/>
      <c r="M30" s="240"/>
      <c r="N30" s="229"/>
      <c r="O30" s="241"/>
      <c r="P30" s="232">
        <f>VLOOKUP(D30,'MidCap Intra'!$B$11:$C$568,2,0)</f>
        <v>2562.0500000000002</v>
      </c>
      <c r="R30" s="37" t="s">
        <v>594</v>
      </c>
    </row>
    <row r="31" spans="1:18" ht="15" customHeight="1">
      <c r="A31" s="236">
        <v>22</v>
      </c>
      <c r="B31" s="228">
        <v>45189</v>
      </c>
      <c r="C31" s="237"/>
      <c r="D31" s="242" t="s">
        <v>211</v>
      </c>
      <c r="E31" s="239" t="s">
        <v>592</v>
      </c>
      <c r="F31" s="227" t="s">
        <v>1056</v>
      </c>
      <c r="G31" s="229">
        <v>2235</v>
      </c>
      <c r="H31" s="227"/>
      <c r="I31" s="227" t="s">
        <v>1057</v>
      </c>
      <c r="J31" s="229" t="s">
        <v>593</v>
      </c>
      <c r="K31" s="229"/>
      <c r="L31" s="232"/>
      <c r="M31" s="240"/>
      <c r="N31" s="229"/>
      <c r="O31" s="241"/>
      <c r="P31" s="232">
        <f>VLOOKUP(D31,'MidCap Intra'!$B$11:$C$568,2,0)</f>
        <v>2334.1</v>
      </c>
      <c r="R31" s="37" t="s">
        <v>594</v>
      </c>
    </row>
    <row r="32" spans="1:18" ht="15" customHeight="1">
      <c r="A32" s="236">
        <v>23</v>
      </c>
      <c r="B32" s="228">
        <v>45189</v>
      </c>
      <c r="C32" s="237"/>
      <c r="D32" s="242" t="s">
        <v>201</v>
      </c>
      <c r="E32" s="239" t="s">
        <v>592</v>
      </c>
      <c r="F32" s="227" t="s">
        <v>1058</v>
      </c>
      <c r="G32" s="229">
        <v>3370</v>
      </c>
      <c r="H32" s="227"/>
      <c r="I32" s="227" t="s">
        <v>1059</v>
      </c>
      <c r="J32" s="229" t="s">
        <v>593</v>
      </c>
      <c r="K32" s="229"/>
      <c r="L32" s="232"/>
      <c r="M32" s="240"/>
      <c r="N32" s="229"/>
      <c r="O32" s="241"/>
      <c r="P32" s="232">
        <f>VLOOKUP(D32,'MidCap Intra'!$B$11:$C$568,2,0)</f>
        <v>3395.15</v>
      </c>
      <c r="R32" s="37" t="s">
        <v>594</v>
      </c>
    </row>
    <row r="33" spans="1:38" ht="15" customHeight="1">
      <c r="A33" s="272">
        <v>24</v>
      </c>
      <c r="B33" s="231">
        <v>45189</v>
      </c>
      <c r="C33" s="245"/>
      <c r="D33" s="264" t="s">
        <v>354</v>
      </c>
      <c r="E33" s="246" t="s">
        <v>592</v>
      </c>
      <c r="F33" s="230">
        <v>1145</v>
      </c>
      <c r="G33" s="223">
        <v>1070</v>
      </c>
      <c r="H33" s="230">
        <v>1202.5</v>
      </c>
      <c r="I33" s="230" t="s">
        <v>1060</v>
      </c>
      <c r="J33" s="103" t="s">
        <v>1079</v>
      </c>
      <c r="K33" s="103">
        <f>H33-F33</f>
        <v>57.5</v>
      </c>
      <c r="L33" s="104">
        <f>(F33*-0.3)/100</f>
        <v>-3.4350000000000001</v>
      </c>
      <c r="M33" s="105">
        <f>(K33+L33)/F33</f>
        <v>4.7218340611353708E-2</v>
      </c>
      <c r="N33" s="233" t="s">
        <v>595</v>
      </c>
      <c r="O33" s="235">
        <v>45191</v>
      </c>
      <c r="P33" s="338" t="s">
        <v>311</v>
      </c>
      <c r="R33" s="37" t="s">
        <v>594</v>
      </c>
    </row>
    <row r="34" spans="1:38" ht="15" customHeight="1">
      <c r="A34" s="236">
        <v>25</v>
      </c>
      <c r="B34" s="228">
        <v>45190</v>
      </c>
      <c r="C34" s="237"/>
      <c r="D34" s="242" t="s">
        <v>548</v>
      </c>
      <c r="E34" s="239" t="s">
        <v>592</v>
      </c>
      <c r="F34" s="227" t="s">
        <v>1065</v>
      </c>
      <c r="G34" s="229">
        <v>276</v>
      </c>
      <c r="H34" s="227"/>
      <c r="I34" s="227" t="s">
        <v>1066</v>
      </c>
      <c r="J34" s="229" t="s">
        <v>593</v>
      </c>
      <c r="K34" s="229"/>
      <c r="L34" s="232"/>
      <c r="M34" s="240"/>
      <c r="N34" s="229"/>
      <c r="O34" s="241"/>
      <c r="P34" s="232">
        <f>VLOOKUP(D34,'MidCap Intra'!$B$11:$C$568,2,0)</f>
        <v>305.10000000000002</v>
      </c>
      <c r="R34" s="37" t="s">
        <v>787</v>
      </c>
    </row>
    <row r="35" spans="1:38" ht="15" customHeight="1">
      <c r="A35" s="236">
        <v>26</v>
      </c>
      <c r="B35" s="228">
        <v>45191</v>
      </c>
      <c r="C35" s="237"/>
      <c r="D35" s="242" t="s">
        <v>372</v>
      </c>
      <c r="E35" s="239" t="s">
        <v>592</v>
      </c>
      <c r="F35" s="227" t="s">
        <v>1077</v>
      </c>
      <c r="G35" s="229">
        <v>485</v>
      </c>
      <c r="H35" s="227"/>
      <c r="I35" s="227" t="s">
        <v>1078</v>
      </c>
      <c r="J35" s="229" t="s">
        <v>593</v>
      </c>
      <c r="K35" s="229"/>
      <c r="L35" s="232"/>
      <c r="M35" s="240"/>
      <c r="N35" s="229"/>
      <c r="O35" s="241"/>
      <c r="P35" s="232">
        <f>VLOOKUP(D35,'MidCap Intra'!$B$11:$C$568,2,0)</f>
        <v>524.35</v>
      </c>
      <c r="R35" s="37" t="s">
        <v>594</v>
      </c>
    </row>
    <row r="36" spans="1:38" ht="15" customHeight="1">
      <c r="A36" s="236">
        <v>27</v>
      </c>
      <c r="B36" s="228">
        <v>45194</v>
      </c>
      <c r="C36" s="237"/>
      <c r="D36" s="242" t="s">
        <v>430</v>
      </c>
      <c r="E36" s="239" t="s">
        <v>592</v>
      </c>
      <c r="F36" s="227" t="s">
        <v>1085</v>
      </c>
      <c r="G36" s="229">
        <v>108</v>
      </c>
      <c r="H36" s="227"/>
      <c r="I36" s="227" t="s">
        <v>881</v>
      </c>
      <c r="J36" s="229" t="s">
        <v>593</v>
      </c>
      <c r="K36" s="229"/>
      <c r="L36" s="232"/>
      <c r="M36" s="240"/>
      <c r="N36" s="229"/>
      <c r="O36" s="241"/>
      <c r="P36" s="232">
        <f>VLOOKUP(D36,'MidCap Intra'!$B$11:$C$568,2,0)</f>
        <v>118.3</v>
      </c>
      <c r="R36" s="37" t="s">
        <v>594</v>
      </c>
    </row>
    <row r="37" spans="1:38" ht="15" customHeight="1">
      <c r="A37" s="272">
        <v>28</v>
      </c>
      <c r="B37" s="231">
        <v>45195</v>
      </c>
      <c r="C37" s="245"/>
      <c r="D37" s="264" t="s">
        <v>508</v>
      </c>
      <c r="E37" s="246" t="s">
        <v>592</v>
      </c>
      <c r="F37" s="230">
        <v>3065</v>
      </c>
      <c r="G37" s="223">
        <v>2850</v>
      </c>
      <c r="H37" s="230">
        <v>3250</v>
      </c>
      <c r="I37" s="230" t="s">
        <v>1100</v>
      </c>
      <c r="J37" s="103" t="s">
        <v>1127</v>
      </c>
      <c r="K37" s="103">
        <f t="shared" ref="K37" si="9">H37-F37</f>
        <v>185</v>
      </c>
      <c r="L37" s="104">
        <f>(F37*-0.3)/100</f>
        <v>-9.1950000000000003</v>
      </c>
      <c r="M37" s="105">
        <f t="shared" ref="M37" si="10">(K37+L37)/F37</f>
        <v>5.7358890701468192E-2</v>
      </c>
      <c r="N37" s="233" t="s">
        <v>595</v>
      </c>
      <c r="O37" s="235">
        <v>45196</v>
      </c>
      <c r="P37" s="234" t="s">
        <v>311</v>
      </c>
      <c r="R37" s="37" t="s">
        <v>594</v>
      </c>
    </row>
    <row r="38" spans="1:38" ht="15" customHeight="1">
      <c r="A38" s="236"/>
      <c r="B38" s="228"/>
      <c r="C38" s="237"/>
      <c r="D38" s="242"/>
      <c r="E38" s="239"/>
      <c r="F38" s="227"/>
      <c r="G38" s="229"/>
      <c r="H38" s="227"/>
      <c r="I38" s="227"/>
      <c r="J38" s="229"/>
      <c r="K38" s="229"/>
      <c r="L38" s="232"/>
      <c r="M38" s="240"/>
      <c r="N38" s="229"/>
      <c r="O38" s="241"/>
      <c r="P38" s="232"/>
    </row>
    <row r="39" spans="1:38" ht="15" customHeight="1">
      <c r="A39" s="236"/>
      <c r="B39" s="228"/>
      <c r="C39" s="237"/>
      <c r="D39" s="238"/>
      <c r="E39" s="239"/>
      <c r="F39" s="227"/>
      <c r="G39" s="229"/>
      <c r="H39" s="227"/>
      <c r="I39" s="227"/>
      <c r="J39" s="229"/>
      <c r="K39" s="229"/>
      <c r="L39" s="232"/>
      <c r="M39" s="240"/>
      <c r="N39" s="229"/>
      <c r="O39" s="241"/>
      <c r="P39" s="232"/>
    </row>
    <row r="44" spans="1:38" ht="14.25" customHeight="1">
      <c r="A44" s="107"/>
      <c r="B44" s="108"/>
      <c r="C44" s="109"/>
      <c r="D44" s="110"/>
      <c r="E44" s="111"/>
      <c r="F44" s="111"/>
      <c r="G44" s="107"/>
      <c r="H44" s="111"/>
      <c r="I44" s="112"/>
      <c r="J44" s="113"/>
      <c r="K44" s="113"/>
      <c r="L44" s="114"/>
      <c r="M44" s="115"/>
      <c r="N44" s="116"/>
      <c r="O44" s="117"/>
      <c r="P44" s="118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</row>
    <row r="45" spans="1:38" ht="12" customHeight="1">
      <c r="A45" s="119" t="s">
        <v>596</v>
      </c>
      <c r="B45" s="120"/>
      <c r="C45" s="121"/>
      <c r="E45" s="122"/>
      <c r="F45" s="122"/>
      <c r="G45" s="122"/>
      <c r="H45" s="122"/>
      <c r="I45" s="122"/>
      <c r="J45" s="123"/>
      <c r="K45" s="122"/>
      <c r="L45" s="124"/>
      <c r="M45" s="55"/>
      <c r="N45" s="123"/>
      <c r="O45" s="121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</row>
    <row r="46" spans="1:38" ht="12" customHeight="1">
      <c r="A46" s="125" t="s">
        <v>597</v>
      </c>
      <c r="B46" s="119"/>
      <c r="C46" s="119"/>
      <c r="D46" s="119"/>
      <c r="E46" s="37"/>
      <c r="F46" s="126" t="s">
        <v>598</v>
      </c>
      <c r="G46" s="6"/>
      <c r="H46" s="6"/>
      <c r="I46" s="6"/>
      <c r="J46" s="127"/>
      <c r="K46" s="128"/>
      <c r="L46" s="128"/>
      <c r="M46" s="129"/>
      <c r="N46" s="1"/>
      <c r="O46" s="130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</row>
    <row r="47" spans="1:38" ht="12" customHeight="1">
      <c r="A47" s="119" t="s">
        <v>599</v>
      </c>
      <c r="B47" s="119"/>
      <c r="C47" s="119"/>
      <c r="D47" s="119" t="s">
        <v>600</v>
      </c>
      <c r="E47" s="6"/>
      <c r="F47" s="126" t="s">
        <v>601</v>
      </c>
      <c r="G47" s="6"/>
      <c r="H47" s="6"/>
      <c r="I47" s="6"/>
      <c r="J47" s="127"/>
      <c r="K47" s="128"/>
      <c r="L47" s="128"/>
      <c r="M47" s="129"/>
      <c r="N47" s="1"/>
      <c r="O47" s="130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</row>
    <row r="48" spans="1:38" ht="12" customHeight="1">
      <c r="A48" s="119"/>
      <c r="B48" s="119"/>
      <c r="C48" s="119"/>
      <c r="D48" s="119"/>
      <c r="E48" s="6"/>
      <c r="F48" s="6"/>
      <c r="G48" s="6"/>
      <c r="H48" s="6"/>
      <c r="I48" s="6"/>
      <c r="J48" s="131"/>
      <c r="K48" s="128"/>
      <c r="L48" s="128"/>
      <c r="M48" s="6"/>
      <c r="N48" s="132"/>
      <c r="O48" s="1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</row>
    <row r="49" spans="1:38" ht="12" customHeight="1">
      <c r="A49" s="276"/>
      <c r="B49" s="276"/>
      <c r="C49" s="276"/>
      <c r="D49" s="276"/>
      <c r="E49" s="277"/>
      <c r="F49" s="277"/>
      <c r="G49" s="277"/>
      <c r="H49" s="277"/>
      <c r="I49" s="277"/>
      <c r="J49" s="278"/>
      <c r="K49" s="279"/>
      <c r="L49" s="279"/>
      <c r="M49" s="277"/>
      <c r="N49" s="280"/>
      <c r="O49" s="281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</row>
    <row r="50" spans="1:38" ht="14.25" customHeight="1">
      <c r="A50" s="119"/>
      <c r="B50" s="119"/>
      <c r="C50" s="119"/>
      <c r="D50" s="119"/>
      <c r="E50" s="6"/>
      <c r="F50" s="6"/>
      <c r="G50" s="6"/>
      <c r="H50" s="6"/>
      <c r="I50" s="6"/>
      <c r="J50" s="131"/>
      <c r="K50" s="128"/>
      <c r="L50" s="129"/>
      <c r="M50" s="6"/>
      <c r="N50" s="132"/>
      <c r="O50" s="1"/>
      <c r="P50" s="37"/>
      <c r="Q50" s="37"/>
      <c r="R50" s="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</row>
    <row r="51" spans="1:38" ht="12.75" customHeight="1">
      <c r="A51" s="142" t="s">
        <v>607</v>
      </c>
      <c r="B51" s="142"/>
      <c r="C51" s="142"/>
      <c r="D51" s="142"/>
      <c r="E51" s="6"/>
      <c r="F51" s="6"/>
      <c r="G51" s="6"/>
      <c r="H51" s="6"/>
      <c r="I51" s="6"/>
      <c r="J51" s="6"/>
      <c r="K51" s="6"/>
      <c r="L51" s="6"/>
      <c r="M51" s="6"/>
      <c r="N51" s="6"/>
      <c r="O51" s="24"/>
      <c r="Q51" s="37"/>
      <c r="R51" s="6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</row>
    <row r="52" spans="1:38" ht="38.25" customHeight="1">
      <c r="A52" s="96" t="s">
        <v>16</v>
      </c>
      <c r="B52" s="96" t="s">
        <v>567</v>
      </c>
      <c r="C52" s="96"/>
      <c r="D52" s="97" t="s">
        <v>579</v>
      </c>
      <c r="E52" s="96" t="s">
        <v>580</v>
      </c>
      <c r="F52" s="96" t="s">
        <v>581</v>
      </c>
      <c r="G52" s="96" t="s">
        <v>602</v>
      </c>
      <c r="H52" s="96" t="s">
        <v>583</v>
      </c>
      <c r="I52" s="247" t="s">
        <v>584</v>
      </c>
      <c r="J52" s="249" t="s">
        <v>585</v>
      </c>
      <c r="K52" s="248" t="s">
        <v>608</v>
      </c>
      <c r="L52" s="98" t="s">
        <v>587</v>
      </c>
      <c r="M52" s="143" t="s">
        <v>609</v>
      </c>
      <c r="N52" s="96" t="s">
        <v>610</v>
      </c>
      <c r="O52" s="95" t="s">
        <v>589</v>
      </c>
      <c r="P52" s="97" t="s">
        <v>590</v>
      </c>
      <c r="Q52" s="37"/>
      <c r="R52" s="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</row>
    <row r="53" spans="1:38" ht="12.75" customHeight="1">
      <c r="A53" s="224">
        <v>1</v>
      </c>
      <c r="B53" s="270">
        <v>45169</v>
      </c>
      <c r="C53" s="271"/>
      <c r="D53" s="271" t="s">
        <v>888</v>
      </c>
      <c r="E53" s="224" t="s">
        <v>604</v>
      </c>
      <c r="F53" s="224">
        <v>4380</v>
      </c>
      <c r="G53" s="224">
        <v>4300</v>
      </c>
      <c r="H53" s="225">
        <v>4435</v>
      </c>
      <c r="I53" s="225" t="s">
        <v>889</v>
      </c>
      <c r="J53" s="266" t="s">
        <v>731</v>
      </c>
      <c r="K53" s="267">
        <f t="shared" ref="K53" si="11">H53-F53</f>
        <v>55</v>
      </c>
      <c r="L53" s="104">
        <f t="shared" ref="L53" si="12">(H53*N53)*0.03%</f>
        <v>199.57499999999999</v>
      </c>
      <c r="M53" s="268">
        <f t="shared" ref="M53" si="13">(K53*N53)-L53</f>
        <v>8050.4250000000002</v>
      </c>
      <c r="N53" s="267">
        <v>150</v>
      </c>
      <c r="O53" s="103" t="s">
        <v>595</v>
      </c>
      <c r="P53" s="269">
        <v>45173</v>
      </c>
      <c r="Q53" s="144"/>
      <c r="R53" s="55" t="s">
        <v>606</v>
      </c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145"/>
      <c r="AG53" s="146"/>
      <c r="AH53" s="144"/>
      <c r="AI53" s="144"/>
      <c r="AJ53" s="145"/>
      <c r="AK53" s="145"/>
      <c r="AL53" s="145"/>
    </row>
    <row r="54" spans="1:38" ht="12.75" customHeight="1">
      <c r="A54" s="224">
        <v>2</v>
      </c>
      <c r="B54" s="270">
        <v>45169</v>
      </c>
      <c r="C54" s="271"/>
      <c r="D54" s="271" t="s">
        <v>891</v>
      </c>
      <c r="E54" s="224" t="s">
        <v>604</v>
      </c>
      <c r="F54" s="224">
        <v>2430</v>
      </c>
      <c r="G54" s="224">
        <v>2385</v>
      </c>
      <c r="H54" s="225">
        <v>2473</v>
      </c>
      <c r="I54" s="225" t="s">
        <v>892</v>
      </c>
      <c r="J54" s="266" t="s">
        <v>960</v>
      </c>
      <c r="K54" s="267">
        <f t="shared" ref="K54" si="14">H54-F54</f>
        <v>43</v>
      </c>
      <c r="L54" s="104">
        <f t="shared" ref="L54" si="15">(H54*N54)*0.03%</f>
        <v>185.47499999999999</v>
      </c>
      <c r="M54" s="268">
        <f t="shared" ref="M54" si="16">(K54*N54)-L54</f>
        <v>10564.525</v>
      </c>
      <c r="N54" s="267">
        <v>250</v>
      </c>
      <c r="O54" s="103" t="s">
        <v>595</v>
      </c>
      <c r="P54" s="269">
        <v>45180</v>
      </c>
      <c r="Q54" s="144"/>
      <c r="R54" s="55" t="s">
        <v>594</v>
      </c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145"/>
      <c r="AG54" s="146"/>
      <c r="AH54" s="144"/>
      <c r="AI54" s="144"/>
      <c r="AJ54" s="145"/>
      <c r="AK54" s="145"/>
      <c r="AL54" s="145"/>
    </row>
    <row r="55" spans="1:38" ht="12.75" customHeight="1">
      <c r="A55" s="224">
        <v>3</v>
      </c>
      <c r="B55" s="270">
        <v>45170</v>
      </c>
      <c r="C55" s="271"/>
      <c r="D55" s="271" t="s">
        <v>896</v>
      </c>
      <c r="E55" s="224" t="s">
        <v>604</v>
      </c>
      <c r="F55" s="224">
        <v>1096.5</v>
      </c>
      <c r="G55" s="224">
        <v>1082</v>
      </c>
      <c r="H55" s="225">
        <v>1106.5</v>
      </c>
      <c r="I55" s="225" t="s">
        <v>897</v>
      </c>
      <c r="J55" s="266" t="s">
        <v>903</v>
      </c>
      <c r="K55" s="267">
        <f t="shared" ref="K55" si="17">H55-F55</f>
        <v>10</v>
      </c>
      <c r="L55" s="104">
        <f t="shared" ref="L55" si="18">(H55*N55)*0.03%</f>
        <v>282.15749999999997</v>
      </c>
      <c r="M55" s="268">
        <f t="shared" ref="M55" si="19">(K55*N55)-L55</f>
        <v>8217.8425000000007</v>
      </c>
      <c r="N55" s="267">
        <v>850</v>
      </c>
      <c r="O55" s="103" t="s">
        <v>595</v>
      </c>
      <c r="P55" s="269">
        <v>45173</v>
      </c>
      <c r="Q55" s="144"/>
      <c r="R55" s="55" t="s">
        <v>606</v>
      </c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145"/>
      <c r="AG55" s="146"/>
      <c r="AH55" s="144"/>
      <c r="AI55" s="144"/>
      <c r="AJ55" s="145"/>
      <c r="AK55" s="145"/>
      <c r="AL55" s="145"/>
    </row>
    <row r="56" spans="1:38" ht="12.75" customHeight="1">
      <c r="A56" s="224">
        <v>4</v>
      </c>
      <c r="B56" s="270">
        <v>45170</v>
      </c>
      <c r="C56" s="271"/>
      <c r="D56" s="271" t="s">
        <v>882</v>
      </c>
      <c r="E56" s="224" t="s">
        <v>604</v>
      </c>
      <c r="F56" s="224">
        <v>7345</v>
      </c>
      <c r="G56" s="224">
        <v>7170</v>
      </c>
      <c r="H56" s="225">
        <v>7445</v>
      </c>
      <c r="I56" s="225" t="s">
        <v>902</v>
      </c>
      <c r="J56" s="266" t="s">
        <v>616</v>
      </c>
      <c r="K56" s="267">
        <f t="shared" ref="K56" si="20">H56-F56</f>
        <v>100</v>
      </c>
      <c r="L56" s="104">
        <f t="shared" ref="L56" si="21">(H56*N56)*0.03%</f>
        <v>167.51249999999999</v>
      </c>
      <c r="M56" s="268">
        <f t="shared" ref="M56" si="22">(K56*N56)-L56</f>
        <v>7332.4875000000002</v>
      </c>
      <c r="N56" s="267">
        <v>75</v>
      </c>
      <c r="O56" s="103" t="s">
        <v>595</v>
      </c>
      <c r="P56" s="269">
        <v>45174</v>
      </c>
      <c r="Q56" s="144"/>
      <c r="R56" s="55" t="s">
        <v>606</v>
      </c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145"/>
      <c r="AG56" s="146"/>
      <c r="AH56" s="144"/>
      <c r="AI56" s="144"/>
      <c r="AJ56" s="145"/>
      <c r="AK56" s="145"/>
      <c r="AL56" s="145"/>
    </row>
    <row r="57" spans="1:38" ht="12.75" customHeight="1">
      <c r="A57" s="224">
        <v>5</v>
      </c>
      <c r="B57" s="270">
        <v>45173</v>
      </c>
      <c r="C57" s="271"/>
      <c r="D57" s="271" t="s">
        <v>909</v>
      </c>
      <c r="E57" s="224" t="s">
        <v>604</v>
      </c>
      <c r="F57" s="224">
        <v>1363.5</v>
      </c>
      <c r="G57" s="224">
        <v>1325</v>
      </c>
      <c r="H57" s="225">
        <v>1373.5</v>
      </c>
      <c r="I57" s="225" t="s">
        <v>910</v>
      </c>
      <c r="J57" s="266" t="s">
        <v>903</v>
      </c>
      <c r="K57" s="267">
        <f t="shared" ref="K57" si="23">H57-F57</f>
        <v>10</v>
      </c>
      <c r="L57" s="104">
        <f t="shared" ref="L57" si="24">(H57*N57)*0.03%</f>
        <v>206.02499999999998</v>
      </c>
      <c r="M57" s="268">
        <f t="shared" ref="M57" si="25">(K57*N57)-L57</f>
        <v>4793.9750000000004</v>
      </c>
      <c r="N57" s="267">
        <v>500</v>
      </c>
      <c r="O57" s="103" t="s">
        <v>595</v>
      </c>
      <c r="P57" s="269">
        <v>45181</v>
      </c>
      <c r="Q57" s="144"/>
      <c r="R57" s="55" t="s">
        <v>606</v>
      </c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145"/>
      <c r="AG57" s="146"/>
      <c r="AH57" s="144"/>
      <c r="AI57" s="144"/>
      <c r="AJ57" s="145"/>
      <c r="AK57" s="145"/>
      <c r="AL57" s="145"/>
    </row>
    <row r="58" spans="1:38" ht="12.75" customHeight="1">
      <c r="A58" s="224">
        <v>6</v>
      </c>
      <c r="B58" s="270">
        <v>45173</v>
      </c>
      <c r="C58" s="271"/>
      <c r="D58" s="271" t="s">
        <v>911</v>
      </c>
      <c r="E58" s="224" t="s">
        <v>604</v>
      </c>
      <c r="F58" s="224">
        <v>4145</v>
      </c>
      <c r="G58" s="224">
        <v>4090</v>
      </c>
      <c r="H58" s="225">
        <v>4185</v>
      </c>
      <c r="I58" s="225" t="s">
        <v>912</v>
      </c>
      <c r="J58" s="266" t="s">
        <v>636</v>
      </c>
      <c r="K58" s="267">
        <f t="shared" ref="K58" si="26">H58-F58</f>
        <v>40</v>
      </c>
      <c r="L58" s="104">
        <f t="shared" ref="L58" si="27">(H58*N58)*0.03%</f>
        <v>251.09999999999997</v>
      </c>
      <c r="M58" s="268">
        <f t="shared" ref="M58" si="28">(K58*N58)-L58</f>
        <v>7748.9</v>
      </c>
      <c r="N58" s="267">
        <v>200</v>
      </c>
      <c r="O58" s="103" t="s">
        <v>595</v>
      </c>
      <c r="P58" s="269">
        <v>45174</v>
      </c>
      <c r="Q58" s="144"/>
      <c r="R58" s="55" t="s">
        <v>606</v>
      </c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145"/>
      <c r="AG58" s="146"/>
      <c r="AH58" s="144"/>
      <c r="AI58" s="144"/>
      <c r="AJ58" s="145"/>
      <c r="AK58" s="145"/>
      <c r="AL58" s="145"/>
    </row>
    <row r="59" spans="1:38" ht="12.75" customHeight="1">
      <c r="A59" s="224">
        <v>7</v>
      </c>
      <c r="B59" s="270">
        <v>45174</v>
      </c>
      <c r="C59" s="271"/>
      <c r="D59" s="271" t="s">
        <v>923</v>
      </c>
      <c r="E59" s="224" t="s">
        <v>604</v>
      </c>
      <c r="F59" s="224">
        <v>1676.5</v>
      </c>
      <c r="G59" s="224">
        <v>1646</v>
      </c>
      <c r="H59" s="225">
        <v>1696.5</v>
      </c>
      <c r="I59" s="225" t="s">
        <v>924</v>
      </c>
      <c r="J59" s="266" t="s">
        <v>929</v>
      </c>
      <c r="K59" s="267">
        <f t="shared" ref="K59" si="29">H59-F59</f>
        <v>20</v>
      </c>
      <c r="L59" s="104">
        <f t="shared" ref="L59" si="30">(H59*N59)*0.03%</f>
        <v>190.85624999999999</v>
      </c>
      <c r="M59" s="268">
        <f t="shared" ref="M59" si="31">(K59*N59)-L59</f>
        <v>7309.1437500000002</v>
      </c>
      <c r="N59" s="267">
        <v>375</v>
      </c>
      <c r="O59" s="103" t="s">
        <v>595</v>
      </c>
      <c r="P59" s="269">
        <v>45175</v>
      </c>
      <c r="Q59" s="144"/>
      <c r="R59" s="55" t="s">
        <v>606</v>
      </c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145"/>
      <c r="AG59" s="146"/>
      <c r="AH59" s="144"/>
      <c r="AI59" s="144"/>
      <c r="AJ59" s="145"/>
      <c r="AK59" s="145"/>
      <c r="AL59" s="145"/>
    </row>
    <row r="60" spans="1:38" ht="12.75" customHeight="1">
      <c r="A60" s="224">
        <v>8</v>
      </c>
      <c r="B60" s="270">
        <v>45174</v>
      </c>
      <c r="C60" s="271"/>
      <c r="D60" s="271" t="s">
        <v>925</v>
      </c>
      <c r="E60" s="224" t="s">
        <v>604</v>
      </c>
      <c r="F60" s="224">
        <v>890</v>
      </c>
      <c r="G60" s="224">
        <v>870</v>
      </c>
      <c r="H60" s="225">
        <v>906.5</v>
      </c>
      <c r="I60" s="225" t="s">
        <v>926</v>
      </c>
      <c r="J60" s="266" t="s">
        <v>930</v>
      </c>
      <c r="K60" s="267">
        <f t="shared" ref="K60" si="32">H60-F60</f>
        <v>16.5</v>
      </c>
      <c r="L60" s="104">
        <f t="shared" ref="L60" si="33">(H60*N60)*0.03%</f>
        <v>176.76749999999998</v>
      </c>
      <c r="M60" s="268">
        <f t="shared" ref="M60" si="34">(K60*N60)-L60</f>
        <v>10548.2325</v>
      </c>
      <c r="N60" s="267">
        <v>650</v>
      </c>
      <c r="O60" s="103" t="s">
        <v>595</v>
      </c>
      <c r="P60" s="269">
        <v>45175</v>
      </c>
      <c r="Q60" s="144"/>
      <c r="R60" s="55" t="s">
        <v>606</v>
      </c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145"/>
      <c r="AG60" s="146"/>
      <c r="AH60" s="144"/>
      <c r="AI60" s="144"/>
      <c r="AJ60" s="145"/>
      <c r="AK60" s="145"/>
      <c r="AL60" s="145"/>
    </row>
    <row r="61" spans="1:38" ht="12.75" customHeight="1">
      <c r="A61" s="224">
        <v>9</v>
      </c>
      <c r="B61" s="270">
        <v>45175</v>
      </c>
      <c r="C61" s="271"/>
      <c r="D61" s="271" t="s">
        <v>934</v>
      </c>
      <c r="E61" s="224" t="s">
        <v>604</v>
      </c>
      <c r="F61" s="224">
        <v>782</v>
      </c>
      <c r="G61" s="224">
        <v>775</v>
      </c>
      <c r="H61" s="225">
        <v>790</v>
      </c>
      <c r="I61" s="225" t="s">
        <v>935</v>
      </c>
      <c r="J61" s="266" t="s">
        <v>936</v>
      </c>
      <c r="K61" s="267">
        <f t="shared" ref="K61" si="35">H61-F61</f>
        <v>8</v>
      </c>
      <c r="L61" s="104">
        <f t="shared" ref="L61" si="36">(H61*N61)*0.03%</f>
        <v>343.65</v>
      </c>
      <c r="M61" s="268">
        <f t="shared" ref="M61" si="37">(K61*N61)-L61</f>
        <v>11256.35</v>
      </c>
      <c r="N61" s="267">
        <v>1450</v>
      </c>
      <c r="O61" s="103" t="s">
        <v>595</v>
      </c>
      <c r="P61" s="269">
        <v>45175</v>
      </c>
      <c r="Q61" s="144"/>
      <c r="R61" s="55" t="s">
        <v>594</v>
      </c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145"/>
      <c r="AG61" s="146"/>
      <c r="AH61" s="144"/>
      <c r="AI61" s="144"/>
      <c r="AJ61" s="145"/>
      <c r="AK61" s="145"/>
      <c r="AL61" s="145"/>
    </row>
    <row r="62" spans="1:38" ht="12.75" customHeight="1">
      <c r="A62" s="291">
        <v>10</v>
      </c>
      <c r="B62" s="294">
        <v>45176</v>
      </c>
      <c r="C62" s="295"/>
      <c r="D62" s="295" t="s">
        <v>938</v>
      </c>
      <c r="E62" s="291" t="s">
        <v>604</v>
      </c>
      <c r="F62" s="291">
        <v>1431</v>
      </c>
      <c r="G62" s="291">
        <v>1405</v>
      </c>
      <c r="H62" s="296">
        <v>1435</v>
      </c>
      <c r="I62" s="296" t="s">
        <v>939</v>
      </c>
      <c r="J62" s="297" t="s">
        <v>961</v>
      </c>
      <c r="K62" s="298">
        <f t="shared" ref="K62" si="38">H62-F62</f>
        <v>4</v>
      </c>
      <c r="L62" s="299">
        <f t="shared" ref="L62" si="39">(H62*N62)*0.03%</f>
        <v>172.2</v>
      </c>
      <c r="M62" s="300">
        <f t="shared" ref="M62" si="40">(K62*N62)-L62</f>
        <v>1427.8</v>
      </c>
      <c r="N62" s="298">
        <v>400</v>
      </c>
      <c r="O62" s="301" t="s">
        <v>613</v>
      </c>
      <c r="P62" s="302">
        <v>45180</v>
      </c>
      <c r="Q62" s="144"/>
      <c r="R62" s="55" t="s">
        <v>606</v>
      </c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145"/>
      <c r="AG62" s="146"/>
      <c r="AH62" s="144"/>
      <c r="AI62" s="144"/>
      <c r="AJ62" s="145"/>
      <c r="AK62" s="145"/>
      <c r="AL62" s="145"/>
    </row>
    <row r="63" spans="1:38" ht="12.75" customHeight="1">
      <c r="A63" s="224">
        <v>11</v>
      </c>
      <c r="B63" s="270">
        <v>45176</v>
      </c>
      <c r="C63" s="271"/>
      <c r="D63" s="271" t="s">
        <v>940</v>
      </c>
      <c r="E63" s="224" t="s">
        <v>604</v>
      </c>
      <c r="F63" s="224">
        <v>2737.5</v>
      </c>
      <c r="G63" s="224">
        <v>2698</v>
      </c>
      <c r="H63" s="225">
        <v>2781</v>
      </c>
      <c r="I63" s="225" t="s">
        <v>941</v>
      </c>
      <c r="J63" s="266" t="s">
        <v>942</v>
      </c>
      <c r="K63" s="267">
        <f t="shared" ref="K63" si="41">H63-F63</f>
        <v>43.5</v>
      </c>
      <c r="L63" s="104">
        <f t="shared" ref="L63" si="42">(H63*N63)*0.03%</f>
        <v>250.29</v>
      </c>
      <c r="M63" s="268">
        <f t="shared" ref="M63" si="43">(K63*N63)-L63</f>
        <v>12799.71</v>
      </c>
      <c r="N63" s="267">
        <v>300</v>
      </c>
      <c r="O63" s="103" t="s">
        <v>595</v>
      </c>
      <c r="P63" s="269">
        <v>45176</v>
      </c>
      <c r="Q63" s="144"/>
      <c r="R63" s="55" t="s">
        <v>594</v>
      </c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145"/>
      <c r="AG63" s="146"/>
      <c r="AH63" s="144"/>
      <c r="AI63" s="144"/>
      <c r="AJ63" s="145"/>
      <c r="AK63" s="145"/>
      <c r="AL63" s="145"/>
    </row>
    <row r="64" spans="1:38" ht="12.75" customHeight="1">
      <c r="A64" s="224">
        <v>12</v>
      </c>
      <c r="B64" s="270">
        <v>45177</v>
      </c>
      <c r="C64" s="271"/>
      <c r="D64" s="271" t="s">
        <v>956</v>
      </c>
      <c r="E64" s="224" t="s">
        <v>604</v>
      </c>
      <c r="F64" s="224">
        <v>260.5</v>
      </c>
      <c r="G64" s="224">
        <v>256.5</v>
      </c>
      <c r="H64" s="225">
        <v>263.5</v>
      </c>
      <c r="I64" s="225" t="s">
        <v>957</v>
      </c>
      <c r="J64" s="266" t="s">
        <v>968</v>
      </c>
      <c r="K64" s="267">
        <f t="shared" ref="K64" si="44">H64-F64</f>
        <v>3</v>
      </c>
      <c r="L64" s="104">
        <f t="shared" ref="L64" si="45">(H64*N64)*0.03%</f>
        <v>213.43499999999997</v>
      </c>
      <c r="M64" s="268">
        <f t="shared" ref="M64" si="46">(K64*N64)-L64</f>
        <v>7886.5649999999996</v>
      </c>
      <c r="N64" s="267">
        <v>2700</v>
      </c>
      <c r="O64" s="103" t="s">
        <v>595</v>
      </c>
      <c r="P64" s="269">
        <v>45180</v>
      </c>
      <c r="Q64" s="144"/>
      <c r="R64" s="55" t="s">
        <v>606</v>
      </c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145"/>
      <c r="AG64" s="146"/>
      <c r="AH64" s="144"/>
      <c r="AI64" s="144"/>
      <c r="AJ64" s="145"/>
      <c r="AK64" s="145"/>
      <c r="AL64" s="145"/>
    </row>
    <row r="65" spans="1:38" ht="12.75" customHeight="1">
      <c r="A65" s="250">
        <v>13</v>
      </c>
      <c r="B65" s="251">
        <v>45180</v>
      </c>
      <c r="C65" s="252"/>
      <c r="D65" s="253" t="s">
        <v>966</v>
      </c>
      <c r="E65" s="252" t="s">
        <v>604</v>
      </c>
      <c r="F65" s="254">
        <v>3982.5</v>
      </c>
      <c r="G65" s="252">
        <v>3940</v>
      </c>
      <c r="H65" s="252">
        <v>3940</v>
      </c>
      <c r="I65" s="254" t="s">
        <v>967</v>
      </c>
      <c r="J65" s="303" t="s">
        <v>983</v>
      </c>
      <c r="K65" s="256">
        <f t="shared" ref="K65:K66" si="47">H65-F65</f>
        <v>-42.5</v>
      </c>
      <c r="L65" s="257">
        <f t="shared" ref="L65:L66" si="48">(H65*N65)*0.03%</f>
        <v>325.04999999999995</v>
      </c>
      <c r="M65" s="258">
        <f t="shared" ref="M65:M66" si="49">(K65*N65)-L65</f>
        <v>-12012.55</v>
      </c>
      <c r="N65" s="256">
        <v>275</v>
      </c>
      <c r="O65" s="259" t="s">
        <v>605</v>
      </c>
      <c r="P65" s="260">
        <v>45181</v>
      </c>
      <c r="Q65" s="144"/>
      <c r="R65" s="55" t="s">
        <v>606</v>
      </c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145"/>
      <c r="AG65" s="146"/>
      <c r="AH65" s="144"/>
      <c r="AI65" s="144"/>
      <c r="AJ65" s="145"/>
      <c r="AK65" s="145"/>
      <c r="AL65" s="145"/>
    </row>
    <row r="66" spans="1:38" ht="12.75" customHeight="1">
      <c r="A66" s="224">
        <v>14</v>
      </c>
      <c r="B66" s="270">
        <v>45180</v>
      </c>
      <c r="C66" s="271"/>
      <c r="D66" s="271" t="s">
        <v>971</v>
      </c>
      <c r="E66" s="224" t="s">
        <v>604</v>
      </c>
      <c r="F66" s="224">
        <v>1000</v>
      </c>
      <c r="G66" s="224">
        <v>980</v>
      </c>
      <c r="H66" s="225">
        <v>1014</v>
      </c>
      <c r="I66" s="225" t="s">
        <v>972</v>
      </c>
      <c r="J66" s="266" t="s">
        <v>997</v>
      </c>
      <c r="K66" s="267">
        <f t="shared" si="47"/>
        <v>14</v>
      </c>
      <c r="L66" s="104">
        <f t="shared" si="48"/>
        <v>190.12499999999997</v>
      </c>
      <c r="M66" s="268">
        <f t="shared" si="49"/>
        <v>8559.875</v>
      </c>
      <c r="N66" s="267">
        <v>625</v>
      </c>
      <c r="O66" s="103" t="s">
        <v>595</v>
      </c>
      <c r="P66" s="269">
        <v>45181</v>
      </c>
      <c r="Q66" s="144"/>
      <c r="R66" s="55" t="s">
        <v>606</v>
      </c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145"/>
      <c r="AG66" s="146"/>
      <c r="AH66" s="144"/>
      <c r="AI66" s="144"/>
      <c r="AJ66" s="145"/>
      <c r="AK66" s="145"/>
      <c r="AL66" s="145"/>
    </row>
    <row r="67" spans="1:38" ht="12.75" customHeight="1">
      <c r="A67" s="250">
        <v>15</v>
      </c>
      <c r="B67" s="251">
        <v>45181</v>
      </c>
      <c r="C67" s="252"/>
      <c r="D67" s="253" t="s">
        <v>888</v>
      </c>
      <c r="E67" s="252" t="s">
        <v>604</v>
      </c>
      <c r="F67" s="254">
        <v>4485</v>
      </c>
      <c r="G67" s="252">
        <v>4395</v>
      </c>
      <c r="H67" s="252">
        <v>4395</v>
      </c>
      <c r="I67" s="254" t="s">
        <v>989</v>
      </c>
      <c r="J67" s="323" t="s">
        <v>1014</v>
      </c>
      <c r="K67" s="256">
        <f t="shared" ref="K67" si="50">H67-F67</f>
        <v>-90</v>
      </c>
      <c r="L67" s="257">
        <f t="shared" ref="L67" si="51">(H67*N67)*0.03%</f>
        <v>197.77499999999998</v>
      </c>
      <c r="M67" s="258">
        <f t="shared" ref="M67" si="52">(K67*N67)-L67</f>
        <v>-13697.775</v>
      </c>
      <c r="N67" s="256">
        <v>150</v>
      </c>
      <c r="O67" s="259" t="s">
        <v>605</v>
      </c>
      <c r="P67" s="260">
        <v>45182</v>
      </c>
      <c r="Q67" s="144"/>
      <c r="R67" s="55" t="s">
        <v>1012</v>
      </c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145"/>
      <c r="AG67" s="146"/>
      <c r="AH67" s="144"/>
      <c r="AI67" s="144"/>
      <c r="AJ67" s="145"/>
      <c r="AK67" s="145"/>
      <c r="AL67" s="145"/>
    </row>
    <row r="68" spans="1:38" ht="12.75" customHeight="1">
      <c r="A68" s="224">
        <v>16</v>
      </c>
      <c r="B68" s="270">
        <v>45181</v>
      </c>
      <c r="C68" s="271"/>
      <c r="D68" s="271" t="s">
        <v>882</v>
      </c>
      <c r="E68" s="224" t="s">
        <v>604</v>
      </c>
      <c r="F68" s="224">
        <v>7295</v>
      </c>
      <c r="G68" s="224">
        <v>7140</v>
      </c>
      <c r="H68" s="225">
        <v>7390</v>
      </c>
      <c r="I68" s="320" t="s">
        <v>990</v>
      </c>
      <c r="J68" s="324" t="s">
        <v>1002</v>
      </c>
      <c r="K68" s="322">
        <f t="shared" ref="K68" si="53">H68-F68</f>
        <v>95</v>
      </c>
      <c r="L68" s="104">
        <f t="shared" ref="L68" si="54">(H68*N68)*0.03%</f>
        <v>166.27499999999998</v>
      </c>
      <c r="M68" s="268">
        <f t="shared" ref="M68" si="55">(K68*N68)-L68</f>
        <v>6958.7250000000004</v>
      </c>
      <c r="N68" s="267">
        <v>75</v>
      </c>
      <c r="O68" s="103" t="s">
        <v>595</v>
      </c>
      <c r="P68" s="269">
        <v>45182</v>
      </c>
      <c r="Q68" s="144"/>
      <c r="R68" s="55" t="s">
        <v>606</v>
      </c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145"/>
      <c r="AG68" s="146"/>
      <c r="AH68" s="144"/>
      <c r="AI68" s="144"/>
      <c r="AJ68" s="145"/>
      <c r="AK68" s="145"/>
      <c r="AL68" s="145"/>
    </row>
    <row r="69" spans="1:38" ht="12.75" customHeight="1">
      <c r="A69" s="224">
        <v>17</v>
      </c>
      <c r="B69" s="270">
        <v>45182</v>
      </c>
      <c r="C69" s="271"/>
      <c r="D69" s="271" t="s">
        <v>1003</v>
      </c>
      <c r="E69" s="224" t="s">
        <v>604</v>
      </c>
      <c r="F69" s="224">
        <v>5445</v>
      </c>
      <c r="G69" s="224">
        <v>5375</v>
      </c>
      <c r="H69" s="225">
        <v>5510</v>
      </c>
      <c r="I69" s="320" t="s">
        <v>1004</v>
      </c>
      <c r="J69" s="324" t="s">
        <v>1018</v>
      </c>
      <c r="K69" s="322">
        <f t="shared" ref="K69:K70" si="56">H69-F69</f>
        <v>65</v>
      </c>
      <c r="L69" s="104">
        <f t="shared" ref="L69:L70" si="57">(H69*N69)*0.03%</f>
        <v>247.95</v>
      </c>
      <c r="M69" s="268">
        <f t="shared" ref="M69:M70" si="58">(K69*N69)-L69</f>
        <v>9502.0499999999993</v>
      </c>
      <c r="N69" s="267">
        <v>150</v>
      </c>
      <c r="O69" s="103" t="s">
        <v>595</v>
      </c>
      <c r="P69" s="269">
        <v>45183</v>
      </c>
      <c r="Q69" s="144"/>
      <c r="R69" s="55" t="s">
        <v>594</v>
      </c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145"/>
      <c r="AG69" s="146"/>
      <c r="AH69" s="144"/>
      <c r="AI69" s="144"/>
      <c r="AJ69" s="145"/>
      <c r="AK69" s="145"/>
      <c r="AL69" s="145"/>
    </row>
    <row r="70" spans="1:38" ht="12.75" customHeight="1">
      <c r="A70" s="250">
        <v>18</v>
      </c>
      <c r="B70" s="251">
        <v>45182</v>
      </c>
      <c r="C70" s="252"/>
      <c r="D70" s="253" t="s">
        <v>1009</v>
      </c>
      <c r="E70" s="252" t="s">
        <v>604</v>
      </c>
      <c r="F70" s="254">
        <v>3747.5</v>
      </c>
      <c r="G70" s="252">
        <v>3690</v>
      </c>
      <c r="H70" s="252">
        <v>3690</v>
      </c>
      <c r="I70" s="321" t="s">
        <v>1010</v>
      </c>
      <c r="J70" s="252" t="s">
        <v>1029</v>
      </c>
      <c r="K70" s="275">
        <f t="shared" si="56"/>
        <v>-57.5</v>
      </c>
      <c r="L70" s="257">
        <f t="shared" si="57"/>
        <v>221.39999999999998</v>
      </c>
      <c r="M70" s="258">
        <f t="shared" si="58"/>
        <v>-11721.4</v>
      </c>
      <c r="N70" s="256">
        <v>200</v>
      </c>
      <c r="O70" s="259" t="s">
        <v>605</v>
      </c>
      <c r="P70" s="260">
        <v>45183</v>
      </c>
      <c r="Q70" s="144"/>
      <c r="R70" s="55" t="s">
        <v>594</v>
      </c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145"/>
      <c r="AG70" s="146"/>
      <c r="AH70" s="144"/>
      <c r="AI70" s="144"/>
      <c r="AJ70" s="145"/>
      <c r="AK70" s="145"/>
      <c r="AL70" s="145"/>
    </row>
    <row r="71" spans="1:38" ht="12.75" customHeight="1">
      <c r="A71" s="330">
        <v>19</v>
      </c>
      <c r="B71" s="331">
        <v>45183</v>
      </c>
      <c r="C71" s="332"/>
      <c r="D71" s="332" t="s">
        <v>882</v>
      </c>
      <c r="E71" s="330" t="s">
        <v>604</v>
      </c>
      <c r="F71" s="330">
        <v>7330</v>
      </c>
      <c r="G71" s="330">
        <v>7165</v>
      </c>
      <c r="H71" s="255">
        <v>7165</v>
      </c>
      <c r="I71" s="333" t="s">
        <v>990</v>
      </c>
      <c r="J71" s="252" t="s">
        <v>1046</v>
      </c>
      <c r="K71" s="275">
        <f t="shared" ref="K71" si="59">H71-F71</f>
        <v>-165</v>
      </c>
      <c r="L71" s="257">
        <f t="shared" ref="L71" si="60">(H71*N71)*0.03%</f>
        <v>161.21249999999998</v>
      </c>
      <c r="M71" s="258">
        <f t="shared" ref="M71" si="61">(K71*N71)-L71</f>
        <v>-12536.2125</v>
      </c>
      <c r="N71" s="256">
        <v>75</v>
      </c>
      <c r="O71" s="259" t="s">
        <v>605</v>
      </c>
      <c r="P71" s="260">
        <v>45189</v>
      </c>
      <c r="Q71" s="144"/>
      <c r="R71" s="55" t="s">
        <v>606</v>
      </c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145"/>
      <c r="AG71" s="146"/>
      <c r="AH71" s="144"/>
      <c r="AI71" s="144"/>
      <c r="AJ71" s="145"/>
      <c r="AK71" s="145"/>
      <c r="AL71" s="145"/>
    </row>
    <row r="72" spans="1:38" ht="12.75" customHeight="1">
      <c r="A72" s="330">
        <v>20</v>
      </c>
      <c r="B72" s="331">
        <v>45189</v>
      </c>
      <c r="C72" s="332"/>
      <c r="D72" s="332" t="s">
        <v>1048</v>
      </c>
      <c r="E72" s="330" t="s">
        <v>604</v>
      </c>
      <c r="F72" s="330">
        <v>20060</v>
      </c>
      <c r="G72" s="330">
        <v>19890</v>
      </c>
      <c r="H72" s="255">
        <v>19890</v>
      </c>
      <c r="I72" s="333" t="s">
        <v>1049</v>
      </c>
      <c r="J72" s="252" t="s">
        <v>1067</v>
      </c>
      <c r="K72" s="275">
        <f t="shared" ref="K72" si="62">H72-F72</f>
        <v>-170</v>
      </c>
      <c r="L72" s="257">
        <f t="shared" ref="L72" si="63">(H72*N72)*0.03%</f>
        <v>298.34999999999997</v>
      </c>
      <c r="M72" s="258">
        <f t="shared" ref="M72" si="64">(K72*N72)-L72</f>
        <v>-8798.35</v>
      </c>
      <c r="N72" s="256">
        <v>50</v>
      </c>
      <c r="O72" s="259" t="s">
        <v>605</v>
      </c>
      <c r="P72" s="260">
        <v>45190</v>
      </c>
      <c r="Q72" s="144"/>
      <c r="R72" s="55" t="s">
        <v>594</v>
      </c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145"/>
      <c r="AG72" s="146"/>
      <c r="AH72" s="144"/>
      <c r="AI72" s="144"/>
      <c r="AJ72" s="145"/>
      <c r="AK72" s="145"/>
      <c r="AL72" s="145"/>
    </row>
    <row r="73" spans="1:38" ht="12.75" customHeight="1">
      <c r="A73" s="306">
        <v>21</v>
      </c>
      <c r="B73" s="307">
        <v>45189</v>
      </c>
      <c r="C73" s="308"/>
      <c r="D73" s="308" t="s">
        <v>1050</v>
      </c>
      <c r="E73" s="306" t="s">
        <v>604</v>
      </c>
      <c r="F73" s="306">
        <v>390</v>
      </c>
      <c r="G73" s="306">
        <v>383</v>
      </c>
      <c r="H73" s="309">
        <v>396.5</v>
      </c>
      <c r="I73" s="318" t="s">
        <v>1051</v>
      </c>
      <c r="J73" s="324" t="s">
        <v>1061</v>
      </c>
      <c r="K73" s="322">
        <f t="shared" ref="K73:K75" si="65">H73-F73</f>
        <v>6.5</v>
      </c>
      <c r="L73" s="104">
        <f t="shared" ref="L73:L75" si="66">(H73*N73)*0.03%</f>
        <v>202.21499999999997</v>
      </c>
      <c r="M73" s="268">
        <f t="shared" ref="M73:M75" si="67">(K73*N73)-L73</f>
        <v>10847.785</v>
      </c>
      <c r="N73" s="267">
        <v>1700</v>
      </c>
      <c r="O73" s="103" t="s">
        <v>595</v>
      </c>
      <c r="P73" s="269">
        <v>45189</v>
      </c>
      <c r="Q73" s="144"/>
      <c r="R73" s="55" t="s">
        <v>606</v>
      </c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145"/>
      <c r="AG73" s="146"/>
      <c r="AH73" s="144"/>
      <c r="AI73" s="144"/>
      <c r="AJ73" s="145"/>
      <c r="AK73" s="145"/>
      <c r="AL73" s="145"/>
    </row>
    <row r="74" spans="1:38" ht="12.75" customHeight="1">
      <c r="A74" s="306">
        <v>22</v>
      </c>
      <c r="B74" s="307">
        <v>45189</v>
      </c>
      <c r="C74" s="308"/>
      <c r="D74" s="308" t="s">
        <v>1052</v>
      </c>
      <c r="E74" s="306" t="s">
        <v>604</v>
      </c>
      <c r="F74" s="306">
        <v>1139</v>
      </c>
      <c r="G74" s="306">
        <v>1125</v>
      </c>
      <c r="H74" s="309">
        <v>1152</v>
      </c>
      <c r="I74" s="318" t="s">
        <v>1053</v>
      </c>
      <c r="J74" s="324" t="s">
        <v>1062</v>
      </c>
      <c r="K74" s="322">
        <f t="shared" si="65"/>
        <v>13</v>
      </c>
      <c r="L74" s="104">
        <f t="shared" si="66"/>
        <v>293.76</v>
      </c>
      <c r="M74" s="268">
        <f t="shared" si="67"/>
        <v>10756.24</v>
      </c>
      <c r="N74" s="267">
        <v>850</v>
      </c>
      <c r="O74" s="103" t="s">
        <v>595</v>
      </c>
      <c r="P74" s="269">
        <v>45189</v>
      </c>
      <c r="Q74" s="144"/>
      <c r="R74" s="55" t="s">
        <v>606</v>
      </c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145"/>
      <c r="AG74" s="146"/>
      <c r="AH74" s="144"/>
      <c r="AI74" s="144"/>
      <c r="AJ74" s="145"/>
      <c r="AK74" s="145"/>
      <c r="AL74" s="145"/>
    </row>
    <row r="75" spans="1:38" ht="12.75" customHeight="1">
      <c r="A75" s="330">
        <v>23</v>
      </c>
      <c r="B75" s="331">
        <v>45190</v>
      </c>
      <c r="C75" s="332"/>
      <c r="D75" s="332" t="s">
        <v>1068</v>
      </c>
      <c r="E75" s="330" t="s">
        <v>604</v>
      </c>
      <c r="F75" s="330">
        <v>4327.5</v>
      </c>
      <c r="G75" s="330">
        <v>4285</v>
      </c>
      <c r="H75" s="255">
        <v>4285</v>
      </c>
      <c r="I75" s="333" t="s">
        <v>1069</v>
      </c>
      <c r="J75" s="252" t="s">
        <v>983</v>
      </c>
      <c r="K75" s="275">
        <f t="shared" si="65"/>
        <v>-42.5</v>
      </c>
      <c r="L75" s="257">
        <f t="shared" si="66"/>
        <v>321.375</v>
      </c>
      <c r="M75" s="258">
        <f t="shared" si="67"/>
        <v>-10946.375</v>
      </c>
      <c r="N75" s="256">
        <v>250</v>
      </c>
      <c r="O75" s="259" t="s">
        <v>605</v>
      </c>
      <c r="P75" s="260">
        <v>45190</v>
      </c>
      <c r="Q75" s="144"/>
      <c r="R75" s="55" t="s">
        <v>606</v>
      </c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145"/>
      <c r="AG75" s="146"/>
      <c r="AH75" s="144"/>
      <c r="AI75" s="144"/>
      <c r="AJ75" s="145"/>
      <c r="AK75" s="145"/>
      <c r="AL75" s="145"/>
    </row>
    <row r="76" spans="1:38" ht="12.75" customHeight="1">
      <c r="A76" s="330">
        <v>24</v>
      </c>
      <c r="B76" s="331">
        <v>45194</v>
      </c>
      <c r="C76" s="332"/>
      <c r="D76" s="332" t="s">
        <v>1083</v>
      </c>
      <c r="E76" s="330" t="s">
        <v>604</v>
      </c>
      <c r="F76" s="330">
        <v>2507.5</v>
      </c>
      <c r="G76" s="330">
        <v>2465</v>
      </c>
      <c r="H76" s="255">
        <v>2465</v>
      </c>
      <c r="I76" s="333" t="s">
        <v>1084</v>
      </c>
      <c r="J76" s="252" t="s">
        <v>983</v>
      </c>
      <c r="K76" s="275">
        <f t="shared" ref="K76" si="68">H76-F76</f>
        <v>-42.5</v>
      </c>
      <c r="L76" s="257">
        <f t="shared" ref="L76" si="69">(H76*N76)*0.03%</f>
        <v>184.87499999999997</v>
      </c>
      <c r="M76" s="258">
        <f t="shared" ref="M76" si="70">(K76*N76)-L76</f>
        <v>-10809.875</v>
      </c>
      <c r="N76" s="256">
        <v>250</v>
      </c>
      <c r="O76" s="259" t="s">
        <v>605</v>
      </c>
      <c r="P76" s="260">
        <v>45197</v>
      </c>
      <c r="Q76" s="144"/>
      <c r="R76" s="55" t="s">
        <v>606</v>
      </c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145"/>
      <c r="AG76" s="146"/>
      <c r="AH76" s="144"/>
      <c r="AI76" s="144"/>
      <c r="AJ76" s="145"/>
      <c r="AK76" s="145"/>
      <c r="AL76" s="145"/>
    </row>
    <row r="77" spans="1:38" ht="12.75" customHeight="1">
      <c r="A77" s="306">
        <v>25</v>
      </c>
      <c r="B77" s="307">
        <v>45194</v>
      </c>
      <c r="C77" s="308"/>
      <c r="D77" s="308" t="s">
        <v>1092</v>
      </c>
      <c r="E77" s="306" t="s">
        <v>604</v>
      </c>
      <c r="F77" s="306">
        <v>1141.5</v>
      </c>
      <c r="G77" s="306">
        <v>1127</v>
      </c>
      <c r="H77" s="309">
        <v>1151</v>
      </c>
      <c r="I77" s="318" t="s">
        <v>1093</v>
      </c>
      <c r="J77" s="324" t="s">
        <v>980</v>
      </c>
      <c r="K77" s="322">
        <f t="shared" ref="K77" si="71">H77-F77</f>
        <v>9.5</v>
      </c>
      <c r="L77" s="104">
        <f t="shared" ref="L77" si="72">(H77*N77)*0.03%</f>
        <v>241.70999999999998</v>
      </c>
      <c r="M77" s="268">
        <f t="shared" ref="M77" si="73">(K77*N77)-L77</f>
        <v>6408.29</v>
      </c>
      <c r="N77" s="267">
        <v>700</v>
      </c>
      <c r="O77" s="103" t="s">
        <v>595</v>
      </c>
      <c r="P77" s="269">
        <v>45196</v>
      </c>
      <c r="Q77" s="144"/>
      <c r="R77" s="55" t="s">
        <v>787</v>
      </c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145"/>
      <c r="AG77" s="146"/>
      <c r="AH77" s="144"/>
      <c r="AI77" s="144"/>
      <c r="AJ77" s="145"/>
      <c r="AK77" s="145"/>
      <c r="AL77" s="145"/>
    </row>
    <row r="78" spans="1:38" ht="12.75" customHeight="1">
      <c r="A78" s="306">
        <v>26</v>
      </c>
      <c r="B78" s="307">
        <v>45196</v>
      </c>
      <c r="C78" s="308"/>
      <c r="D78" s="308" t="s">
        <v>1117</v>
      </c>
      <c r="E78" s="306" t="s">
        <v>604</v>
      </c>
      <c r="F78" s="306">
        <v>384.5</v>
      </c>
      <c r="G78" s="306">
        <v>378</v>
      </c>
      <c r="H78" s="309">
        <v>390</v>
      </c>
      <c r="I78" s="318" t="s">
        <v>1118</v>
      </c>
      <c r="J78" s="324" t="s">
        <v>1123</v>
      </c>
      <c r="K78" s="322">
        <f t="shared" ref="K78:K80" si="74">H78-F78</f>
        <v>5.5</v>
      </c>
      <c r="L78" s="104">
        <f t="shared" ref="L78:L80" si="75">(H78*N78)*0.03%</f>
        <v>198.89999999999998</v>
      </c>
      <c r="M78" s="268">
        <f t="shared" ref="M78:M80" si="76">(K78*N78)-L78</f>
        <v>9151.1</v>
      </c>
      <c r="N78" s="267">
        <v>1700</v>
      </c>
      <c r="O78" s="103" t="s">
        <v>595</v>
      </c>
      <c r="P78" s="269">
        <v>45196</v>
      </c>
      <c r="Q78" s="144"/>
      <c r="R78" s="55" t="s">
        <v>606</v>
      </c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145"/>
      <c r="AG78" s="146"/>
      <c r="AH78" s="144"/>
      <c r="AI78" s="144"/>
      <c r="AJ78" s="145"/>
      <c r="AK78" s="145"/>
      <c r="AL78" s="145"/>
    </row>
    <row r="79" spans="1:38" ht="12.75" customHeight="1">
      <c r="A79" s="250">
        <v>27</v>
      </c>
      <c r="B79" s="336">
        <v>45196</v>
      </c>
      <c r="C79" s="337"/>
      <c r="D79" s="337" t="s">
        <v>1119</v>
      </c>
      <c r="E79" s="250" t="s">
        <v>604</v>
      </c>
      <c r="F79" s="250">
        <v>895</v>
      </c>
      <c r="G79" s="250">
        <v>884</v>
      </c>
      <c r="H79" s="252">
        <v>884</v>
      </c>
      <c r="I79" s="252" t="s">
        <v>1120</v>
      </c>
      <c r="J79" s="252" t="s">
        <v>1145</v>
      </c>
      <c r="K79" s="275">
        <f t="shared" si="74"/>
        <v>-11</v>
      </c>
      <c r="L79" s="257">
        <f t="shared" si="75"/>
        <v>238.67999999999998</v>
      </c>
      <c r="M79" s="258">
        <f t="shared" si="76"/>
        <v>-10138.68</v>
      </c>
      <c r="N79" s="256">
        <v>900</v>
      </c>
      <c r="O79" s="259" t="s">
        <v>605</v>
      </c>
      <c r="P79" s="260">
        <v>45197</v>
      </c>
      <c r="Q79" s="144"/>
      <c r="R79" s="55" t="s">
        <v>594</v>
      </c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145"/>
      <c r="AG79" s="146"/>
      <c r="AH79" s="144"/>
      <c r="AI79" s="144"/>
      <c r="AJ79" s="145"/>
      <c r="AK79" s="145"/>
      <c r="AL79" s="145"/>
    </row>
    <row r="80" spans="1:38" ht="12.75" customHeight="1">
      <c r="A80" s="250">
        <v>28</v>
      </c>
      <c r="B80" s="336">
        <v>45197</v>
      </c>
      <c r="C80" s="337"/>
      <c r="D80" s="337" t="s">
        <v>1143</v>
      </c>
      <c r="E80" s="250" t="s">
        <v>604</v>
      </c>
      <c r="F80" s="250">
        <v>5222.5</v>
      </c>
      <c r="G80" s="250">
        <v>5155</v>
      </c>
      <c r="H80" s="252">
        <v>5162.5</v>
      </c>
      <c r="I80" s="252" t="s">
        <v>1144</v>
      </c>
      <c r="J80" s="252" t="s">
        <v>1076</v>
      </c>
      <c r="K80" s="275">
        <f t="shared" si="74"/>
        <v>-60</v>
      </c>
      <c r="L80" s="257">
        <f t="shared" si="75"/>
        <v>232.31249999999997</v>
      </c>
      <c r="M80" s="258">
        <f t="shared" si="76"/>
        <v>-9232.3125</v>
      </c>
      <c r="N80" s="256">
        <v>150</v>
      </c>
      <c r="O80" s="259" t="s">
        <v>605</v>
      </c>
      <c r="P80" s="260">
        <v>45197</v>
      </c>
      <c r="Q80" s="144"/>
      <c r="R80" s="55" t="s">
        <v>594</v>
      </c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145"/>
      <c r="AG80" s="146"/>
      <c r="AH80" s="144"/>
      <c r="AI80" s="144"/>
      <c r="AJ80" s="145"/>
      <c r="AK80" s="145"/>
      <c r="AL80" s="145"/>
    </row>
    <row r="81" spans="1:38" ht="12.75" customHeight="1">
      <c r="A81" s="227"/>
      <c r="B81" s="304"/>
      <c r="C81" s="305"/>
      <c r="D81" s="305"/>
      <c r="E81" s="227"/>
      <c r="F81" s="227"/>
      <c r="G81" s="227"/>
      <c r="H81" s="229"/>
      <c r="I81" s="229"/>
      <c r="J81" s="229"/>
      <c r="K81" s="227"/>
      <c r="L81" s="232"/>
      <c r="M81" s="244"/>
      <c r="N81" s="227"/>
      <c r="O81" s="229"/>
      <c r="P81" s="228"/>
      <c r="Q81" s="144"/>
      <c r="R81" s="55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145"/>
      <c r="AG81" s="146"/>
      <c r="AH81" s="144"/>
      <c r="AI81" s="144"/>
      <c r="AJ81" s="145"/>
      <c r="AK81" s="145"/>
      <c r="AL81" s="145"/>
    </row>
    <row r="82" spans="1:38" ht="12.75" customHeight="1">
      <c r="A82" s="227"/>
      <c r="B82" s="304"/>
      <c r="C82" s="305"/>
      <c r="D82" s="305"/>
      <c r="E82" s="227"/>
      <c r="F82" s="227"/>
      <c r="G82" s="227"/>
      <c r="H82" s="229"/>
      <c r="I82" s="229"/>
      <c r="J82" s="229"/>
      <c r="K82" s="227"/>
      <c r="L82" s="232"/>
      <c r="M82" s="244"/>
      <c r="N82" s="227"/>
      <c r="O82" s="229"/>
      <c r="P82" s="228"/>
      <c r="Q82" s="144"/>
      <c r="R82" s="55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145"/>
      <c r="AG82" s="146"/>
      <c r="AH82" s="144"/>
      <c r="AI82" s="144"/>
      <c r="AJ82" s="145"/>
      <c r="AK82" s="145"/>
      <c r="AL82" s="145"/>
    </row>
    <row r="84" spans="1:38" ht="12.75" customHeight="1">
      <c r="A84" s="145"/>
      <c r="B84" s="148"/>
      <c r="C84" s="144"/>
      <c r="D84" s="144"/>
      <c r="E84" s="145"/>
      <c r="F84" s="145"/>
      <c r="G84" s="145"/>
      <c r="H84" s="149"/>
      <c r="I84" s="149"/>
      <c r="J84" s="149"/>
      <c r="K84" s="144"/>
      <c r="L84" s="145"/>
      <c r="M84" s="145"/>
      <c r="N84" s="145"/>
      <c r="O84" s="149"/>
      <c r="P84" s="149"/>
      <c r="Q84" s="144"/>
      <c r="R84" s="55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145"/>
      <c r="AG84" s="146"/>
      <c r="AH84" s="144"/>
      <c r="AI84" s="144"/>
      <c r="AJ84" s="145"/>
      <c r="AK84" s="145"/>
      <c r="AL84" s="145"/>
    </row>
    <row r="85" spans="1:38">
      <c r="A85" s="150" t="s">
        <v>611</v>
      </c>
      <c r="B85" s="150"/>
      <c r="C85" s="150"/>
      <c r="D85" s="150"/>
      <c r="E85" s="151"/>
      <c r="F85" s="112"/>
      <c r="G85" s="112"/>
      <c r="H85" s="112"/>
      <c r="I85" s="112"/>
      <c r="J85" s="1"/>
      <c r="K85" s="6"/>
      <c r="L85" s="6"/>
      <c r="M85" s="6"/>
      <c r="N85" s="1"/>
      <c r="O85" s="1"/>
      <c r="P85" s="37"/>
      <c r="Q85" s="37"/>
      <c r="R85" s="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7"/>
      <c r="AG85" s="37"/>
      <c r="AH85" s="37"/>
      <c r="AI85" s="37"/>
      <c r="AJ85" s="37"/>
      <c r="AK85" s="37"/>
      <c r="AL85" s="37"/>
    </row>
    <row r="86" spans="1:38" ht="38.25">
      <c r="A86" s="96" t="s">
        <v>16</v>
      </c>
      <c r="B86" s="96" t="s">
        <v>567</v>
      </c>
      <c r="C86" s="96"/>
      <c r="D86" s="97" t="s">
        <v>579</v>
      </c>
      <c r="E86" s="96" t="s">
        <v>580</v>
      </c>
      <c r="F86" s="96" t="s">
        <v>581</v>
      </c>
      <c r="G86" s="96" t="s">
        <v>602</v>
      </c>
      <c r="H86" s="96" t="s">
        <v>583</v>
      </c>
      <c r="I86" s="96" t="s">
        <v>584</v>
      </c>
      <c r="J86" s="95" t="s">
        <v>585</v>
      </c>
      <c r="K86" s="95" t="s">
        <v>612</v>
      </c>
      <c r="L86" s="98" t="s">
        <v>587</v>
      </c>
      <c r="M86" s="143" t="s">
        <v>609</v>
      </c>
      <c r="N86" s="96" t="s">
        <v>610</v>
      </c>
      <c r="O86" s="96" t="s">
        <v>589</v>
      </c>
      <c r="P86" s="97" t="s">
        <v>590</v>
      </c>
      <c r="Q86" s="37"/>
      <c r="R86" s="6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7"/>
      <c r="AG86" s="37"/>
      <c r="AH86" s="37"/>
      <c r="AI86" s="37"/>
      <c r="AJ86" s="37"/>
      <c r="AK86" s="37"/>
      <c r="AL86" s="37"/>
    </row>
    <row r="87" spans="1:38" ht="15" customHeight="1">
      <c r="A87" s="250">
        <v>1</v>
      </c>
      <c r="B87" s="251">
        <v>45168</v>
      </c>
      <c r="C87" s="252"/>
      <c r="D87" s="253" t="s">
        <v>883</v>
      </c>
      <c r="E87" s="252" t="s">
        <v>604</v>
      </c>
      <c r="F87" s="254" t="s">
        <v>898</v>
      </c>
      <c r="G87" s="252">
        <v>20</v>
      </c>
      <c r="H87" s="252">
        <v>23</v>
      </c>
      <c r="I87" s="254" t="s">
        <v>884</v>
      </c>
      <c r="J87" s="255" t="s">
        <v>899</v>
      </c>
      <c r="K87" s="256">
        <f t="shared" ref="K87:K88" si="77">H87-F87</f>
        <v>-13.5</v>
      </c>
      <c r="L87" s="257">
        <v>50</v>
      </c>
      <c r="M87" s="258">
        <f t="shared" ref="M87:M88" si="78">(K87*N87)-50</f>
        <v>-4100</v>
      </c>
      <c r="N87" s="256">
        <v>300</v>
      </c>
      <c r="O87" s="259" t="s">
        <v>605</v>
      </c>
      <c r="P87" s="260">
        <v>45170</v>
      </c>
      <c r="Q87" s="145"/>
      <c r="R87" s="55" t="s">
        <v>606</v>
      </c>
      <c r="S87" s="145"/>
      <c r="T87" s="145"/>
      <c r="U87" s="145"/>
      <c r="V87" s="145"/>
      <c r="W87" s="145"/>
      <c r="X87" s="145"/>
      <c r="Y87" s="145"/>
      <c r="Z87" s="145"/>
      <c r="AA87" s="145"/>
      <c r="AB87" s="145"/>
      <c r="AC87" s="145"/>
      <c r="AD87" s="145"/>
      <c r="AE87" s="145"/>
      <c r="AF87" s="145"/>
      <c r="AG87" s="145"/>
      <c r="AH87" s="145"/>
      <c r="AI87" s="145"/>
      <c r="AJ87" s="145"/>
      <c r="AK87" s="145"/>
      <c r="AL87" s="145"/>
    </row>
    <row r="88" spans="1:38" ht="15" customHeight="1">
      <c r="A88" s="283">
        <v>2</v>
      </c>
      <c r="B88" s="284">
        <v>45168</v>
      </c>
      <c r="C88" s="285"/>
      <c r="D88" s="286" t="s">
        <v>885</v>
      </c>
      <c r="E88" s="285" t="s">
        <v>604</v>
      </c>
      <c r="F88" s="287" t="s">
        <v>958</v>
      </c>
      <c r="G88" s="285">
        <v>25</v>
      </c>
      <c r="H88" s="285">
        <v>41</v>
      </c>
      <c r="I88" s="287" t="s">
        <v>872</v>
      </c>
      <c r="J88" s="285" t="s">
        <v>959</v>
      </c>
      <c r="K88" s="288">
        <f t="shared" si="77"/>
        <v>-1</v>
      </c>
      <c r="L88" s="289">
        <v>50</v>
      </c>
      <c r="M88" s="290">
        <f t="shared" si="78"/>
        <v>-300</v>
      </c>
      <c r="N88" s="291">
        <v>250</v>
      </c>
      <c r="O88" s="292" t="s">
        <v>605</v>
      </c>
      <c r="P88" s="293">
        <v>45177</v>
      </c>
      <c r="Q88" s="145"/>
      <c r="R88" s="55" t="s">
        <v>606</v>
      </c>
      <c r="S88" s="145"/>
      <c r="T88" s="145"/>
      <c r="U88" s="145"/>
      <c r="V88" s="145"/>
      <c r="W88" s="145"/>
      <c r="X88" s="145"/>
      <c r="Y88" s="145"/>
      <c r="Z88" s="145"/>
      <c r="AA88" s="145"/>
      <c r="AB88" s="145"/>
      <c r="AC88" s="145"/>
      <c r="AD88" s="145"/>
      <c r="AE88" s="145"/>
      <c r="AF88" s="145"/>
      <c r="AG88" s="145"/>
      <c r="AH88" s="145"/>
      <c r="AI88" s="145"/>
      <c r="AJ88" s="145"/>
      <c r="AK88" s="145"/>
      <c r="AL88" s="145"/>
    </row>
    <row r="89" spans="1:38" ht="15" customHeight="1">
      <c r="A89" s="250">
        <v>3</v>
      </c>
      <c r="B89" s="251">
        <v>45173</v>
      </c>
      <c r="C89" s="252"/>
      <c r="D89" s="253" t="s">
        <v>907</v>
      </c>
      <c r="E89" s="252" t="s">
        <v>604</v>
      </c>
      <c r="F89" s="254" t="s">
        <v>920</v>
      </c>
      <c r="G89" s="252">
        <v>10</v>
      </c>
      <c r="H89" s="252">
        <v>13</v>
      </c>
      <c r="I89" s="254" t="s">
        <v>908</v>
      </c>
      <c r="J89" s="252" t="s">
        <v>928</v>
      </c>
      <c r="K89" s="275">
        <f t="shared" ref="K89:K91" si="79">H89-F89</f>
        <v>-23</v>
      </c>
      <c r="L89" s="257">
        <v>50</v>
      </c>
      <c r="M89" s="258">
        <f t="shared" ref="M89" si="80">(K89*N89)-50</f>
        <v>-970</v>
      </c>
      <c r="N89" s="256">
        <v>40</v>
      </c>
      <c r="O89" s="259" t="s">
        <v>605</v>
      </c>
      <c r="P89" s="260">
        <v>45174</v>
      </c>
      <c r="Q89" s="145"/>
      <c r="R89" s="55" t="s">
        <v>606</v>
      </c>
      <c r="S89" s="145"/>
      <c r="T89" s="145"/>
      <c r="U89" s="145"/>
      <c r="V89" s="145"/>
      <c r="W89" s="145"/>
      <c r="X89" s="145"/>
      <c r="Y89" s="145"/>
      <c r="Z89" s="145"/>
      <c r="AA89" s="145"/>
      <c r="AB89" s="145"/>
      <c r="AC89" s="145"/>
      <c r="AD89" s="145"/>
      <c r="AE89" s="145"/>
      <c r="AF89" s="145"/>
      <c r="AG89" s="145"/>
      <c r="AH89" s="145"/>
      <c r="AI89" s="145"/>
      <c r="AJ89" s="145"/>
      <c r="AK89" s="145"/>
      <c r="AL89" s="145"/>
    </row>
    <row r="90" spans="1:38" ht="15" customHeight="1">
      <c r="A90" s="230">
        <v>4</v>
      </c>
      <c r="B90" s="231">
        <v>45175</v>
      </c>
      <c r="C90" s="223"/>
      <c r="D90" s="273" t="s">
        <v>931</v>
      </c>
      <c r="E90" s="223" t="s">
        <v>604</v>
      </c>
      <c r="F90" s="274" t="s">
        <v>932</v>
      </c>
      <c r="G90" s="223">
        <v>35</v>
      </c>
      <c r="H90" s="223">
        <v>78</v>
      </c>
      <c r="I90" s="274" t="s">
        <v>933</v>
      </c>
      <c r="J90" s="266" t="s">
        <v>929</v>
      </c>
      <c r="K90" s="267">
        <f t="shared" si="79"/>
        <v>20</v>
      </c>
      <c r="L90" s="282">
        <v>50</v>
      </c>
      <c r="M90" s="268">
        <f t="shared" ref="M90:M91" si="81">(K90*N90)-L90</f>
        <v>950</v>
      </c>
      <c r="N90" s="267">
        <v>50</v>
      </c>
      <c r="O90" s="103" t="s">
        <v>595</v>
      </c>
      <c r="P90" s="269">
        <v>45175</v>
      </c>
      <c r="Q90" s="145"/>
      <c r="R90" s="55" t="s">
        <v>594</v>
      </c>
      <c r="S90" s="145"/>
      <c r="T90" s="145"/>
      <c r="U90" s="145"/>
      <c r="V90" s="145"/>
      <c r="W90" s="145"/>
      <c r="X90" s="145"/>
      <c r="Y90" s="145"/>
      <c r="Z90" s="145"/>
      <c r="AA90" s="145"/>
      <c r="AB90" s="145"/>
      <c r="AC90" s="145"/>
      <c r="AD90" s="145"/>
      <c r="AE90" s="145"/>
      <c r="AF90" s="145"/>
      <c r="AG90" s="145"/>
      <c r="AH90" s="145"/>
      <c r="AI90" s="145"/>
      <c r="AJ90" s="145"/>
      <c r="AK90" s="145"/>
      <c r="AL90" s="145"/>
    </row>
    <row r="91" spans="1:38" ht="15" customHeight="1">
      <c r="A91" s="230">
        <v>5</v>
      </c>
      <c r="B91" s="231">
        <v>45176</v>
      </c>
      <c r="C91" s="223"/>
      <c r="D91" s="273" t="s">
        <v>943</v>
      </c>
      <c r="E91" s="223" t="s">
        <v>604</v>
      </c>
      <c r="F91" s="274" t="s">
        <v>975</v>
      </c>
      <c r="G91" s="223">
        <v>9.5</v>
      </c>
      <c r="H91" s="223">
        <v>17.75</v>
      </c>
      <c r="I91" s="274" t="s">
        <v>944</v>
      </c>
      <c r="J91" s="266" t="s">
        <v>976</v>
      </c>
      <c r="K91" s="267">
        <f t="shared" si="79"/>
        <v>2.25</v>
      </c>
      <c r="L91" s="282">
        <v>50</v>
      </c>
      <c r="M91" s="268">
        <f t="shared" si="81"/>
        <v>1525</v>
      </c>
      <c r="N91" s="267">
        <v>700</v>
      </c>
      <c r="O91" s="103" t="s">
        <v>595</v>
      </c>
      <c r="P91" s="269">
        <v>45181</v>
      </c>
      <c r="Q91" s="145"/>
      <c r="R91" s="55" t="s">
        <v>594</v>
      </c>
      <c r="S91" s="145"/>
      <c r="T91" s="145"/>
      <c r="U91" s="145"/>
      <c r="V91" s="145"/>
      <c r="W91" s="145"/>
      <c r="X91" s="145"/>
      <c r="Y91" s="145"/>
      <c r="Z91" s="145"/>
      <c r="AA91" s="145"/>
      <c r="AB91" s="145"/>
      <c r="AC91" s="145"/>
      <c r="AD91" s="145"/>
      <c r="AE91" s="145"/>
      <c r="AF91" s="145"/>
      <c r="AG91" s="145"/>
      <c r="AH91" s="145"/>
      <c r="AI91" s="145"/>
      <c r="AJ91" s="145"/>
      <c r="AK91" s="145"/>
      <c r="AL91" s="145"/>
    </row>
    <row r="92" spans="1:38" ht="15" customHeight="1">
      <c r="A92" s="230">
        <v>6</v>
      </c>
      <c r="B92" s="231">
        <v>45176</v>
      </c>
      <c r="C92" s="223"/>
      <c r="D92" s="273" t="s">
        <v>945</v>
      </c>
      <c r="E92" s="223" t="s">
        <v>604</v>
      </c>
      <c r="F92" s="274" t="s">
        <v>951</v>
      </c>
      <c r="G92" s="223">
        <v>88</v>
      </c>
      <c r="H92" s="223">
        <v>130</v>
      </c>
      <c r="I92" s="274" t="s">
        <v>946</v>
      </c>
      <c r="J92" s="266" t="s">
        <v>952</v>
      </c>
      <c r="K92" s="267">
        <f t="shared" ref="K92" si="82">H92-F92</f>
        <v>17</v>
      </c>
      <c r="L92" s="282">
        <v>50</v>
      </c>
      <c r="M92" s="268">
        <f t="shared" ref="M92" si="83">(K92*N92)-L92</f>
        <v>2500</v>
      </c>
      <c r="N92" s="267">
        <v>150</v>
      </c>
      <c r="O92" s="103" t="s">
        <v>595</v>
      </c>
      <c r="P92" s="269">
        <v>45177</v>
      </c>
      <c r="Q92" s="145"/>
      <c r="R92" s="55" t="s">
        <v>606</v>
      </c>
      <c r="S92" s="145"/>
      <c r="T92" s="145"/>
      <c r="U92" s="145"/>
      <c r="V92" s="145"/>
      <c r="W92" s="145"/>
      <c r="X92" s="145"/>
      <c r="Y92" s="145"/>
      <c r="Z92" s="145"/>
      <c r="AA92" s="145"/>
      <c r="AB92" s="145"/>
      <c r="AC92" s="145"/>
      <c r="AD92" s="145"/>
      <c r="AE92" s="145"/>
      <c r="AF92" s="145"/>
      <c r="AG92" s="145"/>
      <c r="AH92" s="145"/>
      <c r="AI92" s="145"/>
      <c r="AJ92" s="145"/>
      <c r="AK92" s="145"/>
      <c r="AL92" s="145"/>
    </row>
    <row r="93" spans="1:38" ht="15" customHeight="1">
      <c r="A93" s="230">
        <v>7</v>
      </c>
      <c r="B93" s="231">
        <v>45176</v>
      </c>
      <c r="C93" s="223"/>
      <c r="D93" s="273" t="s">
        <v>947</v>
      </c>
      <c r="E93" s="223" t="s">
        <v>604</v>
      </c>
      <c r="F93" s="274" t="s">
        <v>948</v>
      </c>
      <c r="G93" s="223">
        <v>142</v>
      </c>
      <c r="H93" s="223">
        <v>212.5</v>
      </c>
      <c r="I93" s="274" t="s">
        <v>949</v>
      </c>
      <c r="J93" s="266" t="s">
        <v>950</v>
      </c>
      <c r="K93" s="267">
        <f t="shared" ref="K93" si="84">H93-F93</f>
        <v>29</v>
      </c>
      <c r="L93" s="282">
        <v>50</v>
      </c>
      <c r="M93" s="268">
        <f t="shared" ref="M93" si="85">(K93*N93)-L93</f>
        <v>2850</v>
      </c>
      <c r="N93" s="267">
        <v>100</v>
      </c>
      <c r="O93" s="103" t="s">
        <v>595</v>
      </c>
      <c r="P93" s="269">
        <v>45176</v>
      </c>
      <c r="Q93" s="145"/>
      <c r="R93" s="55" t="s">
        <v>606</v>
      </c>
      <c r="S93" s="145"/>
      <c r="T93" s="145"/>
      <c r="U93" s="145"/>
      <c r="V93" s="145"/>
      <c r="W93" s="145"/>
      <c r="X93" s="145"/>
      <c r="Y93" s="145"/>
      <c r="Z93" s="145"/>
      <c r="AA93" s="145"/>
      <c r="AB93" s="145"/>
      <c r="AC93" s="145"/>
      <c r="AD93" s="145"/>
      <c r="AE93" s="145"/>
      <c r="AF93" s="145"/>
      <c r="AG93" s="145"/>
      <c r="AH93" s="145"/>
      <c r="AI93" s="145"/>
      <c r="AJ93" s="145"/>
      <c r="AK93" s="145"/>
      <c r="AL93" s="145"/>
    </row>
    <row r="94" spans="1:38" ht="15" customHeight="1">
      <c r="A94" s="230">
        <v>8</v>
      </c>
      <c r="B94" s="231">
        <v>45177</v>
      </c>
      <c r="C94" s="223"/>
      <c r="D94" s="273" t="s">
        <v>953</v>
      </c>
      <c r="E94" s="223" t="s">
        <v>604</v>
      </c>
      <c r="F94" s="274" t="s">
        <v>981</v>
      </c>
      <c r="G94" s="223">
        <v>44</v>
      </c>
      <c r="H94" s="223">
        <v>59.5</v>
      </c>
      <c r="I94" s="274" t="s">
        <v>954</v>
      </c>
      <c r="J94" s="266" t="s">
        <v>982</v>
      </c>
      <c r="K94" s="267">
        <f t="shared" ref="K94:K95" si="86">H94-F94</f>
        <v>5.5</v>
      </c>
      <c r="L94" s="282">
        <v>50</v>
      </c>
      <c r="M94" s="268">
        <f t="shared" ref="M94" si="87">(K94*N94)-L94</f>
        <v>2150</v>
      </c>
      <c r="N94" s="267">
        <v>400</v>
      </c>
      <c r="O94" s="103" t="s">
        <v>595</v>
      </c>
      <c r="P94" s="269">
        <v>45181</v>
      </c>
      <c r="Q94" s="145"/>
      <c r="R94" s="55" t="s">
        <v>606</v>
      </c>
      <c r="S94" s="145"/>
      <c r="T94" s="145"/>
      <c r="U94" s="145"/>
      <c r="V94" s="145"/>
      <c r="W94" s="145"/>
      <c r="X94" s="145"/>
      <c r="Y94" s="145"/>
      <c r="Z94" s="145"/>
      <c r="AA94" s="145"/>
      <c r="AB94" s="145"/>
      <c r="AC94" s="145"/>
      <c r="AD94" s="145"/>
      <c r="AE94" s="145"/>
      <c r="AF94" s="145"/>
      <c r="AG94" s="145"/>
      <c r="AH94" s="145"/>
      <c r="AI94" s="145"/>
      <c r="AJ94" s="145"/>
      <c r="AK94" s="145"/>
      <c r="AL94" s="145"/>
    </row>
    <row r="95" spans="1:38" ht="15" customHeight="1">
      <c r="A95" s="250">
        <v>9</v>
      </c>
      <c r="B95" s="251">
        <v>45180</v>
      </c>
      <c r="C95" s="252"/>
      <c r="D95" s="253" t="s">
        <v>964</v>
      </c>
      <c r="E95" s="252" t="s">
        <v>604</v>
      </c>
      <c r="F95" s="254" t="s">
        <v>987</v>
      </c>
      <c r="G95" s="252">
        <v>18</v>
      </c>
      <c r="H95" s="252">
        <v>18</v>
      </c>
      <c r="I95" s="254" t="s">
        <v>965</v>
      </c>
      <c r="J95" s="252" t="s">
        <v>988</v>
      </c>
      <c r="K95" s="275">
        <f t="shared" si="86"/>
        <v>-13</v>
      </c>
      <c r="L95" s="257">
        <v>50</v>
      </c>
      <c r="M95" s="258">
        <f t="shared" ref="M95" si="88">(K95*N95)-50</f>
        <v>-4600</v>
      </c>
      <c r="N95" s="256">
        <v>350</v>
      </c>
      <c r="O95" s="259" t="s">
        <v>605</v>
      </c>
      <c r="P95" s="260">
        <v>45181</v>
      </c>
      <c r="Q95" s="145"/>
      <c r="R95" s="55" t="s">
        <v>606</v>
      </c>
      <c r="S95" s="145"/>
      <c r="T95" s="145"/>
      <c r="U95" s="145"/>
      <c r="V95" s="145"/>
      <c r="W95" s="145"/>
      <c r="X95" s="145"/>
      <c r="Y95" s="145"/>
      <c r="Z95" s="145"/>
      <c r="AA95" s="145"/>
      <c r="AB95" s="145"/>
      <c r="AC95" s="145"/>
      <c r="AD95" s="145"/>
      <c r="AE95" s="145"/>
      <c r="AF95" s="145"/>
      <c r="AG95" s="145"/>
      <c r="AH95" s="145"/>
      <c r="AI95" s="145"/>
      <c r="AJ95" s="145"/>
      <c r="AK95" s="145"/>
      <c r="AL95" s="145"/>
    </row>
    <row r="96" spans="1:38" ht="15" customHeight="1">
      <c r="A96" s="230">
        <v>10</v>
      </c>
      <c r="B96" s="231">
        <v>45180</v>
      </c>
      <c r="C96" s="223"/>
      <c r="D96" s="273" t="s">
        <v>969</v>
      </c>
      <c r="E96" s="223" t="s">
        <v>604</v>
      </c>
      <c r="F96" s="274" t="s">
        <v>979</v>
      </c>
      <c r="G96" s="223">
        <v>9</v>
      </c>
      <c r="H96" s="223">
        <v>22.5</v>
      </c>
      <c r="I96" s="274" t="s">
        <v>970</v>
      </c>
      <c r="J96" s="266" t="s">
        <v>980</v>
      </c>
      <c r="K96" s="267">
        <f t="shared" ref="K96" si="89">H96-F96</f>
        <v>9.5</v>
      </c>
      <c r="L96" s="282">
        <v>50</v>
      </c>
      <c r="M96" s="268">
        <f t="shared" ref="M96" si="90">(K96*N96)-L96</f>
        <v>6600</v>
      </c>
      <c r="N96" s="267">
        <v>700</v>
      </c>
      <c r="O96" s="103" t="s">
        <v>595</v>
      </c>
      <c r="P96" s="269">
        <v>45181</v>
      </c>
      <c r="Q96" s="145"/>
      <c r="R96" s="55" t="s">
        <v>594</v>
      </c>
      <c r="S96" s="145"/>
      <c r="T96" s="145"/>
      <c r="U96" s="145"/>
      <c r="V96" s="145"/>
      <c r="W96" s="145"/>
      <c r="X96" s="145"/>
      <c r="Y96" s="145"/>
      <c r="Z96" s="145"/>
      <c r="AA96" s="145"/>
      <c r="AB96" s="145"/>
      <c r="AC96" s="145"/>
      <c r="AD96" s="145"/>
      <c r="AE96" s="145"/>
      <c r="AF96" s="145"/>
      <c r="AG96" s="145"/>
      <c r="AH96" s="145"/>
      <c r="AI96" s="145"/>
      <c r="AJ96" s="145"/>
      <c r="AK96" s="145"/>
      <c r="AL96" s="145"/>
    </row>
    <row r="97" spans="1:38" ht="15" customHeight="1">
      <c r="A97" s="230">
        <v>11</v>
      </c>
      <c r="B97" s="231">
        <v>45180</v>
      </c>
      <c r="C97" s="223"/>
      <c r="D97" s="273" t="s">
        <v>973</v>
      </c>
      <c r="E97" s="223" t="s">
        <v>604</v>
      </c>
      <c r="F97" s="274" t="s">
        <v>977</v>
      </c>
      <c r="G97" s="223">
        <v>35</v>
      </c>
      <c r="H97" s="223">
        <v>122.5</v>
      </c>
      <c r="I97" s="274" t="s">
        <v>974</v>
      </c>
      <c r="J97" s="266" t="s">
        <v>978</v>
      </c>
      <c r="K97" s="267">
        <f t="shared" ref="K97:K98" si="91">H97-F97</f>
        <v>53.5</v>
      </c>
      <c r="L97" s="282">
        <v>50</v>
      </c>
      <c r="M97" s="268">
        <f t="shared" ref="M97" si="92">(K97*N97)-L97</f>
        <v>2625</v>
      </c>
      <c r="N97" s="267">
        <v>50</v>
      </c>
      <c r="O97" s="103" t="s">
        <v>595</v>
      </c>
      <c r="P97" s="269">
        <v>45181</v>
      </c>
      <c r="Q97" s="145"/>
      <c r="R97" s="55" t="s">
        <v>594</v>
      </c>
      <c r="S97" s="145"/>
      <c r="T97" s="145"/>
      <c r="U97" s="145"/>
      <c r="V97" s="145"/>
      <c r="W97" s="145"/>
      <c r="X97" s="145"/>
      <c r="Y97" s="145"/>
      <c r="Z97" s="145"/>
      <c r="AA97" s="145"/>
      <c r="AB97" s="145"/>
      <c r="AC97" s="145"/>
      <c r="AD97" s="145"/>
      <c r="AE97" s="145"/>
      <c r="AF97" s="145"/>
      <c r="AG97" s="145"/>
      <c r="AH97" s="145"/>
      <c r="AI97" s="145"/>
      <c r="AJ97" s="145"/>
      <c r="AK97" s="145"/>
      <c r="AL97" s="145"/>
    </row>
    <row r="98" spans="1:38" ht="15" customHeight="1">
      <c r="A98" s="250">
        <v>12</v>
      </c>
      <c r="B98" s="251">
        <v>45181</v>
      </c>
      <c r="C98" s="252"/>
      <c r="D98" s="253" t="s">
        <v>993</v>
      </c>
      <c r="E98" s="252" t="s">
        <v>604</v>
      </c>
      <c r="F98" s="254" t="s">
        <v>994</v>
      </c>
      <c r="G98" s="252">
        <v>0</v>
      </c>
      <c r="H98" s="252">
        <v>3.5</v>
      </c>
      <c r="I98" s="254" t="s">
        <v>995</v>
      </c>
      <c r="J98" s="252" t="s">
        <v>996</v>
      </c>
      <c r="K98" s="275">
        <f t="shared" si="91"/>
        <v>-18</v>
      </c>
      <c r="L98" s="257">
        <v>50</v>
      </c>
      <c r="M98" s="258">
        <f t="shared" ref="M98" si="93">(K98*N98)-50</f>
        <v>-770</v>
      </c>
      <c r="N98" s="256">
        <v>40</v>
      </c>
      <c r="O98" s="259" t="s">
        <v>605</v>
      </c>
      <c r="P98" s="260">
        <v>45181</v>
      </c>
      <c r="Q98" s="145"/>
      <c r="R98" s="55" t="s">
        <v>606</v>
      </c>
      <c r="S98" s="145"/>
      <c r="T98" s="145"/>
      <c r="U98" s="145"/>
      <c r="V98" s="145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  <c r="AJ98" s="145"/>
      <c r="AK98" s="145"/>
      <c r="AL98" s="145"/>
    </row>
    <row r="99" spans="1:38" ht="15" customHeight="1">
      <c r="A99" s="230">
        <v>13</v>
      </c>
      <c r="B99" s="231">
        <v>45181</v>
      </c>
      <c r="C99" s="223"/>
      <c r="D99" s="273" t="s">
        <v>991</v>
      </c>
      <c r="E99" s="223" t="s">
        <v>604</v>
      </c>
      <c r="F99" s="274" t="s">
        <v>999</v>
      </c>
      <c r="G99" s="223">
        <v>2.5</v>
      </c>
      <c r="H99" s="223">
        <v>4.55</v>
      </c>
      <c r="I99" s="274" t="s">
        <v>992</v>
      </c>
      <c r="J99" s="266" t="s">
        <v>1000</v>
      </c>
      <c r="K99" s="267">
        <f t="shared" ref="K99" si="94">H99-F99</f>
        <v>0.89999999999999991</v>
      </c>
      <c r="L99" s="282">
        <v>50</v>
      </c>
      <c r="M99" s="268">
        <f t="shared" ref="M99" si="95">(K99*N99)-L99</f>
        <v>2379.9999999999995</v>
      </c>
      <c r="N99" s="267">
        <v>2700</v>
      </c>
      <c r="O99" s="103" t="s">
        <v>595</v>
      </c>
      <c r="P99" s="269">
        <v>45182</v>
      </c>
      <c r="Q99" s="145"/>
      <c r="R99" s="55" t="s">
        <v>594</v>
      </c>
      <c r="S99" s="145"/>
      <c r="T99" s="145"/>
      <c r="U99" s="145"/>
      <c r="V99" s="145"/>
      <c r="W99" s="145"/>
      <c r="X99" s="145"/>
      <c r="Y99" s="145"/>
      <c r="Z99" s="145"/>
      <c r="AA99" s="145"/>
      <c r="AB99" s="145"/>
      <c r="AC99" s="145"/>
      <c r="AD99" s="145"/>
      <c r="AE99" s="145"/>
      <c r="AF99" s="145"/>
      <c r="AG99" s="145"/>
      <c r="AH99" s="145"/>
      <c r="AI99" s="145"/>
      <c r="AJ99" s="145"/>
      <c r="AK99" s="145"/>
      <c r="AL99" s="145"/>
    </row>
    <row r="100" spans="1:38" ht="15" customHeight="1">
      <c r="A100" s="230">
        <v>14</v>
      </c>
      <c r="B100" s="231">
        <v>45182</v>
      </c>
      <c r="C100" s="223"/>
      <c r="D100" s="273" t="s">
        <v>1013</v>
      </c>
      <c r="E100" s="223" t="s">
        <v>604</v>
      </c>
      <c r="F100" s="274" t="s">
        <v>1016</v>
      </c>
      <c r="G100" s="223">
        <v>50</v>
      </c>
      <c r="H100" s="223">
        <v>114.5</v>
      </c>
      <c r="I100" s="274" t="s">
        <v>1001</v>
      </c>
      <c r="J100" s="313" t="s">
        <v>1017</v>
      </c>
      <c r="K100" s="267">
        <f t="shared" ref="K100:K101" si="96">H100-F100</f>
        <v>22</v>
      </c>
      <c r="L100" s="282">
        <v>50</v>
      </c>
      <c r="M100" s="268">
        <f t="shared" ref="M100" si="97">(K100*N100)-L100</f>
        <v>2700</v>
      </c>
      <c r="N100" s="267">
        <v>125</v>
      </c>
      <c r="O100" s="103" t="s">
        <v>595</v>
      </c>
      <c r="P100" s="269">
        <v>45183</v>
      </c>
      <c r="Q100" s="145"/>
      <c r="R100" s="55" t="s">
        <v>606</v>
      </c>
      <c r="S100" s="145"/>
      <c r="T100" s="145"/>
      <c r="U100" s="145"/>
      <c r="V100" s="145"/>
      <c r="W100" s="145"/>
      <c r="X100" s="145"/>
      <c r="Y100" s="145"/>
      <c r="Z100" s="145"/>
      <c r="AA100" s="145"/>
      <c r="AB100" s="145"/>
      <c r="AC100" s="145"/>
      <c r="AD100" s="145"/>
      <c r="AE100" s="145"/>
      <c r="AF100" s="145"/>
      <c r="AG100" s="145"/>
      <c r="AH100" s="145"/>
      <c r="AI100" s="145"/>
      <c r="AJ100" s="145"/>
      <c r="AK100" s="145"/>
      <c r="AL100" s="145"/>
    </row>
    <row r="101" spans="1:38" ht="15" customHeight="1">
      <c r="A101" s="250">
        <v>18</v>
      </c>
      <c r="B101" s="251">
        <v>45182</v>
      </c>
      <c r="C101" s="252"/>
      <c r="D101" s="253" t="s">
        <v>1005</v>
      </c>
      <c r="E101" s="252" t="s">
        <v>604</v>
      </c>
      <c r="F101" s="254">
        <v>30.5</v>
      </c>
      <c r="G101" s="252">
        <v>18</v>
      </c>
      <c r="H101" s="252">
        <v>21</v>
      </c>
      <c r="I101" s="254" t="s">
        <v>965</v>
      </c>
      <c r="J101" s="252" t="s">
        <v>1036</v>
      </c>
      <c r="K101" s="275">
        <f t="shared" si="96"/>
        <v>-9.5</v>
      </c>
      <c r="L101" s="257">
        <v>50</v>
      </c>
      <c r="M101" s="258">
        <f t="shared" ref="M101" si="98">(K101*N101)-50</f>
        <v>-2900</v>
      </c>
      <c r="N101" s="256">
        <v>300</v>
      </c>
      <c r="O101" s="259" t="s">
        <v>605</v>
      </c>
      <c r="P101" s="260">
        <v>45184</v>
      </c>
      <c r="Q101" s="145"/>
      <c r="R101" s="55" t="s">
        <v>606</v>
      </c>
      <c r="S101" s="145"/>
      <c r="T101" s="145"/>
      <c r="U101" s="145"/>
      <c r="V101" s="145"/>
      <c r="W101" s="145"/>
      <c r="X101" s="145"/>
      <c r="Y101" s="145"/>
      <c r="Z101" s="145"/>
      <c r="AA101" s="145"/>
      <c r="AB101" s="145"/>
      <c r="AC101" s="145"/>
      <c r="AD101" s="145"/>
      <c r="AE101" s="145"/>
      <c r="AF101" s="145"/>
      <c r="AG101" s="145"/>
      <c r="AH101" s="145"/>
      <c r="AI101" s="145"/>
      <c r="AJ101" s="145"/>
      <c r="AK101" s="145"/>
      <c r="AL101" s="145"/>
    </row>
    <row r="102" spans="1:38" ht="15" customHeight="1">
      <c r="A102" s="306">
        <v>19</v>
      </c>
      <c r="B102" s="307">
        <v>45182</v>
      </c>
      <c r="C102" s="308"/>
      <c r="D102" s="308" t="s">
        <v>1006</v>
      </c>
      <c r="E102" s="306" t="s">
        <v>604</v>
      </c>
      <c r="F102" s="306">
        <v>17.5</v>
      </c>
      <c r="G102" s="306">
        <v>12.9</v>
      </c>
      <c r="H102" s="309">
        <v>20.25</v>
      </c>
      <c r="I102" s="318" t="s">
        <v>1007</v>
      </c>
      <c r="J102" s="223" t="s">
        <v>1008</v>
      </c>
      <c r="K102" s="319">
        <f t="shared" ref="K102" si="99">H102-F102</f>
        <v>2.75</v>
      </c>
      <c r="L102" s="310">
        <v>50</v>
      </c>
      <c r="M102" s="311">
        <f t="shared" ref="M102" si="100">(K102*N102)-L102</f>
        <v>1600</v>
      </c>
      <c r="N102" s="306">
        <v>600</v>
      </c>
      <c r="O102" s="309" t="s">
        <v>595</v>
      </c>
      <c r="P102" s="312">
        <v>45182</v>
      </c>
      <c r="Q102" s="145"/>
      <c r="R102" s="55" t="s">
        <v>606</v>
      </c>
      <c r="S102" s="145"/>
      <c r="T102" s="145"/>
      <c r="U102" s="145"/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5"/>
      <c r="AG102" s="145"/>
      <c r="AH102" s="145"/>
      <c r="AI102" s="145"/>
      <c r="AJ102" s="145"/>
      <c r="AK102" s="145"/>
      <c r="AL102" s="145"/>
    </row>
    <row r="103" spans="1:38" ht="15" customHeight="1">
      <c r="A103" s="306">
        <v>20</v>
      </c>
      <c r="B103" s="307">
        <v>45183</v>
      </c>
      <c r="C103" s="308"/>
      <c r="D103" s="308" t="s">
        <v>1019</v>
      </c>
      <c r="E103" s="306" t="s">
        <v>604</v>
      </c>
      <c r="F103" s="306">
        <v>250</v>
      </c>
      <c r="G103" s="306">
        <v>150</v>
      </c>
      <c r="H103" s="309">
        <v>360</v>
      </c>
      <c r="I103" s="318" t="s">
        <v>1020</v>
      </c>
      <c r="J103" s="223" t="s">
        <v>1026</v>
      </c>
      <c r="K103" s="319">
        <f t="shared" ref="K103:K104" si="101">H103-F103</f>
        <v>110</v>
      </c>
      <c r="L103" s="310">
        <v>50</v>
      </c>
      <c r="M103" s="311">
        <f t="shared" ref="M103" si="102">(K103*N103)-L103</f>
        <v>1600</v>
      </c>
      <c r="N103" s="306">
        <v>15</v>
      </c>
      <c r="O103" s="309" t="s">
        <v>595</v>
      </c>
      <c r="P103" s="312">
        <v>45183</v>
      </c>
      <c r="Q103" s="145"/>
      <c r="R103" s="55" t="s">
        <v>594</v>
      </c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45"/>
      <c r="AG103" s="145"/>
      <c r="AH103" s="145"/>
      <c r="AI103" s="145"/>
      <c r="AJ103" s="145"/>
      <c r="AK103" s="145"/>
      <c r="AL103" s="145"/>
    </row>
    <row r="104" spans="1:38" ht="15" customHeight="1">
      <c r="A104" s="250">
        <v>21</v>
      </c>
      <c r="B104" s="251">
        <v>45183</v>
      </c>
      <c r="C104" s="252"/>
      <c r="D104" s="253" t="s">
        <v>1021</v>
      </c>
      <c r="E104" s="252" t="s">
        <v>604</v>
      </c>
      <c r="F104" s="254">
        <v>19.5</v>
      </c>
      <c r="G104" s="252">
        <v>10</v>
      </c>
      <c r="H104" s="252">
        <v>10</v>
      </c>
      <c r="I104" s="254" t="s">
        <v>1022</v>
      </c>
      <c r="J104" s="252" t="s">
        <v>1036</v>
      </c>
      <c r="K104" s="275">
        <f t="shared" si="101"/>
        <v>-9.5</v>
      </c>
      <c r="L104" s="257">
        <v>50</v>
      </c>
      <c r="M104" s="258">
        <f t="shared" ref="M104" si="103">(K104*N104)-50</f>
        <v>-3850</v>
      </c>
      <c r="N104" s="256">
        <v>400</v>
      </c>
      <c r="O104" s="259" t="s">
        <v>605</v>
      </c>
      <c r="P104" s="260">
        <v>45187</v>
      </c>
      <c r="Q104" s="145"/>
      <c r="R104" s="55" t="s">
        <v>606</v>
      </c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  <c r="AJ104" s="145"/>
      <c r="AK104" s="145"/>
      <c r="AL104" s="145"/>
    </row>
    <row r="105" spans="1:38" ht="15" customHeight="1">
      <c r="A105" s="306">
        <v>22</v>
      </c>
      <c r="B105" s="307">
        <v>45183</v>
      </c>
      <c r="C105" s="308"/>
      <c r="D105" s="308" t="s">
        <v>1023</v>
      </c>
      <c r="E105" s="306" t="s">
        <v>604</v>
      </c>
      <c r="F105" s="306">
        <v>70</v>
      </c>
      <c r="G105" s="306">
        <v>30</v>
      </c>
      <c r="H105" s="309">
        <v>105</v>
      </c>
      <c r="I105" s="318" t="s">
        <v>1024</v>
      </c>
      <c r="J105" s="223" t="s">
        <v>1025</v>
      </c>
      <c r="K105" s="319">
        <f t="shared" ref="K105" si="104">H105-F105</f>
        <v>35</v>
      </c>
      <c r="L105" s="310">
        <v>50</v>
      </c>
      <c r="M105" s="311">
        <f t="shared" ref="M105" si="105">(K105*N105)-L105</f>
        <v>1350</v>
      </c>
      <c r="N105" s="306">
        <v>40</v>
      </c>
      <c r="O105" s="309" t="s">
        <v>595</v>
      </c>
      <c r="P105" s="312">
        <v>45183</v>
      </c>
      <c r="Q105" s="145"/>
      <c r="R105" s="55" t="s">
        <v>594</v>
      </c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D105" s="145"/>
      <c r="AE105" s="145"/>
      <c r="AF105" s="145"/>
      <c r="AG105" s="145"/>
      <c r="AH105" s="145"/>
      <c r="AI105" s="145"/>
      <c r="AJ105" s="145"/>
      <c r="AK105" s="145"/>
      <c r="AL105" s="145"/>
    </row>
    <row r="106" spans="1:38" ht="15" customHeight="1">
      <c r="A106" s="306">
        <v>23</v>
      </c>
      <c r="B106" s="307">
        <v>45183</v>
      </c>
      <c r="C106" s="308"/>
      <c r="D106" s="308" t="s">
        <v>1027</v>
      </c>
      <c r="E106" s="306" t="s">
        <v>604</v>
      </c>
      <c r="F106" s="306">
        <v>415</v>
      </c>
      <c r="G106" s="306">
        <v>310</v>
      </c>
      <c r="H106" s="309">
        <v>460</v>
      </c>
      <c r="I106" s="318" t="s">
        <v>1028</v>
      </c>
      <c r="J106" s="223" t="s">
        <v>1030</v>
      </c>
      <c r="K106" s="319">
        <f t="shared" ref="K106:K107" si="106">H106-F106</f>
        <v>45</v>
      </c>
      <c r="L106" s="310">
        <v>50</v>
      </c>
      <c r="M106" s="311">
        <f t="shared" ref="M106:M107" si="107">(K106*N106)-L106</f>
        <v>625</v>
      </c>
      <c r="N106" s="306">
        <v>15</v>
      </c>
      <c r="O106" s="309" t="s">
        <v>595</v>
      </c>
      <c r="P106" s="312">
        <v>45183</v>
      </c>
      <c r="Q106" s="145"/>
      <c r="R106" s="55" t="s">
        <v>594</v>
      </c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D106" s="145"/>
      <c r="AE106" s="145"/>
      <c r="AF106" s="145"/>
      <c r="AG106" s="145"/>
      <c r="AH106" s="145"/>
      <c r="AI106" s="145"/>
      <c r="AJ106" s="145"/>
      <c r="AK106" s="145"/>
      <c r="AL106" s="145"/>
    </row>
    <row r="107" spans="1:38" ht="15" customHeight="1">
      <c r="A107" s="230">
        <v>24</v>
      </c>
      <c r="B107" s="334">
        <v>45184</v>
      </c>
      <c r="C107" s="335"/>
      <c r="D107" s="335" t="s">
        <v>1027</v>
      </c>
      <c r="E107" s="230" t="s">
        <v>604</v>
      </c>
      <c r="F107" s="230">
        <v>340</v>
      </c>
      <c r="G107" s="230">
        <v>180</v>
      </c>
      <c r="H107" s="223">
        <v>485</v>
      </c>
      <c r="I107" s="223" t="s">
        <v>1033</v>
      </c>
      <c r="J107" s="223" t="s">
        <v>739</v>
      </c>
      <c r="K107" s="319">
        <f t="shared" si="106"/>
        <v>145</v>
      </c>
      <c r="L107" s="310">
        <v>50</v>
      </c>
      <c r="M107" s="311">
        <f t="shared" si="107"/>
        <v>2125</v>
      </c>
      <c r="N107" s="306">
        <v>15</v>
      </c>
      <c r="O107" s="309" t="s">
        <v>595</v>
      </c>
      <c r="P107" s="312">
        <v>45189</v>
      </c>
      <c r="Q107" s="145"/>
      <c r="R107" s="55" t="s">
        <v>594</v>
      </c>
      <c r="S107" s="145"/>
      <c r="T107" s="145"/>
      <c r="U107" s="145"/>
      <c r="V107" s="145"/>
      <c r="W107" s="145"/>
      <c r="X107" s="145"/>
      <c r="Y107" s="145"/>
      <c r="Z107" s="145"/>
      <c r="AA107" s="145"/>
      <c r="AB107" s="145"/>
      <c r="AC107" s="145"/>
      <c r="AD107" s="145"/>
      <c r="AE107" s="145"/>
      <c r="AF107" s="145"/>
      <c r="AG107" s="145"/>
      <c r="AH107" s="145"/>
      <c r="AI107" s="145"/>
      <c r="AJ107" s="145"/>
      <c r="AK107" s="145"/>
      <c r="AL107" s="145"/>
    </row>
    <row r="108" spans="1:38" ht="15" customHeight="1">
      <c r="A108" s="250">
        <v>25</v>
      </c>
      <c r="B108" s="251">
        <v>45184</v>
      </c>
      <c r="C108" s="252"/>
      <c r="D108" s="253" t="s">
        <v>1034</v>
      </c>
      <c r="E108" s="252" t="s">
        <v>604</v>
      </c>
      <c r="F108" s="254">
        <v>58</v>
      </c>
      <c r="G108" s="252">
        <v>20</v>
      </c>
      <c r="H108" s="252">
        <v>20</v>
      </c>
      <c r="I108" s="254" t="s">
        <v>974</v>
      </c>
      <c r="J108" s="252" t="s">
        <v>1038</v>
      </c>
      <c r="K108" s="275">
        <f t="shared" ref="K108:K109" si="108">H108-F108</f>
        <v>-38</v>
      </c>
      <c r="L108" s="257">
        <v>50</v>
      </c>
      <c r="M108" s="258">
        <f t="shared" ref="M108" si="109">(K108*N108)-50</f>
        <v>-1570</v>
      </c>
      <c r="N108" s="256">
        <v>40</v>
      </c>
      <c r="O108" s="259" t="s">
        <v>605</v>
      </c>
      <c r="P108" s="260">
        <v>45184</v>
      </c>
      <c r="Q108" s="145"/>
      <c r="R108" s="55" t="s">
        <v>606</v>
      </c>
      <c r="S108" s="145"/>
      <c r="T108" s="145"/>
      <c r="U108" s="145"/>
      <c r="V108" s="145"/>
      <c r="W108" s="145"/>
      <c r="X108" s="145"/>
      <c r="Y108" s="145"/>
      <c r="Z108" s="145"/>
      <c r="AA108" s="145"/>
      <c r="AB108" s="145"/>
      <c r="AC108" s="145"/>
      <c r="AD108" s="145"/>
      <c r="AE108" s="145"/>
      <c r="AF108" s="145"/>
      <c r="AG108" s="145"/>
      <c r="AH108" s="145"/>
      <c r="AI108" s="145"/>
      <c r="AJ108" s="145"/>
      <c r="AK108" s="145"/>
      <c r="AL108" s="145"/>
    </row>
    <row r="109" spans="1:38" ht="15" customHeight="1">
      <c r="A109" s="306">
        <v>26</v>
      </c>
      <c r="B109" s="307">
        <v>45184</v>
      </c>
      <c r="C109" s="308"/>
      <c r="D109" s="308" t="s">
        <v>1013</v>
      </c>
      <c r="E109" s="306" t="s">
        <v>604</v>
      </c>
      <c r="F109" s="306">
        <v>93.5</v>
      </c>
      <c r="G109" s="306">
        <v>65</v>
      </c>
      <c r="H109" s="309">
        <v>109.5</v>
      </c>
      <c r="I109" s="318" t="s">
        <v>1001</v>
      </c>
      <c r="J109" s="223" t="s">
        <v>1030</v>
      </c>
      <c r="K109" s="319">
        <f t="shared" si="108"/>
        <v>16</v>
      </c>
      <c r="L109" s="310">
        <v>50</v>
      </c>
      <c r="M109" s="311">
        <f t="shared" ref="M109" si="110">(K109*N109)-L109</f>
        <v>1950</v>
      </c>
      <c r="N109" s="306">
        <v>125</v>
      </c>
      <c r="O109" s="309" t="s">
        <v>595</v>
      </c>
      <c r="P109" s="312">
        <v>45184</v>
      </c>
      <c r="Q109" s="145"/>
      <c r="R109" s="55" t="s">
        <v>594</v>
      </c>
      <c r="S109" s="145"/>
      <c r="T109" s="145"/>
      <c r="U109" s="145"/>
      <c r="V109" s="145"/>
      <c r="W109" s="145"/>
      <c r="X109" s="145"/>
      <c r="Y109" s="145"/>
      <c r="Z109" s="145"/>
      <c r="AA109" s="145"/>
      <c r="AB109" s="145"/>
      <c r="AC109" s="145"/>
      <c r="AD109" s="145"/>
      <c r="AE109" s="145"/>
      <c r="AF109" s="145"/>
      <c r="AG109" s="145"/>
      <c r="AH109" s="145"/>
      <c r="AI109" s="145"/>
      <c r="AJ109" s="145"/>
      <c r="AK109" s="145"/>
      <c r="AL109" s="145"/>
    </row>
    <row r="110" spans="1:38" ht="15" customHeight="1">
      <c r="A110" s="250">
        <v>27</v>
      </c>
      <c r="B110" s="251">
        <v>45184</v>
      </c>
      <c r="C110" s="252"/>
      <c r="D110" s="253" t="s">
        <v>1040</v>
      </c>
      <c r="E110" s="252" t="s">
        <v>604</v>
      </c>
      <c r="F110" s="254">
        <v>102.5</v>
      </c>
      <c r="G110" s="252">
        <v>80</v>
      </c>
      <c r="H110" s="252">
        <v>80</v>
      </c>
      <c r="I110" s="254" t="s">
        <v>1037</v>
      </c>
      <c r="J110" s="252" t="s">
        <v>1041</v>
      </c>
      <c r="K110" s="275">
        <f t="shared" ref="K110" si="111">H110-F110</f>
        <v>-22.5</v>
      </c>
      <c r="L110" s="257">
        <v>50</v>
      </c>
      <c r="M110" s="258">
        <f t="shared" ref="M110" si="112">(K110*N110)-50</f>
        <v>-3425</v>
      </c>
      <c r="N110" s="256">
        <v>150</v>
      </c>
      <c r="O110" s="259" t="s">
        <v>605</v>
      </c>
      <c r="P110" s="260">
        <v>45187</v>
      </c>
      <c r="Q110" s="145"/>
      <c r="R110" s="55" t="s">
        <v>606</v>
      </c>
      <c r="S110" s="145"/>
      <c r="T110" s="145"/>
      <c r="U110" s="145"/>
      <c r="V110" s="145"/>
      <c r="W110" s="145"/>
      <c r="X110" s="145"/>
      <c r="Y110" s="145"/>
      <c r="Z110" s="145"/>
      <c r="AA110" s="145"/>
      <c r="AB110" s="145"/>
      <c r="AC110" s="145"/>
      <c r="AD110" s="145"/>
      <c r="AE110" s="145"/>
      <c r="AF110" s="145"/>
      <c r="AG110" s="145"/>
      <c r="AH110" s="145"/>
      <c r="AI110" s="145"/>
      <c r="AJ110" s="145"/>
      <c r="AK110" s="145"/>
      <c r="AL110" s="145"/>
    </row>
    <row r="111" spans="1:38" ht="15" customHeight="1">
      <c r="A111" s="250">
        <v>28</v>
      </c>
      <c r="B111" s="336">
        <v>45187</v>
      </c>
      <c r="C111" s="337"/>
      <c r="D111" s="337" t="s">
        <v>1013</v>
      </c>
      <c r="E111" s="250" t="s">
        <v>604</v>
      </c>
      <c r="F111" s="250">
        <v>77.5</v>
      </c>
      <c r="G111" s="250">
        <v>48</v>
      </c>
      <c r="H111" s="252">
        <v>48</v>
      </c>
      <c r="I111" s="252" t="s">
        <v>1044</v>
      </c>
      <c r="J111" s="252" t="s">
        <v>1047</v>
      </c>
      <c r="K111" s="275">
        <f t="shared" ref="K111" si="113">H111-F111</f>
        <v>-29.5</v>
      </c>
      <c r="L111" s="257">
        <v>50</v>
      </c>
      <c r="M111" s="258">
        <f t="shared" ref="M111" si="114">(K111*N111)-50</f>
        <v>-3737.5</v>
      </c>
      <c r="N111" s="256">
        <v>125</v>
      </c>
      <c r="O111" s="259" t="s">
        <v>605</v>
      </c>
      <c r="P111" s="260">
        <v>45189</v>
      </c>
      <c r="Q111" s="145"/>
      <c r="R111" s="55" t="s">
        <v>787</v>
      </c>
      <c r="S111" s="145"/>
      <c r="T111" s="145"/>
      <c r="U111" s="145"/>
      <c r="V111" s="145"/>
      <c r="W111" s="145"/>
      <c r="X111" s="145"/>
      <c r="Y111" s="145"/>
      <c r="Z111" s="145"/>
      <c r="AA111" s="145"/>
      <c r="AB111" s="145"/>
      <c r="AC111" s="145"/>
      <c r="AD111" s="145"/>
      <c r="AE111" s="145"/>
      <c r="AF111" s="145"/>
      <c r="AG111" s="145"/>
      <c r="AH111" s="145"/>
      <c r="AI111" s="145"/>
      <c r="AJ111" s="145"/>
      <c r="AK111" s="145"/>
      <c r="AL111" s="145"/>
    </row>
    <row r="112" spans="1:38" ht="15" customHeight="1">
      <c r="A112" s="250">
        <v>29</v>
      </c>
      <c r="B112" s="336">
        <v>45189</v>
      </c>
      <c r="C112" s="337"/>
      <c r="D112" s="337" t="s">
        <v>1054</v>
      </c>
      <c r="E112" s="250" t="s">
        <v>604</v>
      </c>
      <c r="F112" s="250">
        <v>42.5</v>
      </c>
      <c r="G112" s="250">
        <v>0</v>
      </c>
      <c r="H112" s="252">
        <v>0</v>
      </c>
      <c r="I112" s="252" t="s">
        <v>1055</v>
      </c>
      <c r="J112" s="252" t="s">
        <v>1063</v>
      </c>
      <c r="K112" s="275">
        <f t="shared" ref="K112:K113" si="115">H112-F112</f>
        <v>-42.5</v>
      </c>
      <c r="L112" s="257">
        <v>50</v>
      </c>
      <c r="M112" s="258">
        <f t="shared" ref="M112" si="116">(K112*N112)-50</f>
        <v>-687.5</v>
      </c>
      <c r="N112" s="256">
        <v>15</v>
      </c>
      <c r="O112" s="259" t="s">
        <v>605</v>
      </c>
      <c r="P112" s="260">
        <v>45189</v>
      </c>
      <c r="Q112" s="145"/>
      <c r="R112" s="55" t="s">
        <v>606</v>
      </c>
      <c r="S112" s="145"/>
      <c r="T112" s="145"/>
      <c r="U112" s="145"/>
      <c r="V112" s="145"/>
      <c r="W112" s="145"/>
      <c r="X112" s="145"/>
      <c r="Y112" s="145"/>
      <c r="Z112" s="145"/>
      <c r="AA112" s="145"/>
      <c r="AB112" s="145"/>
      <c r="AC112" s="145"/>
      <c r="AD112" s="145"/>
      <c r="AE112" s="145"/>
      <c r="AF112" s="145"/>
      <c r="AG112" s="145"/>
      <c r="AH112" s="145"/>
      <c r="AI112" s="145"/>
      <c r="AJ112" s="145"/>
      <c r="AK112" s="145"/>
      <c r="AL112" s="145"/>
    </row>
    <row r="113" spans="1:38" ht="15" customHeight="1">
      <c r="A113" s="396">
        <v>30</v>
      </c>
      <c r="B113" s="398">
        <v>45191</v>
      </c>
      <c r="C113" s="335"/>
      <c r="D113" s="335" t="s">
        <v>1070</v>
      </c>
      <c r="E113" s="230" t="s">
        <v>604</v>
      </c>
      <c r="F113" s="230">
        <v>72.5</v>
      </c>
      <c r="G113" s="230"/>
      <c r="H113" s="223">
        <v>135</v>
      </c>
      <c r="I113" s="223"/>
      <c r="J113" s="404" t="s">
        <v>1073</v>
      </c>
      <c r="K113" s="319">
        <f t="shared" si="115"/>
        <v>62.5</v>
      </c>
      <c r="L113" s="310">
        <v>50</v>
      </c>
      <c r="M113" s="406">
        <v>800</v>
      </c>
      <c r="N113" s="364">
        <v>40</v>
      </c>
      <c r="O113" s="408" t="s">
        <v>595</v>
      </c>
      <c r="P113" s="409">
        <v>45191</v>
      </c>
      <c r="Q113" s="145"/>
      <c r="R113" s="55" t="s">
        <v>606</v>
      </c>
      <c r="S113" s="145"/>
      <c r="T113" s="145"/>
      <c r="U113" s="145"/>
      <c r="V113" s="145"/>
      <c r="W113" s="145"/>
      <c r="X113" s="145"/>
      <c r="Y113" s="145"/>
      <c r="Z113" s="145"/>
      <c r="AA113" s="145"/>
      <c r="AB113" s="145"/>
      <c r="AC113" s="145"/>
      <c r="AD113" s="145"/>
      <c r="AE113" s="145"/>
      <c r="AF113" s="145"/>
      <c r="AG113" s="145"/>
      <c r="AH113" s="145"/>
      <c r="AI113" s="145"/>
      <c r="AJ113" s="145"/>
      <c r="AK113" s="145"/>
      <c r="AL113" s="145"/>
    </row>
    <row r="114" spans="1:38" ht="15" customHeight="1">
      <c r="A114" s="397"/>
      <c r="B114" s="399"/>
      <c r="C114" s="335"/>
      <c r="D114" s="335" t="s">
        <v>1071</v>
      </c>
      <c r="E114" s="230" t="s">
        <v>1072</v>
      </c>
      <c r="F114" s="230">
        <v>42.5</v>
      </c>
      <c r="G114" s="230"/>
      <c r="H114" s="223">
        <v>82.5</v>
      </c>
      <c r="I114" s="223"/>
      <c r="J114" s="405"/>
      <c r="K114" s="363">
        <f>F114-H114</f>
        <v>-40</v>
      </c>
      <c r="L114" s="282">
        <v>50</v>
      </c>
      <c r="M114" s="407"/>
      <c r="N114" s="365">
        <v>40</v>
      </c>
      <c r="O114" s="403"/>
      <c r="P114" s="401"/>
      <c r="Q114" s="145"/>
      <c r="R114" s="55"/>
      <c r="S114" s="145"/>
      <c r="T114" s="145"/>
      <c r="U114" s="145"/>
      <c r="V114" s="145"/>
      <c r="W114" s="145"/>
      <c r="X114" s="145"/>
      <c r="Y114" s="145"/>
      <c r="Z114" s="145"/>
      <c r="AA114" s="145"/>
      <c r="AB114" s="145"/>
      <c r="AC114" s="145"/>
      <c r="AD114" s="145"/>
      <c r="AE114" s="145"/>
      <c r="AF114" s="145"/>
      <c r="AG114" s="145"/>
      <c r="AH114" s="145"/>
      <c r="AI114" s="145"/>
      <c r="AJ114" s="145"/>
      <c r="AK114" s="145"/>
      <c r="AL114" s="145"/>
    </row>
    <row r="115" spans="1:38" ht="15" customHeight="1">
      <c r="A115" s="396">
        <v>31</v>
      </c>
      <c r="B115" s="398">
        <v>45191</v>
      </c>
      <c r="C115" s="335"/>
      <c r="D115" s="335" t="s">
        <v>1074</v>
      </c>
      <c r="E115" s="230" t="s">
        <v>604</v>
      </c>
      <c r="F115" s="230">
        <v>235</v>
      </c>
      <c r="G115" s="230"/>
      <c r="H115" s="223">
        <v>390</v>
      </c>
      <c r="I115" s="223"/>
      <c r="J115" s="404" t="s">
        <v>731</v>
      </c>
      <c r="K115" s="319">
        <f t="shared" ref="K115" si="117">H115-F115</f>
        <v>155</v>
      </c>
      <c r="L115" s="310">
        <v>50</v>
      </c>
      <c r="M115" s="406">
        <v>725</v>
      </c>
      <c r="N115" s="364">
        <v>15</v>
      </c>
      <c r="O115" s="402" t="s">
        <v>595</v>
      </c>
      <c r="P115" s="400">
        <v>45191</v>
      </c>
      <c r="Q115" s="145"/>
      <c r="R115" s="55" t="s">
        <v>594</v>
      </c>
      <c r="S115" s="145"/>
      <c r="T115" s="145"/>
      <c r="U115" s="145"/>
      <c r="V115" s="145"/>
      <c r="W115" s="145"/>
      <c r="X115" s="145"/>
      <c r="Y115" s="145"/>
      <c r="Z115" s="145"/>
      <c r="AA115" s="145"/>
      <c r="AB115" s="145"/>
      <c r="AC115" s="145"/>
      <c r="AD115" s="145"/>
      <c r="AE115" s="145"/>
      <c r="AF115" s="145"/>
      <c r="AG115" s="145"/>
      <c r="AH115" s="145"/>
      <c r="AI115" s="145"/>
      <c r="AJ115" s="145"/>
      <c r="AK115" s="145"/>
      <c r="AL115" s="145"/>
    </row>
    <row r="116" spans="1:38" ht="15" customHeight="1">
      <c r="A116" s="397"/>
      <c r="B116" s="399"/>
      <c r="C116" s="335"/>
      <c r="D116" s="335" t="s">
        <v>1075</v>
      </c>
      <c r="E116" s="230" t="s">
        <v>1072</v>
      </c>
      <c r="F116" s="230">
        <v>145</v>
      </c>
      <c r="G116" s="230"/>
      <c r="H116" s="223">
        <v>245</v>
      </c>
      <c r="I116" s="223"/>
      <c r="J116" s="405"/>
      <c r="K116" s="363">
        <f>F116-H116</f>
        <v>-100</v>
      </c>
      <c r="L116" s="282">
        <v>50</v>
      </c>
      <c r="M116" s="407"/>
      <c r="N116" s="365">
        <v>15</v>
      </c>
      <c r="O116" s="403"/>
      <c r="P116" s="401"/>
      <c r="Q116" s="145"/>
      <c r="R116" s="55"/>
      <c r="S116" s="145"/>
      <c r="T116" s="145"/>
      <c r="U116" s="145"/>
      <c r="V116" s="145"/>
      <c r="W116" s="145"/>
      <c r="X116" s="145"/>
      <c r="Y116" s="145"/>
      <c r="Z116" s="145"/>
      <c r="AA116" s="145"/>
      <c r="AB116" s="145"/>
      <c r="AC116" s="145"/>
      <c r="AD116" s="145"/>
      <c r="AE116" s="145"/>
      <c r="AF116" s="145"/>
      <c r="AG116" s="145"/>
      <c r="AH116" s="145"/>
      <c r="AI116" s="145"/>
      <c r="AJ116" s="145"/>
      <c r="AK116" s="145"/>
      <c r="AL116" s="145"/>
    </row>
    <row r="117" spans="1:38" ht="15" customHeight="1">
      <c r="A117" s="396">
        <v>32</v>
      </c>
      <c r="B117" s="398">
        <v>45191</v>
      </c>
      <c r="C117" s="335"/>
      <c r="D117" s="335" t="s">
        <v>1074</v>
      </c>
      <c r="E117" s="230" t="s">
        <v>604</v>
      </c>
      <c r="F117" s="230">
        <v>205</v>
      </c>
      <c r="G117" s="230"/>
      <c r="H117" s="223">
        <v>330</v>
      </c>
      <c r="I117" s="223"/>
      <c r="J117" s="404" t="s">
        <v>810</v>
      </c>
      <c r="K117" s="319">
        <f t="shared" ref="K117" si="118">H117-F117</f>
        <v>125</v>
      </c>
      <c r="L117" s="310">
        <v>50</v>
      </c>
      <c r="M117" s="406">
        <v>800</v>
      </c>
      <c r="N117" s="364">
        <v>15</v>
      </c>
      <c r="O117" s="402" t="s">
        <v>595</v>
      </c>
      <c r="P117" s="400">
        <v>45191</v>
      </c>
      <c r="Q117" s="145"/>
      <c r="R117" s="55" t="s">
        <v>594</v>
      </c>
      <c r="S117" s="145"/>
      <c r="T117" s="145"/>
      <c r="U117" s="145"/>
      <c r="V117" s="145"/>
      <c r="W117" s="145"/>
      <c r="X117" s="145"/>
      <c r="Y117" s="145"/>
      <c r="Z117" s="145"/>
      <c r="AA117" s="145"/>
      <c r="AB117" s="145"/>
      <c r="AC117" s="145"/>
      <c r="AD117" s="145"/>
      <c r="AE117" s="145"/>
      <c r="AF117" s="145"/>
      <c r="AG117" s="145"/>
      <c r="AH117" s="145"/>
      <c r="AI117" s="145"/>
      <c r="AJ117" s="145"/>
      <c r="AK117" s="145"/>
      <c r="AL117" s="145"/>
    </row>
    <row r="118" spans="1:38" ht="15" customHeight="1">
      <c r="A118" s="397"/>
      <c r="B118" s="399"/>
      <c r="C118" s="335"/>
      <c r="D118" s="335" t="s">
        <v>1075</v>
      </c>
      <c r="E118" s="230" t="s">
        <v>1072</v>
      </c>
      <c r="F118" s="230">
        <v>125</v>
      </c>
      <c r="G118" s="230"/>
      <c r="H118" s="223">
        <v>190</v>
      </c>
      <c r="I118" s="223"/>
      <c r="J118" s="405"/>
      <c r="K118" s="363">
        <f>F118-H118</f>
        <v>-65</v>
      </c>
      <c r="L118" s="282">
        <v>50</v>
      </c>
      <c r="M118" s="407"/>
      <c r="N118" s="365">
        <v>15</v>
      </c>
      <c r="O118" s="403"/>
      <c r="P118" s="401"/>
      <c r="Q118" s="145"/>
      <c r="R118" s="55"/>
      <c r="S118" s="145"/>
      <c r="T118" s="145"/>
      <c r="U118" s="145"/>
      <c r="V118" s="145"/>
      <c r="W118" s="145"/>
      <c r="X118" s="145"/>
      <c r="Y118" s="145"/>
      <c r="Z118" s="145"/>
      <c r="AA118" s="145"/>
      <c r="AB118" s="145"/>
      <c r="AC118" s="145"/>
      <c r="AD118" s="145"/>
      <c r="AE118" s="145"/>
      <c r="AF118" s="145"/>
      <c r="AG118" s="145"/>
      <c r="AH118" s="145"/>
      <c r="AI118" s="145"/>
      <c r="AJ118" s="145"/>
      <c r="AK118" s="145"/>
      <c r="AL118" s="145"/>
    </row>
    <row r="119" spans="1:38" ht="15" customHeight="1">
      <c r="A119" s="396">
        <v>33</v>
      </c>
      <c r="B119" s="398">
        <v>45194</v>
      </c>
      <c r="C119" s="335"/>
      <c r="D119" s="335" t="s">
        <v>1086</v>
      </c>
      <c r="E119" s="230" t="s">
        <v>604</v>
      </c>
      <c r="F119" s="230">
        <v>55</v>
      </c>
      <c r="G119" s="230"/>
      <c r="H119" s="223">
        <v>84</v>
      </c>
      <c r="I119" s="223"/>
      <c r="J119" s="404" t="s">
        <v>1088</v>
      </c>
      <c r="K119" s="319">
        <f t="shared" ref="K119" si="119">H119-F119</f>
        <v>29</v>
      </c>
      <c r="L119" s="310">
        <v>50</v>
      </c>
      <c r="M119" s="406">
        <v>700</v>
      </c>
      <c r="N119" s="364">
        <v>50</v>
      </c>
      <c r="O119" s="402" t="s">
        <v>595</v>
      </c>
      <c r="P119" s="400">
        <v>45194</v>
      </c>
      <c r="Q119" s="145"/>
      <c r="R119" s="55" t="s">
        <v>594</v>
      </c>
      <c r="S119" s="145"/>
      <c r="T119" s="145"/>
      <c r="U119" s="145"/>
      <c r="V119" s="145"/>
      <c r="W119" s="145"/>
      <c r="X119" s="145"/>
      <c r="Y119" s="145"/>
      <c r="Z119" s="145"/>
      <c r="AA119" s="145"/>
      <c r="AB119" s="145"/>
      <c r="AC119" s="145"/>
      <c r="AD119" s="145"/>
      <c r="AE119" s="145"/>
      <c r="AF119" s="145"/>
      <c r="AG119" s="145"/>
      <c r="AH119" s="145"/>
      <c r="AI119" s="145"/>
      <c r="AJ119" s="145"/>
      <c r="AK119" s="145"/>
      <c r="AL119" s="145"/>
    </row>
    <row r="120" spans="1:38" ht="15" customHeight="1">
      <c r="A120" s="397"/>
      <c r="B120" s="399"/>
      <c r="C120" s="335"/>
      <c r="D120" s="335" t="s">
        <v>1087</v>
      </c>
      <c r="E120" s="230" t="s">
        <v>1072</v>
      </c>
      <c r="F120" s="230">
        <v>26</v>
      </c>
      <c r="G120" s="230"/>
      <c r="H120" s="223">
        <v>39</v>
      </c>
      <c r="I120" s="223"/>
      <c r="J120" s="405"/>
      <c r="K120" s="363">
        <f>F120-H120</f>
        <v>-13</v>
      </c>
      <c r="L120" s="282">
        <v>50</v>
      </c>
      <c r="M120" s="410"/>
      <c r="N120" s="365">
        <v>50</v>
      </c>
      <c r="O120" s="403"/>
      <c r="P120" s="401"/>
      <c r="Q120" s="145"/>
      <c r="R120" s="55"/>
      <c r="S120" s="145"/>
      <c r="T120" s="145"/>
      <c r="U120" s="145"/>
      <c r="V120" s="145"/>
      <c r="W120" s="145"/>
      <c r="X120" s="145"/>
      <c r="Y120" s="145"/>
      <c r="Z120" s="145"/>
      <c r="AA120" s="145"/>
      <c r="AB120" s="145"/>
      <c r="AC120" s="145"/>
      <c r="AD120" s="145"/>
      <c r="AE120" s="145"/>
      <c r="AF120" s="145"/>
      <c r="AG120" s="145"/>
      <c r="AH120" s="145"/>
      <c r="AI120" s="145"/>
      <c r="AJ120" s="145"/>
      <c r="AK120" s="145"/>
      <c r="AL120" s="145"/>
    </row>
    <row r="121" spans="1:38" ht="15" customHeight="1">
      <c r="A121" s="396">
        <v>34</v>
      </c>
      <c r="B121" s="398">
        <v>45194</v>
      </c>
      <c r="C121" s="335"/>
      <c r="D121" s="335" t="s">
        <v>1089</v>
      </c>
      <c r="E121" s="230" t="s">
        <v>604</v>
      </c>
      <c r="F121" s="230">
        <v>58</v>
      </c>
      <c r="G121" s="230"/>
      <c r="H121" s="223">
        <v>108</v>
      </c>
      <c r="I121" s="223"/>
      <c r="J121" s="404" t="s">
        <v>763</v>
      </c>
      <c r="K121" s="319">
        <f t="shared" ref="K121" si="120">H121-F121</f>
        <v>50</v>
      </c>
      <c r="L121" s="310">
        <v>50</v>
      </c>
      <c r="M121" s="411">
        <v>950</v>
      </c>
      <c r="N121" s="306">
        <v>40</v>
      </c>
      <c r="O121" s="402" t="s">
        <v>595</v>
      </c>
      <c r="P121" s="400">
        <v>45194</v>
      </c>
      <c r="Q121" s="145"/>
      <c r="R121" s="55" t="s">
        <v>606</v>
      </c>
      <c r="S121" s="145"/>
      <c r="T121" s="145"/>
      <c r="U121" s="145"/>
      <c r="V121" s="145"/>
      <c r="W121" s="145"/>
      <c r="X121" s="145"/>
      <c r="Y121" s="145"/>
      <c r="Z121" s="145"/>
      <c r="AA121" s="145"/>
      <c r="AB121" s="145"/>
      <c r="AC121" s="145"/>
      <c r="AD121" s="145"/>
      <c r="AE121" s="145"/>
      <c r="AF121" s="145"/>
      <c r="AG121" s="145"/>
      <c r="AH121" s="145"/>
      <c r="AI121" s="145"/>
      <c r="AJ121" s="145"/>
      <c r="AK121" s="145"/>
      <c r="AL121" s="145"/>
    </row>
    <row r="122" spans="1:38" ht="15" customHeight="1">
      <c r="A122" s="397"/>
      <c r="B122" s="399"/>
      <c r="C122" s="335"/>
      <c r="D122" s="335" t="s">
        <v>1090</v>
      </c>
      <c r="E122" s="230" t="s">
        <v>1072</v>
      </c>
      <c r="F122" s="230">
        <v>22</v>
      </c>
      <c r="G122" s="230"/>
      <c r="H122" s="223">
        <v>47</v>
      </c>
      <c r="I122" s="223"/>
      <c r="J122" s="405"/>
      <c r="K122" s="319">
        <f>F122-H122</f>
        <v>-25</v>
      </c>
      <c r="L122" s="310">
        <v>50</v>
      </c>
      <c r="M122" s="410"/>
      <c r="N122" s="306">
        <v>40</v>
      </c>
      <c r="O122" s="403"/>
      <c r="P122" s="401"/>
      <c r="Q122" s="145"/>
      <c r="R122" s="55"/>
      <c r="S122" s="145"/>
      <c r="T122" s="145"/>
      <c r="U122" s="145"/>
      <c r="V122" s="145"/>
      <c r="W122" s="145"/>
      <c r="X122" s="145"/>
      <c r="Y122" s="145"/>
      <c r="Z122" s="145"/>
      <c r="AA122" s="145"/>
      <c r="AB122" s="145"/>
      <c r="AC122" s="145"/>
      <c r="AD122" s="145"/>
      <c r="AE122" s="145"/>
      <c r="AF122" s="145"/>
      <c r="AG122" s="145"/>
      <c r="AH122" s="145"/>
      <c r="AI122" s="145"/>
      <c r="AJ122" s="145"/>
      <c r="AK122" s="145"/>
      <c r="AL122" s="145"/>
    </row>
    <row r="123" spans="1:38" ht="15" customHeight="1">
      <c r="A123" s="396">
        <v>35</v>
      </c>
      <c r="B123" s="398">
        <v>45194</v>
      </c>
      <c r="C123" s="335"/>
      <c r="D123" s="335" t="s">
        <v>1074</v>
      </c>
      <c r="E123" s="230" t="s">
        <v>604</v>
      </c>
      <c r="F123" s="230">
        <v>195</v>
      </c>
      <c r="G123" s="230"/>
      <c r="H123" s="223">
        <v>295</v>
      </c>
      <c r="I123" s="223"/>
      <c r="J123" s="404" t="s">
        <v>1091</v>
      </c>
      <c r="K123" s="319">
        <f t="shared" ref="K123" si="121">H123-F123</f>
        <v>100</v>
      </c>
      <c r="L123" s="310">
        <v>50</v>
      </c>
      <c r="M123" s="411">
        <v>650</v>
      </c>
      <c r="N123" s="306">
        <v>15</v>
      </c>
      <c r="O123" s="402" t="s">
        <v>595</v>
      </c>
      <c r="P123" s="400">
        <v>45194</v>
      </c>
      <c r="Q123" s="145"/>
      <c r="R123" s="55" t="s">
        <v>594</v>
      </c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45"/>
      <c r="AE123" s="145"/>
      <c r="AF123" s="145"/>
      <c r="AG123" s="145"/>
      <c r="AH123" s="145"/>
      <c r="AI123" s="145"/>
      <c r="AJ123" s="145"/>
      <c r="AK123" s="145"/>
      <c r="AL123" s="145"/>
    </row>
    <row r="124" spans="1:38" ht="15" customHeight="1">
      <c r="A124" s="397"/>
      <c r="B124" s="399"/>
      <c r="C124" s="335"/>
      <c r="D124" s="335" t="s">
        <v>1075</v>
      </c>
      <c r="E124" s="230" t="s">
        <v>1072</v>
      </c>
      <c r="F124" s="230">
        <v>100</v>
      </c>
      <c r="G124" s="230"/>
      <c r="H124" s="223">
        <v>150</v>
      </c>
      <c r="I124" s="223"/>
      <c r="J124" s="405"/>
      <c r="K124" s="319">
        <f>F124-H124</f>
        <v>-50</v>
      </c>
      <c r="L124" s="310">
        <v>50</v>
      </c>
      <c r="M124" s="410"/>
      <c r="N124" s="306">
        <v>15</v>
      </c>
      <c r="O124" s="403"/>
      <c r="P124" s="401"/>
      <c r="Q124" s="145"/>
      <c r="R124" s="5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45"/>
      <c r="AE124" s="145"/>
      <c r="AF124" s="145"/>
      <c r="AG124" s="145"/>
      <c r="AH124" s="145"/>
      <c r="AI124" s="145"/>
      <c r="AJ124" s="145"/>
      <c r="AK124" s="145"/>
      <c r="AL124" s="145"/>
    </row>
    <row r="125" spans="1:38" ht="15" customHeight="1">
      <c r="A125" s="250">
        <v>36</v>
      </c>
      <c r="B125" s="336">
        <v>45195</v>
      </c>
      <c r="C125" s="337"/>
      <c r="D125" s="337" t="s">
        <v>1071</v>
      </c>
      <c r="E125" s="250" t="s">
        <v>604</v>
      </c>
      <c r="F125" s="250">
        <v>24</v>
      </c>
      <c r="G125" s="250">
        <v>0</v>
      </c>
      <c r="H125" s="252">
        <v>16</v>
      </c>
      <c r="I125" s="252" t="s">
        <v>995</v>
      </c>
      <c r="J125" s="252" t="s">
        <v>1101</v>
      </c>
      <c r="K125" s="275">
        <f t="shared" ref="K125" si="122">H125-F125</f>
        <v>-8</v>
      </c>
      <c r="L125" s="257">
        <v>50</v>
      </c>
      <c r="M125" s="258">
        <f t="shared" ref="M125" si="123">(K125*N125)-50</f>
        <v>-370</v>
      </c>
      <c r="N125" s="256">
        <v>40</v>
      </c>
      <c r="O125" s="259" t="s">
        <v>605</v>
      </c>
      <c r="P125" s="260">
        <v>45195</v>
      </c>
      <c r="Q125" s="145"/>
      <c r="R125" s="55" t="s">
        <v>606</v>
      </c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145"/>
      <c r="AE125" s="145"/>
      <c r="AF125" s="145"/>
      <c r="AG125" s="145"/>
      <c r="AH125" s="145"/>
      <c r="AI125" s="145"/>
      <c r="AJ125" s="145"/>
      <c r="AK125" s="145"/>
      <c r="AL125" s="145"/>
    </row>
    <row r="126" spans="1:38" ht="15" customHeight="1">
      <c r="A126" s="250">
        <v>37</v>
      </c>
      <c r="B126" s="336">
        <v>45195</v>
      </c>
      <c r="C126" s="337"/>
      <c r="D126" s="337" t="s">
        <v>1086</v>
      </c>
      <c r="E126" s="250" t="s">
        <v>604</v>
      </c>
      <c r="F126" s="250">
        <v>46</v>
      </c>
      <c r="G126" s="250">
        <v>18</v>
      </c>
      <c r="H126" s="252">
        <v>33</v>
      </c>
      <c r="I126" s="252" t="s">
        <v>1102</v>
      </c>
      <c r="J126" s="252" t="s">
        <v>988</v>
      </c>
      <c r="K126" s="275">
        <f t="shared" ref="K126:K127" si="124">H126-F126</f>
        <v>-13</v>
      </c>
      <c r="L126" s="257">
        <v>50</v>
      </c>
      <c r="M126" s="258">
        <f t="shared" ref="M126" si="125">(K126*N126)-50</f>
        <v>-700</v>
      </c>
      <c r="N126" s="256">
        <v>50</v>
      </c>
      <c r="O126" s="259" t="s">
        <v>605</v>
      </c>
      <c r="P126" s="260">
        <v>45196</v>
      </c>
      <c r="Q126" s="145"/>
      <c r="R126" s="55" t="s">
        <v>594</v>
      </c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145"/>
      <c r="AE126" s="145"/>
      <c r="AF126" s="145"/>
      <c r="AG126" s="145"/>
      <c r="AH126" s="145"/>
      <c r="AI126" s="145"/>
      <c r="AJ126" s="145"/>
      <c r="AK126" s="145"/>
      <c r="AL126" s="145"/>
    </row>
    <row r="127" spans="1:38" ht="15" customHeight="1">
      <c r="A127" s="396">
        <v>38</v>
      </c>
      <c r="B127" s="398">
        <v>45196</v>
      </c>
      <c r="C127" s="335"/>
      <c r="D127" s="335" t="s">
        <v>1121</v>
      </c>
      <c r="E127" s="230" t="s">
        <v>604</v>
      </c>
      <c r="F127" s="230">
        <v>92.5</v>
      </c>
      <c r="G127" s="230"/>
      <c r="H127" s="223">
        <v>142.5</v>
      </c>
      <c r="I127" s="223"/>
      <c r="J127" s="404" t="s">
        <v>1124</v>
      </c>
      <c r="K127" s="319">
        <f t="shared" si="124"/>
        <v>50</v>
      </c>
      <c r="L127" s="310">
        <v>50</v>
      </c>
      <c r="M127" s="406">
        <v>760</v>
      </c>
      <c r="N127" s="306">
        <v>40</v>
      </c>
      <c r="O127" s="408" t="s">
        <v>595</v>
      </c>
      <c r="P127" s="312">
        <v>45196</v>
      </c>
      <c r="Q127" s="145"/>
      <c r="R127" s="55" t="s">
        <v>606</v>
      </c>
      <c r="S127" s="145"/>
      <c r="T127" s="145"/>
      <c r="U127" s="145"/>
      <c r="V127" s="145"/>
      <c r="W127" s="145"/>
      <c r="X127" s="145"/>
      <c r="Y127" s="145"/>
      <c r="Z127" s="145"/>
      <c r="AA127" s="145"/>
      <c r="AB127" s="145"/>
      <c r="AC127" s="145"/>
      <c r="AD127" s="145"/>
      <c r="AE127" s="145"/>
      <c r="AF127" s="145"/>
      <c r="AG127" s="145"/>
      <c r="AH127" s="145"/>
      <c r="AI127" s="145"/>
      <c r="AJ127" s="145"/>
      <c r="AK127" s="145"/>
      <c r="AL127" s="145"/>
    </row>
    <row r="128" spans="1:38" ht="15" customHeight="1">
      <c r="A128" s="397"/>
      <c r="B128" s="399"/>
      <c r="C128" s="335"/>
      <c r="D128" s="335" t="s">
        <v>1122</v>
      </c>
      <c r="E128" s="230" t="s">
        <v>1072</v>
      </c>
      <c r="F128" s="230">
        <v>59</v>
      </c>
      <c r="G128" s="230"/>
      <c r="H128" s="223">
        <v>87.5</v>
      </c>
      <c r="I128" s="223"/>
      <c r="J128" s="405"/>
      <c r="K128" s="319">
        <f>F128-H128</f>
        <v>-28.5</v>
      </c>
      <c r="L128" s="310">
        <v>50</v>
      </c>
      <c r="M128" s="410"/>
      <c r="N128" s="306">
        <v>40</v>
      </c>
      <c r="O128" s="412"/>
      <c r="P128" s="312">
        <v>45196</v>
      </c>
      <c r="Q128" s="145"/>
      <c r="R128" s="55"/>
      <c r="S128" s="145"/>
      <c r="T128" s="145"/>
      <c r="U128" s="145"/>
      <c r="V128" s="145"/>
      <c r="W128" s="145"/>
      <c r="X128" s="145"/>
      <c r="Y128" s="145"/>
      <c r="Z128" s="145"/>
      <c r="AA128" s="145"/>
      <c r="AB128" s="145"/>
      <c r="AC128" s="145"/>
      <c r="AD128" s="145"/>
      <c r="AE128" s="145"/>
      <c r="AF128" s="145"/>
      <c r="AG128" s="145"/>
      <c r="AH128" s="145"/>
      <c r="AI128" s="145"/>
      <c r="AJ128" s="145"/>
      <c r="AK128" s="145"/>
      <c r="AL128" s="145"/>
    </row>
    <row r="129" spans="1:38" ht="15" customHeight="1">
      <c r="A129" s="386">
        <v>39</v>
      </c>
      <c r="B129" s="388">
        <v>45196</v>
      </c>
      <c r="C129" s="367"/>
      <c r="D129" s="367" t="s">
        <v>1125</v>
      </c>
      <c r="E129" s="283" t="s">
        <v>604</v>
      </c>
      <c r="F129" s="283">
        <v>125</v>
      </c>
      <c r="G129" s="283"/>
      <c r="H129" s="285">
        <v>135</v>
      </c>
      <c r="I129" s="285"/>
      <c r="J129" s="390" t="s">
        <v>1011</v>
      </c>
      <c r="K129" s="368">
        <f t="shared" ref="K129" si="126">H129-F129</f>
        <v>10</v>
      </c>
      <c r="L129" s="369">
        <v>50</v>
      </c>
      <c r="M129" s="392">
        <v>87.5</v>
      </c>
      <c r="N129" s="370">
        <v>15</v>
      </c>
      <c r="O129" s="394" t="s">
        <v>613</v>
      </c>
      <c r="P129" s="293">
        <v>45196</v>
      </c>
      <c r="Q129" s="145"/>
      <c r="R129" s="55" t="s">
        <v>606</v>
      </c>
      <c r="S129" s="145"/>
      <c r="T129" s="145"/>
      <c r="U129" s="145"/>
      <c r="V129" s="145"/>
      <c r="W129" s="145"/>
      <c r="X129" s="145"/>
      <c r="Y129" s="145"/>
      <c r="Z129" s="145"/>
      <c r="AA129" s="145"/>
      <c r="AB129" s="145"/>
      <c r="AC129" s="145"/>
      <c r="AD129" s="145"/>
      <c r="AE129" s="145"/>
      <c r="AF129" s="145"/>
      <c r="AG129" s="145"/>
      <c r="AH129" s="145"/>
      <c r="AI129" s="145"/>
      <c r="AJ129" s="145"/>
      <c r="AK129" s="145"/>
      <c r="AL129" s="145"/>
    </row>
    <row r="130" spans="1:38" ht="15" customHeight="1">
      <c r="A130" s="387"/>
      <c r="B130" s="389"/>
      <c r="C130" s="367"/>
      <c r="D130" s="367" t="s">
        <v>1126</v>
      </c>
      <c r="E130" s="283" t="s">
        <v>1072</v>
      </c>
      <c r="F130" s="283">
        <v>65</v>
      </c>
      <c r="G130" s="283"/>
      <c r="H130" s="285">
        <v>62.5</v>
      </c>
      <c r="I130" s="285"/>
      <c r="J130" s="391"/>
      <c r="K130" s="368">
        <f>F130-H130</f>
        <v>2.5</v>
      </c>
      <c r="L130" s="369">
        <v>50</v>
      </c>
      <c r="M130" s="393"/>
      <c r="N130" s="370">
        <v>15</v>
      </c>
      <c r="O130" s="395"/>
      <c r="P130" s="293">
        <v>45196</v>
      </c>
      <c r="Q130" s="145"/>
      <c r="R130" s="55"/>
      <c r="S130" s="145"/>
      <c r="T130" s="145"/>
      <c r="U130" s="145"/>
      <c r="V130" s="145"/>
      <c r="W130" s="145"/>
      <c r="X130" s="145"/>
      <c r="Y130" s="145"/>
      <c r="Z130" s="145"/>
      <c r="AA130" s="145"/>
      <c r="AB130" s="145"/>
      <c r="AC130" s="145"/>
      <c r="AD130" s="145"/>
      <c r="AE130" s="145"/>
      <c r="AF130" s="145"/>
      <c r="AG130" s="145"/>
      <c r="AH130" s="145"/>
      <c r="AI130" s="145"/>
      <c r="AJ130" s="145"/>
      <c r="AK130" s="145"/>
      <c r="AL130" s="145"/>
    </row>
    <row r="131" spans="1:38" ht="15" customHeight="1">
      <c r="A131" s="386">
        <v>40</v>
      </c>
      <c r="B131" s="388">
        <v>45197</v>
      </c>
      <c r="C131" s="367"/>
      <c r="D131" s="367" t="s">
        <v>1142</v>
      </c>
      <c r="E131" s="283" t="s">
        <v>604</v>
      </c>
      <c r="F131" s="283">
        <v>295</v>
      </c>
      <c r="G131" s="283"/>
      <c r="H131" s="285">
        <v>385</v>
      </c>
      <c r="I131" s="285"/>
      <c r="J131" s="390" t="s">
        <v>903</v>
      </c>
      <c r="K131" s="368">
        <f t="shared" ref="K131" si="127">H131-F131</f>
        <v>90</v>
      </c>
      <c r="L131" s="369">
        <v>50</v>
      </c>
      <c r="M131" s="392">
        <v>50</v>
      </c>
      <c r="N131" s="370">
        <v>15</v>
      </c>
      <c r="O131" s="394" t="s">
        <v>613</v>
      </c>
      <c r="P131" s="293">
        <v>45197</v>
      </c>
      <c r="Q131" s="145"/>
      <c r="R131" s="55" t="s">
        <v>606</v>
      </c>
      <c r="S131" s="145"/>
      <c r="T131" s="145"/>
      <c r="U131" s="145"/>
      <c r="V131" s="145"/>
      <c r="W131" s="145"/>
      <c r="X131" s="145"/>
      <c r="Y131" s="145"/>
      <c r="Z131" s="145"/>
      <c r="AA131" s="145"/>
      <c r="AB131" s="145"/>
      <c r="AC131" s="145"/>
      <c r="AD131" s="145"/>
      <c r="AE131" s="145"/>
      <c r="AF131" s="145"/>
      <c r="AG131" s="145"/>
      <c r="AH131" s="145"/>
      <c r="AI131" s="145"/>
      <c r="AJ131" s="145"/>
      <c r="AK131" s="145"/>
      <c r="AL131" s="145"/>
    </row>
    <row r="132" spans="1:38" ht="15" customHeight="1">
      <c r="A132" s="387"/>
      <c r="B132" s="389"/>
      <c r="C132" s="367"/>
      <c r="D132" s="367" t="s">
        <v>1125</v>
      </c>
      <c r="E132" s="283" t="s">
        <v>1072</v>
      </c>
      <c r="F132" s="283">
        <v>205</v>
      </c>
      <c r="G132" s="283"/>
      <c r="H132" s="285">
        <v>285</v>
      </c>
      <c r="I132" s="285"/>
      <c r="J132" s="391"/>
      <c r="K132" s="368">
        <f>F132-H132</f>
        <v>-80</v>
      </c>
      <c r="L132" s="369">
        <v>50</v>
      </c>
      <c r="M132" s="393"/>
      <c r="N132" s="370">
        <v>15</v>
      </c>
      <c r="O132" s="395"/>
      <c r="P132" s="293">
        <v>45197</v>
      </c>
      <c r="Q132" s="145"/>
      <c r="R132" s="55"/>
      <c r="S132" s="145"/>
      <c r="T132" s="145"/>
      <c r="U132" s="145"/>
      <c r="V132" s="145"/>
      <c r="W132" s="145"/>
      <c r="X132" s="145"/>
      <c r="Y132" s="145"/>
      <c r="Z132" s="145"/>
      <c r="AA132" s="145"/>
      <c r="AB132" s="145"/>
      <c r="AC132" s="145"/>
      <c r="AD132" s="145"/>
      <c r="AE132" s="145"/>
      <c r="AF132" s="145"/>
      <c r="AG132" s="145"/>
      <c r="AH132" s="145"/>
      <c r="AI132" s="145"/>
      <c r="AJ132" s="145"/>
      <c r="AK132" s="145"/>
      <c r="AL132" s="145"/>
    </row>
    <row r="133" spans="1:38" ht="15" customHeight="1">
      <c r="A133" s="230">
        <v>41</v>
      </c>
      <c r="B133" s="334">
        <v>45197</v>
      </c>
      <c r="C133" s="335"/>
      <c r="D133" s="335" t="s">
        <v>1146</v>
      </c>
      <c r="E133" s="230" t="s">
        <v>604</v>
      </c>
      <c r="F133" s="230">
        <v>45</v>
      </c>
      <c r="G133" s="230">
        <v>9</v>
      </c>
      <c r="H133" s="223">
        <v>70</v>
      </c>
      <c r="I133" s="223" t="s">
        <v>1147</v>
      </c>
      <c r="J133" s="223" t="s">
        <v>763</v>
      </c>
      <c r="K133" s="319">
        <f t="shared" ref="K133" si="128">H133-F133</f>
        <v>25</v>
      </c>
      <c r="L133" s="310">
        <v>50</v>
      </c>
      <c r="M133" s="311">
        <f t="shared" ref="M133" si="129">(K133*N133)-L133</f>
        <v>1200</v>
      </c>
      <c r="N133" s="306">
        <v>50</v>
      </c>
      <c r="O133" s="309" t="s">
        <v>595</v>
      </c>
      <c r="P133" s="312">
        <v>45197</v>
      </c>
      <c r="Q133" s="145"/>
      <c r="R133" s="55" t="s">
        <v>594</v>
      </c>
      <c r="S133" s="145"/>
      <c r="T133" s="145"/>
      <c r="U133" s="145"/>
      <c r="V133" s="145"/>
      <c r="W133" s="145"/>
      <c r="X133" s="145"/>
      <c r="Y133" s="145"/>
      <c r="Z133" s="145"/>
      <c r="AA133" s="145"/>
      <c r="AB133" s="145"/>
      <c r="AC133" s="145"/>
      <c r="AD133" s="145"/>
      <c r="AE133" s="145"/>
      <c r="AF133" s="145"/>
      <c r="AG133" s="145"/>
      <c r="AH133" s="145"/>
      <c r="AI133" s="145"/>
      <c r="AJ133" s="145"/>
      <c r="AK133" s="145"/>
      <c r="AL133" s="145"/>
    </row>
    <row r="134" spans="1:38" ht="15" customHeight="1">
      <c r="A134" s="250">
        <v>42</v>
      </c>
      <c r="B134" s="336">
        <v>45197</v>
      </c>
      <c r="C134" s="337"/>
      <c r="D134" s="337" t="s">
        <v>1148</v>
      </c>
      <c r="E134" s="250" t="s">
        <v>604</v>
      </c>
      <c r="F134" s="250">
        <v>35</v>
      </c>
      <c r="G134" s="250">
        <v>0</v>
      </c>
      <c r="H134" s="252">
        <v>0</v>
      </c>
      <c r="I134" s="252" t="s">
        <v>1149</v>
      </c>
      <c r="J134" s="252" t="s">
        <v>1150</v>
      </c>
      <c r="K134" s="371">
        <f t="shared" ref="K134" si="130">H134-F134</f>
        <v>-35</v>
      </c>
      <c r="L134" s="372">
        <v>50</v>
      </c>
      <c r="M134" s="373">
        <f t="shared" ref="M134" si="131">(K134*N134)-L134</f>
        <v>-1800</v>
      </c>
      <c r="N134" s="330">
        <v>50</v>
      </c>
      <c r="O134" s="259" t="s">
        <v>605</v>
      </c>
      <c r="P134" s="260">
        <v>45197</v>
      </c>
      <c r="Q134" s="145"/>
      <c r="R134" s="55" t="s">
        <v>594</v>
      </c>
      <c r="S134" s="145"/>
      <c r="T134" s="145"/>
      <c r="U134" s="145"/>
      <c r="V134" s="145"/>
      <c r="W134" s="145"/>
      <c r="X134" s="145"/>
      <c r="Y134" s="145"/>
      <c r="Z134" s="145"/>
      <c r="AA134" s="145"/>
      <c r="AB134" s="145"/>
      <c r="AC134" s="145"/>
      <c r="AD134" s="145"/>
      <c r="AE134" s="145"/>
      <c r="AF134" s="145"/>
      <c r="AG134" s="145"/>
      <c r="AH134" s="145"/>
      <c r="AI134" s="145"/>
      <c r="AJ134" s="145"/>
      <c r="AK134" s="145"/>
      <c r="AL134" s="145"/>
    </row>
    <row r="135" spans="1:38" ht="15" customHeight="1">
      <c r="A135" s="227"/>
      <c r="B135" s="304"/>
      <c r="C135" s="305"/>
      <c r="D135" s="305"/>
      <c r="E135" s="227"/>
      <c r="F135" s="227"/>
      <c r="G135" s="227"/>
      <c r="H135" s="229"/>
      <c r="I135" s="229"/>
      <c r="J135" s="229"/>
      <c r="K135" s="227"/>
      <c r="L135" s="243"/>
      <c r="M135" s="244"/>
      <c r="N135" s="227"/>
      <c r="O135" s="229"/>
      <c r="P135" s="228"/>
      <c r="Q135" s="145"/>
      <c r="R135" s="55"/>
      <c r="S135" s="145"/>
      <c r="T135" s="145"/>
      <c r="U135" s="145"/>
      <c r="V135" s="145"/>
      <c r="W135" s="145"/>
      <c r="X135" s="145"/>
      <c r="Y135" s="145"/>
      <c r="Z135" s="145"/>
      <c r="AA135" s="145"/>
      <c r="AB135" s="145"/>
      <c r="AC135" s="145"/>
      <c r="AD135" s="145"/>
      <c r="AE135" s="145"/>
      <c r="AF135" s="145"/>
      <c r="AG135" s="145"/>
      <c r="AH135" s="145"/>
      <c r="AI135" s="145"/>
      <c r="AJ135" s="145"/>
      <c r="AK135" s="145"/>
      <c r="AL135" s="145"/>
    </row>
    <row r="136" spans="1:38" ht="15" customHeight="1">
      <c r="A136" s="227"/>
      <c r="B136" s="304"/>
      <c r="C136" s="305"/>
      <c r="D136" s="305"/>
      <c r="E136" s="227"/>
      <c r="F136" s="227"/>
      <c r="G136" s="227"/>
      <c r="H136" s="229"/>
      <c r="I136" s="229"/>
      <c r="J136" s="229"/>
      <c r="K136" s="227"/>
      <c r="L136" s="243"/>
      <c r="M136" s="244"/>
      <c r="N136" s="227"/>
      <c r="O136" s="229"/>
      <c r="P136" s="228"/>
      <c r="Q136" s="145"/>
      <c r="R136" s="55"/>
      <c r="S136" s="145"/>
      <c r="T136" s="145"/>
      <c r="U136" s="145"/>
      <c r="V136" s="145"/>
      <c r="W136" s="145"/>
      <c r="X136" s="145"/>
      <c r="Y136" s="145"/>
      <c r="Z136" s="145"/>
      <c r="AA136" s="145"/>
      <c r="AB136" s="145"/>
      <c r="AC136" s="145"/>
      <c r="AD136" s="145"/>
      <c r="AE136" s="145"/>
      <c r="AF136" s="145"/>
      <c r="AG136" s="145"/>
      <c r="AH136" s="145"/>
      <c r="AI136" s="145"/>
      <c r="AJ136" s="145"/>
      <c r="AK136" s="145"/>
      <c r="AL136" s="145"/>
    </row>
    <row r="137" spans="1:38" ht="15" customHeight="1">
      <c r="A137" s="227"/>
      <c r="B137" s="304"/>
      <c r="C137" s="305"/>
      <c r="D137" s="305"/>
      <c r="E137" s="227"/>
      <c r="F137" s="227"/>
      <c r="G137" s="227"/>
      <c r="H137" s="229"/>
      <c r="I137" s="229"/>
      <c r="J137" s="229"/>
      <c r="K137" s="227"/>
      <c r="L137" s="243"/>
      <c r="M137" s="244"/>
      <c r="N137" s="227"/>
      <c r="O137" s="229"/>
      <c r="P137" s="228"/>
      <c r="Q137" s="145"/>
      <c r="R137" s="55"/>
      <c r="S137" s="145"/>
      <c r="T137" s="145"/>
      <c r="U137" s="145"/>
      <c r="V137" s="145"/>
      <c r="W137" s="145"/>
      <c r="X137" s="145"/>
      <c r="Y137" s="145"/>
      <c r="Z137" s="145"/>
      <c r="AA137" s="145"/>
      <c r="AB137" s="145"/>
      <c r="AC137" s="145"/>
      <c r="AD137" s="145"/>
      <c r="AE137" s="145"/>
      <c r="AF137" s="145"/>
      <c r="AG137" s="145"/>
      <c r="AH137" s="145"/>
      <c r="AI137" s="145"/>
      <c r="AJ137" s="145"/>
      <c r="AK137" s="145"/>
      <c r="AL137" s="145"/>
    </row>
    <row r="138" spans="1:38" ht="38.25" customHeight="1">
      <c r="A138" s="94" t="s">
        <v>617</v>
      </c>
      <c r="B138" s="152"/>
      <c r="C138" s="152"/>
      <c r="D138" s="153"/>
      <c r="E138" s="133"/>
      <c r="F138" s="6"/>
      <c r="G138" s="6"/>
      <c r="H138" s="134"/>
      <c r="I138" s="154"/>
      <c r="J138" s="1"/>
      <c r="K138" s="6"/>
      <c r="L138" s="6"/>
      <c r="M138" s="6"/>
      <c r="N138" s="1"/>
      <c r="O138" s="1"/>
      <c r="Q138" s="1"/>
      <c r="R138" s="6"/>
      <c r="S138" s="1"/>
      <c r="T138" s="1"/>
      <c r="U138" s="1"/>
      <c r="V138" s="1"/>
      <c r="W138" s="1"/>
      <c r="X138" s="6"/>
      <c r="Y138" s="1"/>
      <c r="Z138" s="1"/>
      <c r="AA138" s="1"/>
      <c r="AB138" s="1"/>
      <c r="AC138" s="1"/>
      <c r="AD138" s="6"/>
      <c r="AE138" s="1"/>
      <c r="AF138" s="1"/>
      <c r="AG138" s="1"/>
      <c r="AH138" s="1"/>
      <c r="AI138" s="1"/>
      <c r="AJ138" s="6"/>
      <c r="AK138" s="1"/>
    </row>
    <row r="139" spans="1:38" ht="38.25">
      <c r="A139" s="95" t="s">
        <v>16</v>
      </c>
      <c r="B139" s="96" t="s">
        <v>567</v>
      </c>
      <c r="C139" s="96"/>
      <c r="D139" s="97" t="s">
        <v>579</v>
      </c>
      <c r="E139" s="96" t="s">
        <v>580</v>
      </c>
      <c r="F139" s="96" t="s">
        <v>581</v>
      </c>
      <c r="G139" s="96" t="s">
        <v>582</v>
      </c>
      <c r="H139" s="96" t="s">
        <v>583</v>
      </c>
      <c r="I139" s="96" t="s">
        <v>584</v>
      </c>
      <c r="J139" s="95" t="s">
        <v>585</v>
      </c>
      <c r="K139" s="137" t="s">
        <v>603</v>
      </c>
      <c r="L139" s="138" t="s">
        <v>587</v>
      </c>
      <c r="M139" s="98" t="s">
        <v>588</v>
      </c>
      <c r="N139" s="96" t="s">
        <v>589</v>
      </c>
      <c r="O139" s="97" t="s">
        <v>590</v>
      </c>
      <c r="P139" s="96" t="s">
        <v>591</v>
      </c>
      <c r="Q139" s="37"/>
      <c r="R139" s="6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</row>
    <row r="140" spans="1:38" ht="14.25" customHeight="1">
      <c r="A140" s="99">
        <v>1</v>
      </c>
      <c r="B140" s="100">
        <v>45169</v>
      </c>
      <c r="C140" s="147"/>
      <c r="D140" s="147" t="s">
        <v>886</v>
      </c>
      <c r="E140" s="99" t="s">
        <v>604</v>
      </c>
      <c r="F140" s="99" t="s">
        <v>894</v>
      </c>
      <c r="G140" s="99">
        <v>350</v>
      </c>
      <c r="H140" s="99"/>
      <c r="I140" s="99" t="s">
        <v>887</v>
      </c>
      <c r="J140" s="101" t="s">
        <v>593</v>
      </c>
      <c r="K140" s="101"/>
      <c r="L140" s="102"/>
      <c r="M140" s="339"/>
      <c r="N140" s="229"/>
      <c r="O140" s="241"/>
      <c r="P140" s="340"/>
      <c r="Q140" s="37"/>
      <c r="R140" s="37" t="s">
        <v>594</v>
      </c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</row>
    <row r="141" spans="1:38" ht="14.25" customHeight="1">
      <c r="A141" s="99">
        <v>2</v>
      </c>
      <c r="B141" s="100">
        <v>45173</v>
      </c>
      <c r="C141" s="147"/>
      <c r="D141" s="147" t="s">
        <v>168</v>
      </c>
      <c r="E141" s="99" t="s">
        <v>604</v>
      </c>
      <c r="F141" s="99" t="s">
        <v>905</v>
      </c>
      <c r="G141" s="99">
        <v>4790</v>
      </c>
      <c r="H141" s="99"/>
      <c r="I141" s="99" t="s">
        <v>906</v>
      </c>
      <c r="J141" s="101" t="s">
        <v>593</v>
      </c>
      <c r="K141" s="101"/>
      <c r="L141" s="102"/>
      <c r="M141" s="339"/>
      <c r="N141" s="229"/>
      <c r="O141" s="241"/>
      <c r="P141" s="340"/>
      <c r="Q141" s="37"/>
      <c r="R141" s="37" t="s">
        <v>594</v>
      </c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</row>
    <row r="142" spans="1:38" ht="14.25" customHeight="1">
      <c r="A142" s="99"/>
      <c r="B142" s="100"/>
      <c r="C142" s="147"/>
      <c r="D142" s="147"/>
      <c r="E142" s="99"/>
      <c r="F142" s="99"/>
      <c r="G142" s="99"/>
      <c r="H142" s="99"/>
      <c r="I142" s="99"/>
      <c r="J142" s="101"/>
      <c r="K142" s="101"/>
      <c r="L142" s="102"/>
      <c r="M142" s="339"/>
      <c r="N142" s="229"/>
      <c r="O142" s="241"/>
      <c r="P142" s="340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</row>
    <row r="143" spans="1:38" ht="12.75" customHeight="1">
      <c r="A143" s="99"/>
      <c r="B143" s="100"/>
      <c r="C143" s="147"/>
      <c r="D143" s="147"/>
      <c r="E143" s="99"/>
      <c r="F143" s="99"/>
      <c r="G143" s="99"/>
      <c r="H143" s="99"/>
      <c r="I143" s="99"/>
      <c r="J143" s="101"/>
      <c r="K143" s="101"/>
      <c r="L143" s="102"/>
      <c r="M143" s="155"/>
      <c r="N143" s="226"/>
      <c r="O143" s="226"/>
      <c r="P143" s="100"/>
      <c r="R143" s="6"/>
      <c r="S143" s="1"/>
      <c r="T143" s="1"/>
      <c r="U143" s="1"/>
      <c r="V143" s="1"/>
      <c r="W143" s="1"/>
      <c r="X143" s="1"/>
      <c r="Y143" s="1"/>
    </row>
    <row r="144" spans="1:38" ht="12.75" customHeight="1">
      <c r="A144" s="119" t="s">
        <v>596</v>
      </c>
      <c r="B144" s="119"/>
      <c r="C144" s="119"/>
      <c r="D144" s="119"/>
      <c r="E144" s="37"/>
      <c r="F144" s="126" t="s">
        <v>598</v>
      </c>
      <c r="G144" s="55"/>
      <c r="H144" s="55"/>
      <c r="I144" s="55"/>
      <c r="J144" s="6"/>
      <c r="K144" s="139"/>
      <c r="L144" s="140"/>
      <c r="M144" s="6"/>
      <c r="N144" s="109"/>
      <c r="O144" s="156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25" t="s">
        <v>597</v>
      </c>
      <c r="B145" s="119"/>
      <c r="C145" s="119"/>
      <c r="D145" s="119"/>
      <c r="E145" s="6"/>
      <c r="F145" s="126" t="s">
        <v>601</v>
      </c>
      <c r="G145" s="6"/>
      <c r="H145" s="6" t="s">
        <v>619</v>
      </c>
      <c r="I145" s="6"/>
      <c r="J145" s="1"/>
      <c r="K145" s="6"/>
      <c r="L145" s="6"/>
      <c r="M145" s="6"/>
      <c r="N145" s="1"/>
      <c r="O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25"/>
      <c r="B146" s="119"/>
      <c r="C146" s="119"/>
      <c r="D146" s="119"/>
      <c r="E146" s="6"/>
      <c r="F146" s="126"/>
      <c r="G146" s="6"/>
      <c r="H146" s="6"/>
      <c r="I146" s="6"/>
      <c r="J146" s="1"/>
      <c r="K146" s="6"/>
      <c r="L146" s="6"/>
      <c r="M146" s="6"/>
      <c r="N146" s="1"/>
      <c r="O146" s="1"/>
      <c r="Q146" s="1"/>
      <c r="R146" s="55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25"/>
      <c r="B147" s="119"/>
      <c r="C147" s="119"/>
      <c r="D147" s="119"/>
      <c r="E147" s="6"/>
      <c r="F147" s="126"/>
      <c r="G147" s="55"/>
      <c r="H147" s="37"/>
      <c r="I147" s="55"/>
      <c r="J147" s="6"/>
      <c r="K147" s="139"/>
      <c r="L147" s="140"/>
      <c r="M147" s="6"/>
      <c r="N147" s="109"/>
      <c r="O147" s="14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25"/>
      <c r="B148" s="119"/>
      <c r="C148" s="119"/>
      <c r="D148" s="119"/>
      <c r="E148" s="6"/>
      <c r="F148" s="126"/>
      <c r="G148" s="55"/>
      <c r="H148" s="37"/>
      <c r="I148" s="55"/>
      <c r="J148" s="6"/>
      <c r="K148" s="139"/>
      <c r="L148" s="140"/>
      <c r="M148" s="6"/>
      <c r="N148" s="109"/>
      <c r="O148" s="14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25"/>
      <c r="B149" s="119"/>
      <c r="C149" s="119"/>
      <c r="D149" s="119"/>
      <c r="E149" s="6"/>
      <c r="F149" s="126"/>
      <c r="G149" s="55"/>
      <c r="H149" s="37"/>
      <c r="I149" s="55"/>
      <c r="J149" s="6"/>
      <c r="K149" s="139"/>
      <c r="L149" s="140"/>
      <c r="M149" s="6"/>
      <c r="N149" s="109"/>
      <c r="O149" s="14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25"/>
      <c r="B150" s="119"/>
      <c r="C150" s="119"/>
      <c r="D150" s="119"/>
      <c r="E150" s="6"/>
      <c r="F150" s="126"/>
      <c r="G150" s="55"/>
      <c r="H150" s="37"/>
      <c r="I150" s="55"/>
      <c r="J150" s="6"/>
      <c r="K150" s="139"/>
      <c r="L150" s="140"/>
      <c r="M150" s="6"/>
      <c r="N150" s="109"/>
      <c r="O150" s="14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25"/>
      <c r="B151" s="119"/>
      <c r="C151" s="119"/>
      <c r="D151" s="119"/>
      <c r="E151" s="6"/>
      <c r="F151" s="126"/>
      <c r="G151" s="55"/>
      <c r="H151" s="37"/>
      <c r="I151" s="55"/>
      <c r="J151" s="6"/>
      <c r="K151" s="139"/>
      <c r="L151" s="140"/>
      <c r="M151" s="6"/>
      <c r="N151" s="109"/>
      <c r="O151" s="14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25"/>
      <c r="B152" s="119"/>
      <c r="C152" s="119"/>
      <c r="D152" s="119"/>
      <c r="E152" s="6"/>
      <c r="F152" s="126"/>
      <c r="G152" s="55"/>
      <c r="H152" s="37"/>
      <c r="I152" s="55"/>
      <c r="J152" s="6"/>
      <c r="K152" s="139"/>
      <c r="L152" s="140"/>
      <c r="M152" s="6"/>
      <c r="N152" s="109"/>
      <c r="O152" s="14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55"/>
      <c r="B153" s="108"/>
      <c r="C153" s="108"/>
      <c r="D153" s="37"/>
      <c r="E153" s="55"/>
      <c r="F153" s="55"/>
      <c r="G153" s="55"/>
      <c r="H153" s="37"/>
      <c r="I153" s="55"/>
      <c r="J153" s="6"/>
      <c r="K153" s="139"/>
      <c r="L153" s="140"/>
      <c r="M153" s="6"/>
      <c r="N153" s="109"/>
      <c r="O153" s="14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38.25" customHeight="1">
      <c r="A154" s="37"/>
      <c r="B154" s="157" t="s">
        <v>620</v>
      </c>
      <c r="C154" s="157"/>
      <c r="D154" s="157"/>
      <c r="E154" s="157"/>
      <c r="F154" s="6"/>
      <c r="G154" s="6"/>
      <c r="H154" s="135"/>
      <c r="I154" s="6"/>
      <c r="J154" s="135"/>
      <c r="K154" s="136"/>
      <c r="L154" s="6"/>
      <c r="M154" s="6"/>
      <c r="N154" s="1"/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95" t="s">
        <v>16</v>
      </c>
      <c r="B155" s="96" t="s">
        <v>567</v>
      </c>
      <c r="C155" s="96"/>
      <c r="D155" s="97" t="s">
        <v>579</v>
      </c>
      <c r="E155" s="96" t="s">
        <v>580</v>
      </c>
      <c r="F155" s="96" t="s">
        <v>581</v>
      </c>
      <c r="G155" s="96" t="s">
        <v>621</v>
      </c>
      <c r="H155" s="96" t="s">
        <v>622</v>
      </c>
      <c r="I155" s="96" t="s">
        <v>584</v>
      </c>
      <c r="J155" s="158" t="s">
        <v>585</v>
      </c>
      <c r="K155" s="96" t="s">
        <v>586</v>
      </c>
      <c r="L155" s="96" t="s">
        <v>623</v>
      </c>
      <c r="M155" s="96" t="s">
        <v>589</v>
      </c>
      <c r="N155" s="97" t="s">
        <v>590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9">
        <v>1</v>
      </c>
      <c r="B156" s="160">
        <v>41579</v>
      </c>
      <c r="C156" s="160"/>
      <c r="D156" s="161" t="s">
        <v>624</v>
      </c>
      <c r="E156" s="162" t="s">
        <v>592</v>
      </c>
      <c r="F156" s="163">
        <v>82</v>
      </c>
      <c r="G156" s="162" t="s">
        <v>625</v>
      </c>
      <c r="H156" s="162">
        <v>100</v>
      </c>
      <c r="I156" s="164">
        <v>100</v>
      </c>
      <c r="J156" s="165" t="s">
        <v>626</v>
      </c>
      <c r="K156" s="166">
        <f t="shared" ref="K156:K208" si="132">H156-F156</f>
        <v>18</v>
      </c>
      <c r="L156" s="167">
        <f t="shared" ref="L156:L208" si="133">K156/F156</f>
        <v>0.21951219512195122</v>
      </c>
      <c r="M156" s="162" t="s">
        <v>595</v>
      </c>
      <c r="N156" s="168">
        <v>42657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9">
        <v>2</v>
      </c>
      <c r="B157" s="160">
        <v>41794</v>
      </c>
      <c r="C157" s="160"/>
      <c r="D157" s="161" t="s">
        <v>627</v>
      </c>
      <c r="E157" s="162" t="s">
        <v>604</v>
      </c>
      <c r="F157" s="163">
        <v>257</v>
      </c>
      <c r="G157" s="162" t="s">
        <v>625</v>
      </c>
      <c r="H157" s="162">
        <v>300</v>
      </c>
      <c r="I157" s="164">
        <v>300</v>
      </c>
      <c r="J157" s="165" t="s">
        <v>626</v>
      </c>
      <c r="K157" s="166">
        <f t="shared" si="132"/>
        <v>43</v>
      </c>
      <c r="L157" s="167">
        <f t="shared" si="133"/>
        <v>0.16731517509727625</v>
      </c>
      <c r="M157" s="162" t="s">
        <v>595</v>
      </c>
      <c r="N157" s="168">
        <v>41822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9">
        <v>3</v>
      </c>
      <c r="B158" s="160">
        <v>41828</v>
      </c>
      <c r="C158" s="160"/>
      <c r="D158" s="161" t="s">
        <v>628</v>
      </c>
      <c r="E158" s="162" t="s">
        <v>604</v>
      </c>
      <c r="F158" s="163">
        <v>393</v>
      </c>
      <c r="G158" s="162" t="s">
        <v>625</v>
      </c>
      <c r="H158" s="162">
        <v>468</v>
      </c>
      <c r="I158" s="164">
        <v>468</v>
      </c>
      <c r="J158" s="165" t="s">
        <v>626</v>
      </c>
      <c r="K158" s="166">
        <f t="shared" si="132"/>
        <v>75</v>
      </c>
      <c r="L158" s="167">
        <f t="shared" si="133"/>
        <v>0.19083969465648856</v>
      </c>
      <c r="M158" s="162" t="s">
        <v>595</v>
      </c>
      <c r="N158" s="168">
        <v>41863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9">
        <v>4</v>
      </c>
      <c r="B159" s="160">
        <v>41857</v>
      </c>
      <c r="C159" s="160"/>
      <c r="D159" s="161" t="s">
        <v>629</v>
      </c>
      <c r="E159" s="162" t="s">
        <v>604</v>
      </c>
      <c r="F159" s="163">
        <v>205</v>
      </c>
      <c r="G159" s="162" t="s">
        <v>625</v>
      </c>
      <c r="H159" s="162">
        <v>275</v>
      </c>
      <c r="I159" s="164">
        <v>250</v>
      </c>
      <c r="J159" s="165" t="s">
        <v>626</v>
      </c>
      <c r="K159" s="166">
        <f t="shared" si="132"/>
        <v>70</v>
      </c>
      <c r="L159" s="167">
        <f t="shared" si="133"/>
        <v>0.34146341463414637</v>
      </c>
      <c r="M159" s="162" t="s">
        <v>595</v>
      </c>
      <c r="N159" s="168">
        <v>41962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9">
        <v>5</v>
      </c>
      <c r="B160" s="160">
        <v>41886</v>
      </c>
      <c r="C160" s="160"/>
      <c r="D160" s="161" t="s">
        <v>630</v>
      </c>
      <c r="E160" s="162" t="s">
        <v>604</v>
      </c>
      <c r="F160" s="163">
        <v>162</v>
      </c>
      <c r="G160" s="162" t="s">
        <v>625</v>
      </c>
      <c r="H160" s="162">
        <v>190</v>
      </c>
      <c r="I160" s="164">
        <v>190</v>
      </c>
      <c r="J160" s="165" t="s">
        <v>626</v>
      </c>
      <c r="K160" s="166">
        <f t="shared" si="132"/>
        <v>28</v>
      </c>
      <c r="L160" s="167">
        <f t="shared" si="133"/>
        <v>0.1728395061728395</v>
      </c>
      <c r="M160" s="162" t="s">
        <v>595</v>
      </c>
      <c r="N160" s="168">
        <v>42006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9">
        <v>6</v>
      </c>
      <c r="B161" s="160">
        <v>41886</v>
      </c>
      <c r="C161" s="160"/>
      <c r="D161" s="161" t="s">
        <v>631</v>
      </c>
      <c r="E161" s="162" t="s">
        <v>604</v>
      </c>
      <c r="F161" s="163">
        <v>75</v>
      </c>
      <c r="G161" s="162" t="s">
        <v>625</v>
      </c>
      <c r="H161" s="162">
        <v>91.5</v>
      </c>
      <c r="I161" s="164" t="s">
        <v>618</v>
      </c>
      <c r="J161" s="165" t="s">
        <v>632</v>
      </c>
      <c r="K161" s="166">
        <f t="shared" si="132"/>
        <v>16.5</v>
      </c>
      <c r="L161" s="167">
        <f t="shared" si="133"/>
        <v>0.22</v>
      </c>
      <c r="M161" s="162" t="s">
        <v>595</v>
      </c>
      <c r="N161" s="168">
        <v>41954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9">
        <v>7</v>
      </c>
      <c r="B162" s="160">
        <v>41913</v>
      </c>
      <c r="C162" s="160"/>
      <c r="D162" s="161" t="s">
        <v>633</v>
      </c>
      <c r="E162" s="162" t="s">
        <v>604</v>
      </c>
      <c r="F162" s="163">
        <v>850</v>
      </c>
      <c r="G162" s="162" t="s">
        <v>625</v>
      </c>
      <c r="H162" s="162">
        <v>982.5</v>
      </c>
      <c r="I162" s="164">
        <v>1050</v>
      </c>
      <c r="J162" s="165" t="s">
        <v>634</v>
      </c>
      <c r="K162" s="166">
        <f t="shared" si="132"/>
        <v>132.5</v>
      </c>
      <c r="L162" s="167">
        <f t="shared" si="133"/>
        <v>0.15588235294117647</v>
      </c>
      <c r="M162" s="162" t="s">
        <v>595</v>
      </c>
      <c r="N162" s="168">
        <v>42039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9">
        <v>8</v>
      </c>
      <c r="B163" s="160">
        <v>41913</v>
      </c>
      <c r="C163" s="160"/>
      <c r="D163" s="161" t="s">
        <v>635</v>
      </c>
      <c r="E163" s="162" t="s">
        <v>604</v>
      </c>
      <c r="F163" s="163">
        <v>475</v>
      </c>
      <c r="G163" s="162" t="s">
        <v>625</v>
      </c>
      <c r="H163" s="162">
        <v>515</v>
      </c>
      <c r="I163" s="164">
        <v>600</v>
      </c>
      <c r="J163" s="165" t="s">
        <v>636</v>
      </c>
      <c r="K163" s="166">
        <f t="shared" si="132"/>
        <v>40</v>
      </c>
      <c r="L163" s="167">
        <f t="shared" si="133"/>
        <v>8.4210526315789472E-2</v>
      </c>
      <c r="M163" s="162" t="s">
        <v>595</v>
      </c>
      <c r="N163" s="168">
        <v>41939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9">
        <v>9</v>
      </c>
      <c r="B164" s="160">
        <v>41913</v>
      </c>
      <c r="C164" s="160"/>
      <c r="D164" s="161" t="s">
        <v>637</v>
      </c>
      <c r="E164" s="162" t="s">
        <v>604</v>
      </c>
      <c r="F164" s="163">
        <v>86</v>
      </c>
      <c r="G164" s="162" t="s">
        <v>625</v>
      </c>
      <c r="H164" s="162">
        <v>99</v>
      </c>
      <c r="I164" s="164">
        <v>140</v>
      </c>
      <c r="J164" s="165" t="s">
        <v>638</v>
      </c>
      <c r="K164" s="166">
        <f t="shared" si="132"/>
        <v>13</v>
      </c>
      <c r="L164" s="167">
        <f t="shared" si="133"/>
        <v>0.15116279069767441</v>
      </c>
      <c r="M164" s="162" t="s">
        <v>595</v>
      </c>
      <c r="N164" s="168">
        <v>41939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9">
        <v>10</v>
      </c>
      <c r="B165" s="160">
        <v>41926</v>
      </c>
      <c r="C165" s="160"/>
      <c r="D165" s="161" t="s">
        <v>639</v>
      </c>
      <c r="E165" s="162" t="s">
        <v>604</v>
      </c>
      <c r="F165" s="163">
        <v>496.6</v>
      </c>
      <c r="G165" s="162" t="s">
        <v>625</v>
      </c>
      <c r="H165" s="162">
        <v>621</v>
      </c>
      <c r="I165" s="164">
        <v>580</v>
      </c>
      <c r="J165" s="165" t="s">
        <v>626</v>
      </c>
      <c r="K165" s="166">
        <f t="shared" si="132"/>
        <v>124.39999999999998</v>
      </c>
      <c r="L165" s="167">
        <f t="shared" si="133"/>
        <v>0.25050342327829234</v>
      </c>
      <c r="M165" s="162" t="s">
        <v>595</v>
      </c>
      <c r="N165" s="168">
        <v>42605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9">
        <v>11</v>
      </c>
      <c r="B166" s="160">
        <v>41926</v>
      </c>
      <c r="C166" s="160"/>
      <c r="D166" s="161" t="s">
        <v>640</v>
      </c>
      <c r="E166" s="162" t="s">
        <v>604</v>
      </c>
      <c r="F166" s="163">
        <v>2481.9</v>
      </c>
      <c r="G166" s="162" t="s">
        <v>625</v>
      </c>
      <c r="H166" s="162">
        <v>2840</v>
      </c>
      <c r="I166" s="164">
        <v>2870</v>
      </c>
      <c r="J166" s="165" t="s">
        <v>641</v>
      </c>
      <c r="K166" s="166">
        <f t="shared" si="132"/>
        <v>358.09999999999991</v>
      </c>
      <c r="L166" s="167">
        <f t="shared" si="133"/>
        <v>0.14428462065353154</v>
      </c>
      <c r="M166" s="162" t="s">
        <v>595</v>
      </c>
      <c r="N166" s="168">
        <v>42017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9">
        <v>12</v>
      </c>
      <c r="B167" s="160">
        <v>41928</v>
      </c>
      <c r="C167" s="160"/>
      <c r="D167" s="161" t="s">
        <v>642</v>
      </c>
      <c r="E167" s="162" t="s">
        <v>604</v>
      </c>
      <c r="F167" s="163">
        <v>84.5</v>
      </c>
      <c r="G167" s="162" t="s">
        <v>625</v>
      </c>
      <c r="H167" s="162">
        <v>93</v>
      </c>
      <c r="I167" s="164">
        <v>110</v>
      </c>
      <c r="J167" s="165" t="s">
        <v>643</v>
      </c>
      <c r="K167" s="166">
        <f t="shared" si="132"/>
        <v>8.5</v>
      </c>
      <c r="L167" s="167">
        <f t="shared" si="133"/>
        <v>0.10059171597633136</v>
      </c>
      <c r="M167" s="162" t="s">
        <v>595</v>
      </c>
      <c r="N167" s="168">
        <v>41939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9">
        <v>13</v>
      </c>
      <c r="B168" s="160">
        <v>41928</v>
      </c>
      <c r="C168" s="160"/>
      <c r="D168" s="161" t="s">
        <v>644</v>
      </c>
      <c r="E168" s="162" t="s">
        <v>604</v>
      </c>
      <c r="F168" s="163">
        <v>401</v>
      </c>
      <c r="G168" s="162" t="s">
        <v>625</v>
      </c>
      <c r="H168" s="162">
        <v>428</v>
      </c>
      <c r="I168" s="164">
        <v>450</v>
      </c>
      <c r="J168" s="165" t="s">
        <v>645</v>
      </c>
      <c r="K168" s="166">
        <f t="shared" si="132"/>
        <v>27</v>
      </c>
      <c r="L168" s="167">
        <f t="shared" si="133"/>
        <v>6.7331670822942641E-2</v>
      </c>
      <c r="M168" s="162" t="s">
        <v>595</v>
      </c>
      <c r="N168" s="168">
        <v>42020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9">
        <v>14</v>
      </c>
      <c r="B169" s="160">
        <v>41928</v>
      </c>
      <c r="C169" s="160"/>
      <c r="D169" s="161" t="s">
        <v>646</v>
      </c>
      <c r="E169" s="162" t="s">
        <v>604</v>
      </c>
      <c r="F169" s="163">
        <v>101</v>
      </c>
      <c r="G169" s="162" t="s">
        <v>625</v>
      </c>
      <c r="H169" s="162">
        <v>112</v>
      </c>
      <c r="I169" s="164">
        <v>120</v>
      </c>
      <c r="J169" s="165" t="s">
        <v>647</v>
      </c>
      <c r="K169" s="166">
        <f t="shared" si="132"/>
        <v>11</v>
      </c>
      <c r="L169" s="167">
        <f t="shared" si="133"/>
        <v>0.10891089108910891</v>
      </c>
      <c r="M169" s="162" t="s">
        <v>595</v>
      </c>
      <c r="N169" s="168">
        <v>41939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9">
        <v>15</v>
      </c>
      <c r="B170" s="160">
        <v>41954</v>
      </c>
      <c r="C170" s="160"/>
      <c r="D170" s="161" t="s">
        <v>648</v>
      </c>
      <c r="E170" s="162" t="s">
        <v>604</v>
      </c>
      <c r="F170" s="163">
        <v>59</v>
      </c>
      <c r="G170" s="162" t="s">
        <v>625</v>
      </c>
      <c r="H170" s="162">
        <v>76</v>
      </c>
      <c r="I170" s="164">
        <v>76</v>
      </c>
      <c r="J170" s="165" t="s">
        <v>626</v>
      </c>
      <c r="K170" s="166">
        <f t="shared" si="132"/>
        <v>17</v>
      </c>
      <c r="L170" s="167">
        <f t="shared" si="133"/>
        <v>0.28813559322033899</v>
      </c>
      <c r="M170" s="162" t="s">
        <v>595</v>
      </c>
      <c r="N170" s="168">
        <v>43032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9">
        <v>16</v>
      </c>
      <c r="B171" s="160">
        <v>41954</v>
      </c>
      <c r="C171" s="160"/>
      <c r="D171" s="161" t="s">
        <v>637</v>
      </c>
      <c r="E171" s="162" t="s">
        <v>604</v>
      </c>
      <c r="F171" s="163">
        <v>99</v>
      </c>
      <c r="G171" s="162" t="s">
        <v>625</v>
      </c>
      <c r="H171" s="162">
        <v>120</v>
      </c>
      <c r="I171" s="164">
        <v>120</v>
      </c>
      <c r="J171" s="165" t="s">
        <v>614</v>
      </c>
      <c r="K171" s="166">
        <f t="shared" si="132"/>
        <v>21</v>
      </c>
      <c r="L171" s="167">
        <f t="shared" si="133"/>
        <v>0.21212121212121213</v>
      </c>
      <c r="M171" s="162" t="s">
        <v>595</v>
      </c>
      <c r="N171" s="168">
        <v>41960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9">
        <v>17</v>
      </c>
      <c r="B172" s="160">
        <v>41956</v>
      </c>
      <c r="C172" s="160"/>
      <c r="D172" s="161" t="s">
        <v>649</v>
      </c>
      <c r="E172" s="162" t="s">
        <v>604</v>
      </c>
      <c r="F172" s="163">
        <v>22</v>
      </c>
      <c r="G172" s="162" t="s">
        <v>625</v>
      </c>
      <c r="H172" s="162">
        <v>33.549999999999997</v>
      </c>
      <c r="I172" s="164">
        <v>32</v>
      </c>
      <c r="J172" s="165" t="s">
        <v>650</v>
      </c>
      <c r="K172" s="166">
        <f t="shared" si="132"/>
        <v>11.549999999999997</v>
      </c>
      <c r="L172" s="167">
        <f t="shared" si="133"/>
        <v>0.52499999999999991</v>
      </c>
      <c r="M172" s="162" t="s">
        <v>595</v>
      </c>
      <c r="N172" s="168">
        <v>42188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9">
        <v>18</v>
      </c>
      <c r="B173" s="160">
        <v>41976</v>
      </c>
      <c r="C173" s="160"/>
      <c r="D173" s="161" t="s">
        <v>651</v>
      </c>
      <c r="E173" s="162" t="s">
        <v>604</v>
      </c>
      <c r="F173" s="163">
        <v>440</v>
      </c>
      <c r="G173" s="162" t="s">
        <v>625</v>
      </c>
      <c r="H173" s="162">
        <v>520</v>
      </c>
      <c r="I173" s="164">
        <v>520</v>
      </c>
      <c r="J173" s="165" t="s">
        <v>652</v>
      </c>
      <c r="K173" s="166">
        <f t="shared" si="132"/>
        <v>80</v>
      </c>
      <c r="L173" s="167">
        <f t="shared" si="133"/>
        <v>0.18181818181818182</v>
      </c>
      <c r="M173" s="162" t="s">
        <v>595</v>
      </c>
      <c r="N173" s="168">
        <v>42208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9">
        <v>19</v>
      </c>
      <c r="B174" s="160">
        <v>41976</v>
      </c>
      <c r="C174" s="160"/>
      <c r="D174" s="161" t="s">
        <v>653</v>
      </c>
      <c r="E174" s="162" t="s">
        <v>604</v>
      </c>
      <c r="F174" s="163">
        <v>360</v>
      </c>
      <c r="G174" s="162" t="s">
        <v>625</v>
      </c>
      <c r="H174" s="162">
        <v>427</v>
      </c>
      <c r="I174" s="164">
        <v>425</v>
      </c>
      <c r="J174" s="165" t="s">
        <v>654</v>
      </c>
      <c r="K174" s="166">
        <f t="shared" si="132"/>
        <v>67</v>
      </c>
      <c r="L174" s="167">
        <f t="shared" si="133"/>
        <v>0.18611111111111112</v>
      </c>
      <c r="M174" s="162" t="s">
        <v>595</v>
      </c>
      <c r="N174" s="168">
        <v>42058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9">
        <v>20</v>
      </c>
      <c r="B175" s="160">
        <v>42012</v>
      </c>
      <c r="C175" s="160"/>
      <c r="D175" s="161" t="s">
        <v>655</v>
      </c>
      <c r="E175" s="162" t="s">
        <v>604</v>
      </c>
      <c r="F175" s="163">
        <v>360</v>
      </c>
      <c r="G175" s="162" t="s">
        <v>625</v>
      </c>
      <c r="H175" s="162">
        <v>455</v>
      </c>
      <c r="I175" s="164">
        <v>420</v>
      </c>
      <c r="J175" s="165" t="s">
        <v>656</v>
      </c>
      <c r="K175" s="166">
        <f t="shared" si="132"/>
        <v>95</v>
      </c>
      <c r="L175" s="167">
        <f t="shared" si="133"/>
        <v>0.2638888888888889</v>
      </c>
      <c r="M175" s="162" t="s">
        <v>595</v>
      </c>
      <c r="N175" s="168">
        <v>42024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9">
        <v>21</v>
      </c>
      <c r="B176" s="160">
        <v>42012</v>
      </c>
      <c r="C176" s="160"/>
      <c r="D176" s="161" t="s">
        <v>657</v>
      </c>
      <c r="E176" s="162" t="s">
        <v>604</v>
      </c>
      <c r="F176" s="163">
        <v>130</v>
      </c>
      <c r="G176" s="162"/>
      <c r="H176" s="162">
        <v>175.5</v>
      </c>
      <c r="I176" s="164">
        <v>165</v>
      </c>
      <c r="J176" s="165" t="s">
        <v>658</v>
      </c>
      <c r="K176" s="166">
        <f t="shared" si="132"/>
        <v>45.5</v>
      </c>
      <c r="L176" s="167">
        <f t="shared" si="133"/>
        <v>0.35</v>
      </c>
      <c r="M176" s="162" t="s">
        <v>595</v>
      </c>
      <c r="N176" s="168">
        <v>43088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9">
        <v>22</v>
      </c>
      <c r="B177" s="160">
        <v>42040</v>
      </c>
      <c r="C177" s="160"/>
      <c r="D177" s="161" t="s">
        <v>404</v>
      </c>
      <c r="E177" s="162" t="s">
        <v>592</v>
      </c>
      <c r="F177" s="163">
        <v>98</v>
      </c>
      <c r="G177" s="162"/>
      <c r="H177" s="162">
        <v>120</v>
      </c>
      <c r="I177" s="164">
        <v>120</v>
      </c>
      <c r="J177" s="165" t="s">
        <v>626</v>
      </c>
      <c r="K177" s="166">
        <f t="shared" si="132"/>
        <v>22</v>
      </c>
      <c r="L177" s="167">
        <f t="shared" si="133"/>
        <v>0.22448979591836735</v>
      </c>
      <c r="M177" s="162" t="s">
        <v>595</v>
      </c>
      <c r="N177" s="168">
        <v>42753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9">
        <v>23</v>
      </c>
      <c r="B178" s="160">
        <v>42040</v>
      </c>
      <c r="C178" s="160"/>
      <c r="D178" s="161" t="s">
        <v>659</v>
      </c>
      <c r="E178" s="162" t="s">
        <v>592</v>
      </c>
      <c r="F178" s="163">
        <v>196</v>
      </c>
      <c r="G178" s="162"/>
      <c r="H178" s="162">
        <v>262</v>
      </c>
      <c r="I178" s="164">
        <v>255</v>
      </c>
      <c r="J178" s="165" t="s">
        <v>626</v>
      </c>
      <c r="K178" s="166">
        <f t="shared" si="132"/>
        <v>66</v>
      </c>
      <c r="L178" s="167">
        <f t="shared" si="133"/>
        <v>0.33673469387755101</v>
      </c>
      <c r="M178" s="162" t="s">
        <v>595</v>
      </c>
      <c r="N178" s="168">
        <v>42599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69">
        <v>24</v>
      </c>
      <c r="B179" s="170">
        <v>42067</v>
      </c>
      <c r="C179" s="170"/>
      <c r="D179" s="171" t="s">
        <v>403</v>
      </c>
      <c r="E179" s="172" t="s">
        <v>592</v>
      </c>
      <c r="F179" s="173">
        <v>235</v>
      </c>
      <c r="G179" s="173"/>
      <c r="H179" s="174">
        <v>77</v>
      </c>
      <c r="I179" s="174" t="s">
        <v>660</v>
      </c>
      <c r="J179" s="175" t="s">
        <v>661</v>
      </c>
      <c r="K179" s="176">
        <f t="shared" si="132"/>
        <v>-158</v>
      </c>
      <c r="L179" s="177">
        <f t="shared" si="133"/>
        <v>-0.67234042553191486</v>
      </c>
      <c r="M179" s="173" t="s">
        <v>605</v>
      </c>
      <c r="N179" s="170">
        <v>43522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9">
        <v>25</v>
      </c>
      <c r="B180" s="160">
        <v>42067</v>
      </c>
      <c r="C180" s="160"/>
      <c r="D180" s="161" t="s">
        <v>662</v>
      </c>
      <c r="E180" s="162" t="s">
        <v>592</v>
      </c>
      <c r="F180" s="163">
        <v>185</v>
      </c>
      <c r="G180" s="162"/>
      <c r="H180" s="162">
        <v>224</v>
      </c>
      <c r="I180" s="164" t="s">
        <v>663</v>
      </c>
      <c r="J180" s="165" t="s">
        <v>626</v>
      </c>
      <c r="K180" s="166">
        <f t="shared" si="132"/>
        <v>39</v>
      </c>
      <c r="L180" s="167">
        <f t="shared" si="133"/>
        <v>0.21081081081081082</v>
      </c>
      <c r="M180" s="162" t="s">
        <v>595</v>
      </c>
      <c r="N180" s="168">
        <v>42647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69">
        <v>26</v>
      </c>
      <c r="B181" s="170">
        <v>42090</v>
      </c>
      <c r="C181" s="170"/>
      <c r="D181" s="178" t="s">
        <v>664</v>
      </c>
      <c r="E181" s="173" t="s">
        <v>592</v>
      </c>
      <c r="F181" s="173">
        <v>49.5</v>
      </c>
      <c r="G181" s="174"/>
      <c r="H181" s="174">
        <v>15.85</v>
      </c>
      <c r="I181" s="174">
        <v>67</v>
      </c>
      <c r="J181" s="175" t="s">
        <v>665</v>
      </c>
      <c r="K181" s="174">
        <f t="shared" si="132"/>
        <v>-33.65</v>
      </c>
      <c r="L181" s="179">
        <f t="shared" si="133"/>
        <v>-0.67979797979797973</v>
      </c>
      <c r="M181" s="173" t="s">
        <v>605</v>
      </c>
      <c r="N181" s="180">
        <v>43627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9">
        <v>27</v>
      </c>
      <c r="B182" s="160">
        <v>42093</v>
      </c>
      <c r="C182" s="160"/>
      <c r="D182" s="161" t="s">
        <v>666</v>
      </c>
      <c r="E182" s="162" t="s">
        <v>592</v>
      </c>
      <c r="F182" s="163">
        <v>183.5</v>
      </c>
      <c r="G182" s="162"/>
      <c r="H182" s="162">
        <v>219</v>
      </c>
      <c r="I182" s="164">
        <v>218</v>
      </c>
      <c r="J182" s="165" t="s">
        <v>667</v>
      </c>
      <c r="K182" s="166">
        <f t="shared" si="132"/>
        <v>35.5</v>
      </c>
      <c r="L182" s="167">
        <f t="shared" si="133"/>
        <v>0.19346049046321526</v>
      </c>
      <c r="M182" s="162" t="s">
        <v>595</v>
      </c>
      <c r="N182" s="168">
        <v>42103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9">
        <v>28</v>
      </c>
      <c r="B183" s="160">
        <v>42114</v>
      </c>
      <c r="C183" s="160"/>
      <c r="D183" s="161" t="s">
        <v>668</v>
      </c>
      <c r="E183" s="162" t="s">
        <v>592</v>
      </c>
      <c r="F183" s="163">
        <f>(227+237)/2</f>
        <v>232</v>
      </c>
      <c r="G183" s="162"/>
      <c r="H183" s="162">
        <v>298</v>
      </c>
      <c r="I183" s="164">
        <v>298</v>
      </c>
      <c r="J183" s="165" t="s">
        <v>626</v>
      </c>
      <c r="K183" s="166">
        <f t="shared" si="132"/>
        <v>66</v>
      </c>
      <c r="L183" s="167">
        <f t="shared" si="133"/>
        <v>0.28448275862068967</v>
      </c>
      <c r="M183" s="162" t="s">
        <v>595</v>
      </c>
      <c r="N183" s="168">
        <v>42823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9">
        <v>29</v>
      </c>
      <c r="B184" s="160">
        <v>42128</v>
      </c>
      <c r="C184" s="160"/>
      <c r="D184" s="161" t="s">
        <v>669</v>
      </c>
      <c r="E184" s="162" t="s">
        <v>604</v>
      </c>
      <c r="F184" s="163">
        <v>385</v>
      </c>
      <c r="G184" s="162"/>
      <c r="H184" s="162">
        <f>212.5+331</f>
        <v>543.5</v>
      </c>
      <c r="I184" s="164">
        <v>510</v>
      </c>
      <c r="J184" s="165" t="s">
        <v>670</v>
      </c>
      <c r="K184" s="166">
        <f t="shared" si="132"/>
        <v>158.5</v>
      </c>
      <c r="L184" s="167">
        <f t="shared" si="133"/>
        <v>0.41168831168831171</v>
      </c>
      <c r="M184" s="162" t="s">
        <v>595</v>
      </c>
      <c r="N184" s="168">
        <v>42235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9">
        <v>30</v>
      </c>
      <c r="B185" s="160">
        <v>42128</v>
      </c>
      <c r="C185" s="160"/>
      <c r="D185" s="161" t="s">
        <v>671</v>
      </c>
      <c r="E185" s="162" t="s">
        <v>604</v>
      </c>
      <c r="F185" s="163">
        <v>115.5</v>
      </c>
      <c r="G185" s="162"/>
      <c r="H185" s="162">
        <v>146</v>
      </c>
      <c r="I185" s="164">
        <v>142</v>
      </c>
      <c r="J185" s="165" t="s">
        <v>672</v>
      </c>
      <c r="K185" s="166">
        <f t="shared" si="132"/>
        <v>30.5</v>
      </c>
      <c r="L185" s="167">
        <f t="shared" si="133"/>
        <v>0.26406926406926406</v>
      </c>
      <c r="M185" s="162" t="s">
        <v>595</v>
      </c>
      <c r="N185" s="168">
        <v>42202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9">
        <v>31</v>
      </c>
      <c r="B186" s="160">
        <v>42151</v>
      </c>
      <c r="C186" s="160"/>
      <c r="D186" s="161" t="s">
        <v>541</v>
      </c>
      <c r="E186" s="162" t="s">
        <v>604</v>
      </c>
      <c r="F186" s="163">
        <v>237.5</v>
      </c>
      <c r="G186" s="162"/>
      <c r="H186" s="162">
        <v>279.5</v>
      </c>
      <c r="I186" s="164">
        <v>278</v>
      </c>
      <c r="J186" s="165" t="s">
        <v>626</v>
      </c>
      <c r="K186" s="166">
        <f t="shared" si="132"/>
        <v>42</v>
      </c>
      <c r="L186" s="167">
        <f t="shared" si="133"/>
        <v>0.17684210526315788</v>
      </c>
      <c r="M186" s="162" t="s">
        <v>595</v>
      </c>
      <c r="N186" s="168">
        <v>42222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9">
        <v>32</v>
      </c>
      <c r="B187" s="160">
        <v>42174</v>
      </c>
      <c r="C187" s="160"/>
      <c r="D187" s="161" t="s">
        <v>644</v>
      </c>
      <c r="E187" s="162" t="s">
        <v>592</v>
      </c>
      <c r="F187" s="163">
        <v>340</v>
      </c>
      <c r="G187" s="162"/>
      <c r="H187" s="162">
        <v>448</v>
      </c>
      <c r="I187" s="164">
        <v>448</v>
      </c>
      <c r="J187" s="165" t="s">
        <v>626</v>
      </c>
      <c r="K187" s="166">
        <f t="shared" si="132"/>
        <v>108</v>
      </c>
      <c r="L187" s="167">
        <f t="shared" si="133"/>
        <v>0.31764705882352939</v>
      </c>
      <c r="M187" s="162" t="s">
        <v>595</v>
      </c>
      <c r="N187" s="168">
        <v>43018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9">
        <v>33</v>
      </c>
      <c r="B188" s="160">
        <v>42191</v>
      </c>
      <c r="C188" s="160"/>
      <c r="D188" s="161" t="s">
        <v>673</v>
      </c>
      <c r="E188" s="162" t="s">
        <v>592</v>
      </c>
      <c r="F188" s="163">
        <v>390</v>
      </c>
      <c r="G188" s="162"/>
      <c r="H188" s="162">
        <v>460</v>
      </c>
      <c r="I188" s="164">
        <v>460</v>
      </c>
      <c r="J188" s="165" t="s">
        <v>626</v>
      </c>
      <c r="K188" s="166">
        <f t="shared" si="132"/>
        <v>70</v>
      </c>
      <c r="L188" s="167">
        <f t="shared" si="133"/>
        <v>0.17948717948717949</v>
      </c>
      <c r="M188" s="162" t="s">
        <v>595</v>
      </c>
      <c r="N188" s="168">
        <v>42478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69">
        <v>34</v>
      </c>
      <c r="B189" s="170">
        <v>42195</v>
      </c>
      <c r="C189" s="170"/>
      <c r="D189" s="171" t="s">
        <v>674</v>
      </c>
      <c r="E189" s="172" t="s">
        <v>592</v>
      </c>
      <c r="F189" s="173">
        <v>122.5</v>
      </c>
      <c r="G189" s="173"/>
      <c r="H189" s="174">
        <v>61</v>
      </c>
      <c r="I189" s="174">
        <v>172</v>
      </c>
      <c r="J189" s="175" t="s">
        <v>675</v>
      </c>
      <c r="K189" s="176">
        <f t="shared" si="132"/>
        <v>-61.5</v>
      </c>
      <c r="L189" s="177">
        <f t="shared" si="133"/>
        <v>-0.50204081632653064</v>
      </c>
      <c r="M189" s="173" t="s">
        <v>605</v>
      </c>
      <c r="N189" s="170">
        <v>43333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9">
        <v>35</v>
      </c>
      <c r="B190" s="160">
        <v>42219</v>
      </c>
      <c r="C190" s="160"/>
      <c r="D190" s="161" t="s">
        <v>676</v>
      </c>
      <c r="E190" s="162" t="s">
        <v>592</v>
      </c>
      <c r="F190" s="163">
        <v>297.5</v>
      </c>
      <c r="G190" s="162"/>
      <c r="H190" s="162">
        <v>350</v>
      </c>
      <c r="I190" s="164">
        <v>360</v>
      </c>
      <c r="J190" s="165" t="s">
        <v>677</v>
      </c>
      <c r="K190" s="166">
        <f t="shared" si="132"/>
        <v>52.5</v>
      </c>
      <c r="L190" s="167">
        <f t="shared" si="133"/>
        <v>0.17647058823529413</v>
      </c>
      <c r="M190" s="162" t="s">
        <v>595</v>
      </c>
      <c r="N190" s="168">
        <v>42232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9">
        <v>36</v>
      </c>
      <c r="B191" s="160">
        <v>42219</v>
      </c>
      <c r="C191" s="160"/>
      <c r="D191" s="161" t="s">
        <v>678</v>
      </c>
      <c r="E191" s="162" t="s">
        <v>592</v>
      </c>
      <c r="F191" s="163">
        <v>115.5</v>
      </c>
      <c r="G191" s="162"/>
      <c r="H191" s="162">
        <v>149</v>
      </c>
      <c r="I191" s="164">
        <v>140</v>
      </c>
      <c r="J191" s="165" t="s">
        <v>679</v>
      </c>
      <c r="K191" s="166">
        <f t="shared" si="132"/>
        <v>33.5</v>
      </c>
      <c r="L191" s="167">
        <f t="shared" si="133"/>
        <v>0.29004329004329005</v>
      </c>
      <c r="M191" s="162" t="s">
        <v>595</v>
      </c>
      <c r="N191" s="168">
        <v>42740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9">
        <v>37</v>
      </c>
      <c r="B192" s="160">
        <v>42251</v>
      </c>
      <c r="C192" s="160"/>
      <c r="D192" s="161" t="s">
        <v>541</v>
      </c>
      <c r="E192" s="162" t="s">
        <v>592</v>
      </c>
      <c r="F192" s="163">
        <v>226</v>
      </c>
      <c r="G192" s="162"/>
      <c r="H192" s="162">
        <v>292</v>
      </c>
      <c r="I192" s="164">
        <v>292</v>
      </c>
      <c r="J192" s="165" t="s">
        <v>680</v>
      </c>
      <c r="K192" s="166">
        <f t="shared" si="132"/>
        <v>66</v>
      </c>
      <c r="L192" s="167">
        <f t="shared" si="133"/>
        <v>0.29203539823008851</v>
      </c>
      <c r="M192" s="162" t="s">
        <v>595</v>
      </c>
      <c r="N192" s="168">
        <v>42286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9">
        <v>38</v>
      </c>
      <c r="B193" s="160">
        <v>42254</v>
      </c>
      <c r="C193" s="160"/>
      <c r="D193" s="161" t="s">
        <v>668</v>
      </c>
      <c r="E193" s="162" t="s">
        <v>592</v>
      </c>
      <c r="F193" s="163">
        <v>232.5</v>
      </c>
      <c r="G193" s="162"/>
      <c r="H193" s="162">
        <v>312.5</v>
      </c>
      <c r="I193" s="164">
        <v>310</v>
      </c>
      <c r="J193" s="165" t="s">
        <v>626</v>
      </c>
      <c r="K193" s="166">
        <f t="shared" si="132"/>
        <v>80</v>
      </c>
      <c r="L193" s="167">
        <f t="shared" si="133"/>
        <v>0.34408602150537637</v>
      </c>
      <c r="M193" s="162" t="s">
        <v>595</v>
      </c>
      <c r="N193" s="168">
        <v>42823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9">
        <v>39</v>
      </c>
      <c r="B194" s="160">
        <v>42268</v>
      </c>
      <c r="C194" s="160"/>
      <c r="D194" s="161" t="s">
        <v>681</v>
      </c>
      <c r="E194" s="162" t="s">
        <v>592</v>
      </c>
      <c r="F194" s="163">
        <v>196.5</v>
      </c>
      <c r="G194" s="162"/>
      <c r="H194" s="162">
        <v>238</v>
      </c>
      <c r="I194" s="164">
        <v>238</v>
      </c>
      <c r="J194" s="165" t="s">
        <v>680</v>
      </c>
      <c r="K194" s="166">
        <f t="shared" si="132"/>
        <v>41.5</v>
      </c>
      <c r="L194" s="167">
        <f t="shared" si="133"/>
        <v>0.21119592875318066</v>
      </c>
      <c r="M194" s="162" t="s">
        <v>595</v>
      </c>
      <c r="N194" s="168">
        <v>42291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9">
        <v>40</v>
      </c>
      <c r="B195" s="160">
        <v>42271</v>
      </c>
      <c r="C195" s="160"/>
      <c r="D195" s="161" t="s">
        <v>624</v>
      </c>
      <c r="E195" s="162" t="s">
        <v>592</v>
      </c>
      <c r="F195" s="163">
        <v>65</v>
      </c>
      <c r="G195" s="162"/>
      <c r="H195" s="162">
        <v>82</v>
      </c>
      <c r="I195" s="164">
        <v>82</v>
      </c>
      <c r="J195" s="165" t="s">
        <v>680</v>
      </c>
      <c r="K195" s="166">
        <f t="shared" si="132"/>
        <v>17</v>
      </c>
      <c r="L195" s="167">
        <f t="shared" si="133"/>
        <v>0.26153846153846155</v>
      </c>
      <c r="M195" s="162" t="s">
        <v>595</v>
      </c>
      <c r="N195" s="168">
        <v>42578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9">
        <v>41</v>
      </c>
      <c r="B196" s="160">
        <v>42291</v>
      </c>
      <c r="C196" s="160"/>
      <c r="D196" s="161" t="s">
        <v>682</v>
      </c>
      <c r="E196" s="162" t="s">
        <v>592</v>
      </c>
      <c r="F196" s="163">
        <v>144</v>
      </c>
      <c r="G196" s="162"/>
      <c r="H196" s="162">
        <v>182.5</v>
      </c>
      <c r="I196" s="164">
        <v>181</v>
      </c>
      <c r="J196" s="165" t="s">
        <v>680</v>
      </c>
      <c r="K196" s="166">
        <f t="shared" si="132"/>
        <v>38.5</v>
      </c>
      <c r="L196" s="167">
        <f t="shared" si="133"/>
        <v>0.2673611111111111</v>
      </c>
      <c r="M196" s="162" t="s">
        <v>595</v>
      </c>
      <c r="N196" s="168">
        <v>42817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9">
        <v>42</v>
      </c>
      <c r="B197" s="160">
        <v>42291</v>
      </c>
      <c r="C197" s="160"/>
      <c r="D197" s="161" t="s">
        <v>683</v>
      </c>
      <c r="E197" s="162" t="s">
        <v>592</v>
      </c>
      <c r="F197" s="163">
        <v>264</v>
      </c>
      <c r="G197" s="162"/>
      <c r="H197" s="162">
        <v>311</v>
      </c>
      <c r="I197" s="164">
        <v>311</v>
      </c>
      <c r="J197" s="165" t="s">
        <v>680</v>
      </c>
      <c r="K197" s="166">
        <f t="shared" si="132"/>
        <v>47</v>
      </c>
      <c r="L197" s="167">
        <f t="shared" si="133"/>
        <v>0.17803030303030304</v>
      </c>
      <c r="M197" s="162" t="s">
        <v>595</v>
      </c>
      <c r="N197" s="168">
        <v>42604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9">
        <v>43</v>
      </c>
      <c r="B198" s="160">
        <v>42318</v>
      </c>
      <c r="C198" s="160"/>
      <c r="D198" s="161" t="s">
        <v>684</v>
      </c>
      <c r="E198" s="162" t="s">
        <v>604</v>
      </c>
      <c r="F198" s="163">
        <v>549.5</v>
      </c>
      <c r="G198" s="162"/>
      <c r="H198" s="162">
        <v>630</v>
      </c>
      <c r="I198" s="164">
        <v>630</v>
      </c>
      <c r="J198" s="165" t="s">
        <v>680</v>
      </c>
      <c r="K198" s="166">
        <f t="shared" si="132"/>
        <v>80.5</v>
      </c>
      <c r="L198" s="167">
        <f t="shared" si="133"/>
        <v>0.1464968152866242</v>
      </c>
      <c r="M198" s="162" t="s">
        <v>595</v>
      </c>
      <c r="N198" s="168">
        <v>42419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9">
        <v>44</v>
      </c>
      <c r="B199" s="160">
        <v>42342</v>
      </c>
      <c r="C199" s="160"/>
      <c r="D199" s="161" t="s">
        <v>685</v>
      </c>
      <c r="E199" s="162" t="s">
        <v>592</v>
      </c>
      <c r="F199" s="163">
        <v>1027.5</v>
      </c>
      <c r="G199" s="162"/>
      <c r="H199" s="162">
        <v>1315</v>
      </c>
      <c r="I199" s="164">
        <v>1250</v>
      </c>
      <c r="J199" s="165" t="s">
        <v>680</v>
      </c>
      <c r="K199" s="166">
        <f t="shared" si="132"/>
        <v>287.5</v>
      </c>
      <c r="L199" s="167">
        <f t="shared" si="133"/>
        <v>0.27980535279805352</v>
      </c>
      <c r="M199" s="162" t="s">
        <v>595</v>
      </c>
      <c r="N199" s="168">
        <v>43244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9">
        <v>45</v>
      </c>
      <c r="B200" s="160">
        <v>42367</v>
      </c>
      <c r="C200" s="160"/>
      <c r="D200" s="161" t="s">
        <v>686</v>
      </c>
      <c r="E200" s="162" t="s">
        <v>592</v>
      </c>
      <c r="F200" s="163">
        <v>465</v>
      </c>
      <c r="G200" s="162"/>
      <c r="H200" s="162">
        <v>540</v>
      </c>
      <c r="I200" s="164">
        <v>540</v>
      </c>
      <c r="J200" s="165" t="s">
        <v>680</v>
      </c>
      <c r="K200" s="166">
        <f t="shared" si="132"/>
        <v>75</v>
      </c>
      <c r="L200" s="167">
        <f t="shared" si="133"/>
        <v>0.16129032258064516</v>
      </c>
      <c r="M200" s="162" t="s">
        <v>595</v>
      </c>
      <c r="N200" s="168">
        <v>42530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9">
        <v>46</v>
      </c>
      <c r="B201" s="160">
        <v>42380</v>
      </c>
      <c r="C201" s="160"/>
      <c r="D201" s="161" t="s">
        <v>404</v>
      </c>
      <c r="E201" s="162" t="s">
        <v>604</v>
      </c>
      <c r="F201" s="163">
        <v>81</v>
      </c>
      <c r="G201" s="162"/>
      <c r="H201" s="162">
        <v>110</v>
      </c>
      <c r="I201" s="164">
        <v>110</v>
      </c>
      <c r="J201" s="165" t="s">
        <v>680</v>
      </c>
      <c r="K201" s="166">
        <f t="shared" si="132"/>
        <v>29</v>
      </c>
      <c r="L201" s="167">
        <f t="shared" si="133"/>
        <v>0.35802469135802467</v>
      </c>
      <c r="M201" s="162" t="s">
        <v>595</v>
      </c>
      <c r="N201" s="168">
        <v>42745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9">
        <v>47</v>
      </c>
      <c r="B202" s="160">
        <v>42382</v>
      </c>
      <c r="C202" s="160"/>
      <c r="D202" s="161" t="s">
        <v>687</v>
      </c>
      <c r="E202" s="162" t="s">
        <v>604</v>
      </c>
      <c r="F202" s="163">
        <v>417.5</v>
      </c>
      <c r="G202" s="162"/>
      <c r="H202" s="162">
        <v>547</v>
      </c>
      <c r="I202" s="164">
        <v>535</v>
      </c>
      <c r="J202" s="165" t="s">
        <v>680</v>
      </c>
      <c r="K202" s="166">
        <f t="shared" si="132"/>
        <v>129.5</v>
      </c>
      <c r="L202" s="167">
        <f t="shared" si="133"/>
        <v>0.31017964071856285</v>
      </c>
      <c r="M202" s="162" t="s">
        <v>595</v>
      </c>
      <c r="N202" s="168">
        <v>42578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9">
        <v>48</v>
      </c>
      <c r="B203" s="160">
        <v>42408</v>
      </c>
      <c r="C203" s="160"/>
      <c r="D203" s="161" t="s">
        <v>688</v>
      </c>
      <c r="E203" s="162" t="s">
        <v>592</v>
      </c>
      <c r="F203" s="163">
        <v>650</v>
      </c>
      <c r="G203" s="162"/>
      <c r="H203" s="162">
        <v>800</v>
      </c>
      <c r="I203" s="164">
        <v>800</v>
      </c>
      <c r="J203" s="165" t="s">
        <v>680</v>
      </c>
      <c r="K203" s="166">
        <f t="shared" si="132"/>
        <v>150</v>
      </c>
      <c r="L203" s="167">
        <f t="shared" si="133"/>
        <v>0.23076923076923078</v>
      </c>
      <c r="M203" s="162" t="s">
        <v>595</v>
      </c>
      <c r="N203" s="168">
        <v>43154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9">
        <v>49</v>
      </c>
      <c r="B204" s="160">
        <v>42433</v>
      </c>
      <c r="C204" s="160"/>
      <c r="D204" s="161" t="s">
        <v>237</v>
      </c>
      <c r="E204" s="162" t="s">
        <v>592</v>
      </c>
      <c r="F204" s="163">
        <v>437.5</v>
      </c>
      <c r="G204" s="162"/>
      <c r="H204" s="162">
        <v>504.5</v>
      </c>
      <c r="I204" s="164">
        <v>522</v>
      </c>
      <c r="J204" s="165" t="s">
        <v>689</v>
      </c>
      <c r="K204" s="166">
        <f t="shared" si="132"/>
        <v>67</v>
      </c>
      <c r="L204" s="167">
        <f t="shared" si="133"/>
        <v>0.15314285714285714</v>
      </c>
      <c r="M204" s="162" t="s">
        <v>595</v>
      </c>
      <c r="N204" s="168">
        <v>42480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9">
        <v>50</v>
      </c>
      <c r="B205" s="160">
        <v>42438</v>
      </c>
      <c r="C205" s="160"/>
      <c r="D205" s="161" t="s">
        <v>690</v>
      </c>
      <c r="E205" s="162" t="s">
        <v>592</v>
      </c>
      <c r="F205" s="163">
        <v>189.5</v>
      </c>
      <c r="G205" s="162"/>
      <c r="H205" s="162">
        <v>218</v>
      </c>
      <c r="I205" s="164">
        <v>218</v>
      </c>
      <c r="J205" s="165" t="s">
        <v>680</v>
      </c>
      <c r="K205" s="166">
        <f t="shared" si="132"/>
        <v>28.5</v>
      </c>
      <c r="L205" s="167">
        <f t="shared" si="133"/>
        <v>0.15039577836411611</v>
      </c>
      <c r="M205" s="162" t="s">
        <v>595</v>
      </c>
      <c r="N205" s="168">
        <v>43034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69">
        <v>51</v>
      </c>
      <c r="B206" s="170">
        <v>42471</v>
      </c>
      <c r="C206" s="170"/>
      <c r="D206" s="178" t="s">
        <v>691</v>
      </c>
      <c r="E206" s="173" t="s">
        <v>592</v>
      </c>
      <c r="F206" s="173">
        <v>36.5</v>
      </c>
      <c r="G206" s="174"/>
      <c r="H206" s="174">
        <v>15.85</v>
      </c>
      <c r="I206" s="174">
        <v>60</v>
      </c>
      <c r="J206" s="175" t="s">
        <v>692</v>
      </c>
      <c r="K206" s="176">
        <f t="shared" si="132"/>
        <v>-20.65</v>
      </c>
      <c r="L206" s="177">
        <f t="shared" si="133"/>
        <v>-0.5657534246575342</v>
      </c>
      <c r="M206" s="173" t="s">
        <v>605</v>
      </c>
      <c r="N206" s="181">
        <v>43627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9">
        <v>52</v>
      </c>
      <c r="B207" s="160">
        <v>42472</v>
      </c>
      <c r="C207" s="160"/>
      <c r="D207" s="161" t="s">
        <v>693</v>
      </c>
      <c r="E207" s="162" t="s">
        <v>592</v>
      </c>
      <c r="F207" s="163">
        <v>93</v>
      </c>
      <c r="G207" s="162"/>
      <c r="H207" s="162">
        <v>149</v>
      </c>
      <c r="I207" s="164">
        <v>140</v>
      </c>
      <c r="J207" s="165" t="s">
        <v>694</v>
      </c>
      <c r="K207" s="166">
        <f t="shared" si="132"/>
        <v>56</v>
      </c>
      <c r="L207" s="167">
        <f t="shared" si="133"/>
        <v>0.60215053763440862</v>
      </c>
      <c r="M207" s="162" t="s">
        <v>595</v>
      </c>
      <c r="N207" s="168">
        <v>42740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9">
        <v>53</v>
      </c>
      <c r="B208" s="160">
        <v>42472</v>
      </c>
      <c r="C208" s="160"/>
      <c r="D208" s="161" t="s">
        <v>695</v>
      </c>
      <c r="E208" s="162" t="s">
        <v>592</v>
      </c>
      <c r="F208" s="163">
        <v>130</v>
      </c>
      <c r="G208" s="162"/>
      <c r="H208" s="162">
        <v>150</v>
      </c>
      <c r="I208" s="164" t="s">
        <v>696</v>
      </c>
      <c r="J208" s="165" t="s">
        <v>680</v>
      </c>
      <c r="K208" s="166">
        <f t="shared" si="132"/>
        <v>20</v>
      </c>
      <c r="L208" s="167">
        <f t="shared" si="133"/>
        <v>0.15384615384615385</v>
      </c>
      <c r="M208" s="162" t="s">
        <v>595</v>
      </c>
      <c r="N208" s="168">
        <v>42564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9">
        <v>54</v>
      </c>
      <c r="B209" s="160">
        <v>42473</v>
      </c>
      <c r="C209" s="160"/>
      <c r="D209" s="161" t="s">
        <v>697</v>
      </c>
      <c r="E209" s="162" t="s">
        <v>592</v>
      </c>
      <c r="F209" s="163">
        <v>196</v>
      </c>
      <c r="G209" s="162"/>
      <c r="H209" s="162">
        <v>299</v>
      </c>
      <c r="I209" s="164">
        <v>299</v>
      </c>
      <c r="J209" s="165" t="s">
        <v>680</v>
      </c>
      <c r="K209" s="166">
        <v>103</v>
      </c>
      <c r="L209" s="167">
        <v>0.52551020408163296</v>
      </c>
      <c r="M209" s="162" t="s">
        <v>595</v>
      </c>
      <c r="N209" s="168">
        <v>42620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9">
        <v>55</v>
      </c>
      <c r="B210" s="160">
        <v>42473</v>
      </c>
      <c r="C210" s="160"/>
      <c r="D210" s="161" t="s">
        <v>698</v>
      </c>
      <c r="E210" s="162" t="s">
        <v>592</v>
      </c>
      <c r="F210" s="163">
        <v>88</v>
      </c>
      <c r="G210" s="162"/>
      <c r="H210" s="162">
        <v>103</v>
      </c>
      <c r="I210" s="164">
        <v>103</v>
      </c>
      <c r="J210" s="165" t="s">
        <v>680</v>
      </c>
      <c r="K210" s="166">
        <v>15</v>
      </c>
      <c r="L210" s="167">
        <v>0.170454545454545</v>
      </c>
      <c r="M210" s="162" t="s">
        <v>595</v>
      </c>
      <c r="N210" s="168">
        <v>42530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9">
        <v>56</v>
      </c>
      <c r="B211" s="160">
        <v>42492</v>
      </c>
      <c r="C211" s="160"/>
      <c r="D211" s="161" t="s">
        <v>699</v>
      </c>
      <c r="E211" s="162" t="s">
        <v>592</v>
      </c>
      <c r="F211" s="163">
        <v>127.5</v>
      </c>
      <c r="G211" s="162"/>
      <c r="H211" s="162">
        <v>148</v>
      </c>
      <c r="I211" s="164" t="s">
        <v>700</v>
      </c>
      <c r="J211" s="165" t="s">
        <v>680</v>
      </c>
      <c r="K211" s="166">
        <f t="shared" ref="K211:K215" si="134">H211-F211</f>
        <v>20.5</v>
      </c>
      <c r="L211" s="167">
        <f t="shared" ref="L211:L215" si="135">K211/F211</f>
        <v>0.16078431372549021</v>
      </c>
      <c r="M211" s="162" t="s">
        <v>595</v>
      </c>
      <c r="N211" s="168">
        <v>42564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9">
        <v>57</v>
      </c>
      <c r="B212" s="160">
        <v>42493</v>
      </c>
      <c r="C212" s="160"/>
      <c r="D212" s="161" t="s">
        <v>701</v>
      </c>
      <c r="E212" s="162" t="s">
        <v>592</v>
      </c>
      <c r="F212" s="163">
        <v>675</v>
      </c>
      <c r="G212" s="162"/>
      <c r="H212" s="162">
        <v>815</v>
      </c>
      <c r="I212" s="164" t="s">
        <v>702</v>
      </c>
      <c r="J212" s="165" t="s">
        <v>680</v>
      </c>
      <c r="K212" s="166">
        <f t="shared" si="134"/>
        <v>140</v>
      </c>
      <c r="L212" s="167">
        <f t="shared" si="135"/>
        <v>0.2074074074074074</v>
      </c>
      <c r="M212" s="162" t="s">
        <v>595</v>
      </c>
      <c r="N212" s="168">
        <v>43154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69">
        <v>58</v>
      </c>
      <c r="B213" s="170">
        <v>42522</v>
      </c>
      <c r="C213" s="170"/>
      <c r="D213" s="171" t="s">
        <v>703</v>
      </c>
      <c r="E213" s="172" t="s">
        <v>592</v>
      </c>
      <c r="F213" s="173">
        <v>500</v>
      </c>
      <c r="G213" s="173"/>
      <c r="H213" s="174">
        <v>232.5</v>
      </c>
      <c r="I213" s="174" t="s">
        <v>704</v>
      </c>
      <c r="J213" s="175" t="s">
        <v>705</v>
      </c>
      <c r="K213" s="176">
        <f t="shared" si="134"/>
        <v>-267.5</v>
      </c>
      <c r="L213" s="177">
        <f t="shared" si="135"/>
        <v>-0.53500000000000003</v>
      </c>
      <c r="M213" s="173" t="s">
        <v>605</v>
      </c>
      <c r="N213" s="170">
        <v>43735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9">
        <v>59</v>
      </c>
      <c r="B214" s="160">
        <v>42527</v>
      </c>
      <c r="C214" s="160"/>
      <c r="D214" s="161" t="s">
        <v>543</v>
      </c>
      <c r="E214" s="162" t="s">
        <v>592</v>
      </c>
      <c r="F214" s="163">
        <v>110</v>
      </c>
      <c r="G214" s="162"/>
      <c r="H214" s="162">
        <v>126.5</v>
      </c>
      <c r="I214" s="164">
        <v>125</v>
      </c>
      <c r="J214" s="165" t="s">
        <v>632</v>
      </c>
      <c r="K214" s="166">
        <f t="shared" si="134"/>
        <v>16.5</v>
      </c>
      <c r="L214" s="167">
        <f t="shared" si="135"/>
        <v>0.15</v>
      </c>
      <c r="M214" s="162" t="s">
        <v>595</v>
      </c>
      <c r="N214" s="168">
        <v>42552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9">
        <v>60</v>
      </c>
      <c r="B215" s="160">
        <v>42538</v>
      </c>
      <c r="C215" s="160"/>
      <c r="D215" s="161" t="s">
        <v>706</v>
      </c>
      <c r="E215" s="162" t="s">
        <v>592</v>
      </c>
      <c r="F215" s="163">
        <v>44</v>
      </c>
      <c r="G215" s="162"/>
      <c r="H215" s="162">
        <v>69.5</v>
      </c>
      <c r="I215" s="164">
        <v>69.5</v>
      </c>
      <c r="J215" s="165" t="s">
        <v>707</v>
      </c>
      <c r="K215" s="166">
        <f t="shared" si="134"/>
        <v>25.5</v>
      </c>
      <c r="L215" s="167">
        <f t="shared" si="135"/>
        <v>0.57954545454545459</v>
      </c>
      <c r="M215" s="162" t="s">
        <v>595</v>
      </c>
      <c r="N215" s="168">
        <v>42977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9">
        <v>61</v>
      </c>
      <c r="B216" s="160">
        <v>42549</v>
      </c>
      <c r="C216" s="160"/>
      <c r="D216" s="161" t="s">
        <v>708</v>
      </c>
      <c r="E216" s="162" t="s">
        <v>592</v>
      </c>
      <c r="F216" s="163">
        <v>262.5</v>
      </c>
      <c r="G216" s="162"/>
      <c r="H216" s="162">
        <v>340</v>
      </c>
      <c r="I216" s="164">
        <v>333</v>
      </c>
      <c r="J216" s="165" t="s">
        <v>709</v>
      </c>
      <c r="K216" s="166">
        <v>77.5</v>
      </c>
      <c r="L216" s="167">
        <v>0.29523809523809502</v>
      </c>
      <c r="M216" s="162" t="s">
        <v>595</v>
      </c>
      <c r="N216" s="168">
        <v>43017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9">
        <v>62</v>
      </c>
      <c r="B217" s="160">
        <v>42549</v>
      </c>
      <c r="C217" s="160"/>
      <c r="D217" s="161" t="s">
        <v>710</v>
      </c>
      <c r="E217" s="162" t="s">
        <v>592</v>
      </c>
      <c r="F217" s="163">
        <v>840</v>
      </c>
      <c r="G217" s="162"/>
      <c r="H217" s="162">
        <v>1230</v>
      </c>
      <c r="I217" s="164">
        <v>1230</v>
      </c>
      <c r="J217" s="165" t="s">
        <v>680</v>
      </c>
      <c r="K217" s="166">
        <v>390</v>
      </c>
      <c r="L217" s="167">
        <v>0.46428571428571402</v>
      </c>
      <c r="M217" s="162" t="s">
        <v>595</v>
      </c>
      <c r="N217" s="168">
        <v>42649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2">
        <v>63</v>
      </c>
      <c r="B218" s="183">
        <v>42556</v>
      </c>
      <c r="C218" s="183"/>
      <c r="D218" s="184" t="s">
        <v>711</v>
      </c>
      <c r="E218" s="185" t="s">
        <v>592</v>
      </c>
      <c r="F218" s="185">
        <v>395</v>
      </c>
      <c r="G218" s="186"/>
      <c r="H218" s="186">
        <f>(468.5+342.5)/2</f>
        <v>405.5</v>
      </c>
      <c r="I218" s="186">
        <v>510</v>
      </c>
      <c r="J218" s="187" t="s">
        <v>712</v>
      </c>
      <c r="K218" s="188">
        <f t="shared" ref="K218:K224" si="136">H218-F218</f>
        <v>10.5</v>
      </c>
      <c r="L218" s="189">
        <f t="shared" ref="L218:L224" si="137">K218/F218</f>
        <v>2.6582278481012658E-2</v>
      </c>
      <c r="M218" s="185" t="s">
        <v>613</v>
      </c>
      <c r="N218" s="183">
        <v>43606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69">
        <v>64</v>
      </c>
      <c r="B219" s="170">
        <v>42584</v>
      </c>
      <c r="C219" s="170"/>
      <c r="D219" s="171" t="s">
        <v>713</v>
      </c>
      <c r="E219" s="172" t="s">
        <v>604</v>
      </c>
      <c r="F219" s="173">
        <f>169.5-12.8</f>
        <v>156.69999999999999</v>
      </c>
      <c r="G219" s="173"/>
      <c r="H219" s="174">
        <v>77</v>
      </c>
      <c r="I219" s="174" t="s">
        <v>714</v>
      </c>
      <c r="J219" s="175" t="s">
        <v>715</v>
      </c>
      <c r="K219" s="176">
        <f t="shared" si="136"/>
        <v>-79.699999999999989</v>
      </c>
      <c r="L219" s="177">
        <f t="shared" si="137"/>
        <v>-0.50861518825781749</v>
      </c>
      <c r="M219" s="173" t="s">
        <v>605</v>
      </c>
      <c r="N219" s="170">
        <v>43522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69">
        <v>65</v>
      </c>
      <c r="B220" s="170">
        <v>42586</v>
      </c>
      <c r="C220" s="170"/>
      <c r="D220" s="171" t="s">
        <v>716</v>
      </c>
      <c r="E220" s="172" t="s">
        <v>592</v>
      </c>
      <c r="F220" s="173">
        <v>400</v>
      </c>
      <c r="G220" s="173"/>
      <c r="H220" s="174">
        <v>305</v>
      </c>
      <c r="I220" s="174">
        <v>475</v>
      </c>
      <c r="J220" s="175" t="s">
        <v>717</v>
      </c>
      <c r="K220" s="176">
        <f t="shared" si="136"/>
        <v>-95</v>
      </c>
      <c r="L220" s="177">
        <f t="shared" si="137"/>
        <v>-0.23749999999999999</v>
      </c>
      <c r="M220" s="173" t="s">
        <v>605</v>
      </c>
      <c r="N220" s="170">
        <v>43606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59">
        <v>66</v>
      </c>
      <c r="B221" s="160">
        <v>42593</v>
      </c>
      <c r="C221" s="160"/>
      <c r="D221" s="161" t="s">
        <v>718</v>
      </c>
      <c r="E221" s="162" t="s">
        <v>592</v>
      </c>
      <c r="F221" s="163">
        <v>86.5</v>
      </c>
      <c r="G221" s="162"/>
      <c r="H221" s="162">
        <v>130</v>
      </c>
      <c r="I221" s="164">
        <v>130</v>
      </c>
      <c r="J221" s="165" t="s">
        <v>719</v>
      </c>
      <c r="K221" s="166">
        <f t="shared" si="136"/>
        <v>43.5</v>
      </c>
      <c r="L221" s="167">
        <f t="shared" si="137"/>
        <v>0.50289017341040465</v>
      </c>
      <c r="M221" s="162" t="s">
        <v>595</v>
      </c>
      <c r="N221" s="168">
        <v>43091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69">
        <v>67</v>
      </c>
      <c r="B222" s="170">
        <v>42600</v>
      </c>
      <c r="C222" s="170"/>
      <c r="D222" s="171" t="s">
        <v>122</v>
      </c>
      <c r="E222" s="172" t="s">
        <v>592</v>
      </c>
      <c r="F222" s="173">
        <v>133.5</v>
      </c>
      <c r="G222" s="173"/>
      <c r="H222" s="174">
        <v>126.5</v>
      </c>
      <c r="I222" s="174">
        <v>178</v>
      </c>
      <c r="J222" s="175" t="s">
        <v>720</v>
      </c>
      <c r="K222" s="176">
        <f t="shared" si="136"/>
        <v>-7</v>
      </c>
      <c r="L222" s="177">
        <f t="shared" si="137"/>
        <v>-5.2434456928838954E-2</v>
      </c>
      <c r="M222" s="173" t="s">
        <v>605</v>
      </c>
      <c r="N222" s="170">
        <v>42615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9">
        <v>68</v>
      </c>
      <c r="B223" s="160">
        <v>42613</v>
      </c>
      <c r="C223" s="160"/>
      <c r="D223" s="161" t="s">
        <v>721</v>
      </c>
      <c r="E223" s="162" t="s">
        <v>592</v>
      </c>
      <c r="F223" s="163">
        <v>560</v>
      </c>
      <c r="G223" s="162"/>
      <c r="H223" s="162">
        <v>725</v>
      </c>
      <c r="I223" s="164">
        <v>725</v>
      </c>
      <c r="J223" s="165" t="s">
        <v>626</v>
      </c>
      <c r="K223" s="166">
        <f t="shared" si="136"/>
        <v>165</v>
      </c>
      <c r="L223" s="167">
        <f t="shared" si="137"/>
        <v>0.29464285714285715</v>
      </c>
      <c r="M223" s="162" t="s">
        <v>595</v>
      </c>
      <c r="N223" s="168">
        <v>42456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59">
        <v>69</v>
      </c>
      <c r="B224" s="160">
        <v>42614</v>
      </c>
      <c r="C224" s="160"/>
      <c r="D224" s="161" t="s">
        <v>722</v>
      </c>
      <c r="E224" s="162" t="s">
        <v>592</v>
      </c>
      <c r="F224" s="163">
        <v>160.5</v>
      </c>
      <c r="G224" s="162"/>
      <c r="H224" s="162">
        <v>210</v>
      </c>
      <c r="I224" s="164">
        <v>210</v>
      </c>
      <c r="J224" s="165" t="s">
        <v>626</v>
      </c>
      <c r="K224" s="166">
        <f t="shared" si="136"/>
        <v>49.5</v>
      </c>
      <c r="L224" s="167">
        <f t="shared" si="137"/>
        <v>0.30841121495327101</v>
      </c>
      <c r="M224" s="162" t="s">
        <v>595</v>
      </c>
      <c r="N224" s="168">
        <v>42871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59">
        <v>70</v>
      </c>
      <c r="B225" s="160">
        <v>42646</v>
      </c>
      <c r="C225" s="160"/>
      <c r="D225" s="161" t="s">
        <v>416</v>
      </c>
      <c r="E225" s="162" t="s">
        <v>592</v>
      </c>
      <c r="F225" s="163">
        <v>430</v>
      </c>
      <c r="G225" s="162"/>
      <c r="H225" s="162">
        <v>596</v>
      </c>
      <c r="I225" s="164">
        <v>575</v>
      </c>
      <c r="J225" s="165" t="s">
        <v>723</v>
      </c>
      <c r="K225" s="166">
        <v>166</v>
      </c>
      <c r="L225" s="167">
        <v>0.38604651162790699</v>
      </c>
      <c r="M225" s="162" t="s">
        <v>595</v>
      </c>
      <c r="N225" s="168">
        <v>42769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59">
        <v>71</v>
      </c>
      <c r="B226" s="160">
        <v>42657</v>
      </c>
      <c r="C226" s="160"/>
      <c r="D226" s="161" t="s">
        <v>724</v>
      </c>
      <c r="E226" s="162" t="s">
        <v>592</v>
      </c>
      <c r="F226" s="163">
        <v>280</v>
      </c>
      <c r="G226" s="162"/>
      <c r="H226" s="162">
        <v>345</v>
      </c>
      <c r="I226" s="164">
        <v>345</v>
      </c>
      <c r="J226" s="165" t="s">
        <v>626</v>
      </c>
      <c r="K226" s="166">
        <f t="shared" ref="K226:K231" si="138">H226-F226</f>
        <v>65</v>
      </c>
      <c r="L226" s="167">
        <f t="shared" ref="L226:L227" si="139">K226/F226</f>
        <v>0.23214285714285715</v>
      </c>
      <c r="M226" s="162" t="s">
        <v>595</v>
      </c>
      <c r="N226" s="168">
        <v>42814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9">
        <v>72</v>
      </c>
      <c r="B227" s="160">
        <v>42657</v>
      </c>
      <c r="C227" s="160"/>
      <c r="D227" s="161" t="s">
        <v>725</v>
      </c>
      <c r="E227" s="162" t="s">
        <v>592</v>
      </c>
      <c r="F227" s="163">
        <v>245</v>
      </c>
      <c r="G227" s="162"/>
      <c r="H227" s="162">
        <v>325.5</v>
      </c>
      <c r="I227" s="164">
        <v>330</v>
      </c>
      <c r="J227" s="165" t="s">
        <v>726</v>
      </c>
      <c r="K227" s="166">
        <f t="shared" si="138"/>
        <v>80.5</v>
      </c>
      <c r="L227" s="167">
        <f t="shared" si="139"/>
        <v>0.32857142857142857</v>
      </c>
      <c r="M227" s="162" t="s">
        <v>595</v>
      </c>
      <c r="N227" s="168">
        <v>42769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59">
        <v>73</v>
      </c>
      <c r="B228" s="160">
        <v>42660</v>
      </c>
      <c r="C228" s="160"/>
      <c r="D228" s="161" t="s">
        <v>727</v>
      </c>
      <c r="E228" s="162" t="s">
        <v>592</v>
      </c>
      <c r="F228" s="163">
        <v>125</v>
      </c>
      <c r="G228" s="162"/>
      <c r="H228" s="162">
        <v>160</v>
      </c>
      <c r="I228" s="164">
        <v>160</v>
      </c>
      <c r="J228" s="165" t="s">
        <v>680</v>
      </c>
      <c r="K228" s="166">
        <f t="shared" si="138"/>
        <v>35</v>
      </c>
      <c r="L228" s="167">
        <v>0.28000000000000003</v>
      </c>
      <c r="M228" s="162" t="s">
        <v>595</v>
      </c>
      <c r="N228" s="168">
        <v>42803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9">
        <v>74</v>
      </c>
      <c r="B229" s="160">
        <v>42660</v>
      </c>
      <c r="C229" s="160"/>
      <c r="D229" s="161" t="s">
        <v>728</v>
      </c>
      <c r="E229" s="162" t="s">
        <v>592</v>
      </c>
      <c r="F229" s="163">
        <v>114</v>
      </c>
      <c r="G229" s="162"/>
      <c r="H229" s="162">
        <v>145</v>
      </c>
      <c r="I229" s="164">
        <v>145</v>
      </c>
      <c r="J229" s="165" t="s">
        <v>680</v>
      </c>
      <c r="K229" s="166">
        <f t="shared" si="138"/>
        <v>31</v>
      </c>
      <c r="L229" s="167">
        <f t="shared" ref="L229:L231" si="140">K229/F229</f>
        <v>0.27192982456140352</v>
      </c>
      <c r="M229" s="162" t="s">
        <v>595</v>
      </c>
      <c r="N229" s="168">
        <v>42859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59">
        <v>75</v>
      </c>
      <c r="B230" s="160">
        <v>42660</v>
      </c>
      <c r="C230" s="160"/>
      <c r="D230" s="161" t="s">
        <v>729</v>
      </c>
      <c r="E230" s="162" t="s">
        <v>592</v>
      </c>
      <c r="F230" s="163">
        <v>212</v>
      </c>
      <c r="G230" s="162"/>
      <c r="H230" s="162">
        <v>280</v>
      </c>
      <c r="I230" s="164">
        <v>276</v>
      </c>
      <c r="J230" s="165" t="s">
        <v>730</v>
      </c>
      <c r="K230" s="166">
        <f t="shared" si="138"/>
        <v>68</v>
      </c>
      <c r="L230" s="167">
        <f t="shared" si="140"/>
        <v>0.32075471698113206</v>
      </c>
      <c r="M230" s="162" t="s">
        <v>595</v>
      </c>
      <c r="N230" s="168">
        <v>42858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59">
        <v>76</v>
      </c>
      <c r="B231" s="160">
        <v>42678</v>
      </c>
      <c r="C231" s="160"/>
      <c r="D231" s="161" t="s">
        <v>465</v>
      </c>
      <c r="E231" s="162" t="s">
        <v>592</v>
      </c>
      <c r="F231" s="163">
        <v>155</v>
      </c>
      <c r="G231" s="162"/>
      <c r="H231" s="162">
        <v>210</v>
      </c>
      <c r="I231" s="164">
        <v>210</v>
      </c>
      <c r="J231" s="165" t="s">
        <v>731</v>
      </c>
      <c r="K231" s="166">
        <f t="shared" si="138"/>
        <v>55</v>
      </c>
      <c r="L231" s="167">
        <f t="shared" si="140"/>
        <v>0.35483870967741937</v>
      </c>
      <c r="M231" s="162" t="s">
        <v>595</v>
      </c>
      <c r="N231" s="168">
        <v>42944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69">
        <v>77</v>
      </c>
      <c r="B232" s="170">
        <v>42710</v>
      </c>
      <c r="C232" s="170"/>
      <c r="D232" s="171" t="s">
        <v>732</v>
      </c>
      <c r="E232" s="172" t="s">
        <v>592</v>
      </c>
      <c r="F232" s="173">
        <v>150.5</v>
      </c>
      <c r="G232" s="173"/>
      <c r="H232" s="174">
        <v>72.5</v>
      </c>
      <c r="I232" s="174">
        <v>174</v>
      </c>
      <c r="J232" s="175" t="s">
        <v>733</v>
      </c>
      <c r="K232" s="176">
        <v>-78</v>
      </c>
      <c r="L232" s="177">
        <v>-0.51827242524916906</v>
      </c>
      <c r="M232" s="173" t="s">
        <v>605</v>
      </c>
      <c r="N232" s="170">
        <v>43333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59">
        <v>78</v>
      </c>
      <c r="B233" s="160">
        <v>42712</v>
      </c>
      <c r="C233" s="160"/>
      <c r="D233" s="161" t="s">
        <v>734</v>
      </c>
      <c r="E233" s="162" t="s">
        <v>592</v>
      </c>
      <c r="F233" s="163">
        <v>380</v>
      </c>
      <c r="G233" s="162"/>
      <c r="H233" s="162">
        <v>478</v>
      </c>
      <c r="I233" s="164">
        <v>468</v>
      </c>
      <c r="J233" s="165" t="s">
        <v>680</v>
      </c>
      <c r="K233" s="166">
        <f t="shared" ref="K233:K235" si="141">H233-F233</f>
        <v>98</v>
      </c>
      <c r="L233" s="167">
        <f t="shared" ref="L233:L235" si="142">K233/F233</f>
        <v>0.25789473684210529</v>
      </c>
      <c r="M233" s="162" t="s">
        <v>595</v>
      </c>
      <c r="N233" s="168">
        <v>43025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59">
        <v>79</v>
      </c>
      <c r="B234" s="160">
        <v>42734</v>
      </c>
      <c r="C234" s="160"/>
      <c r="D234" s="161" t="s">
        <v>121</v>
      </c>
      <c r="E234" s="162" t="s">
        <v>592</v>
      </c>
      <c r="F234" s="163">
        <v>305</v>
      </c>
      <c r="G234" s="162"/>
      <c r="H234" s="162">
        <v>375</v>
      </c>
      <c r="I234" s="164">
        <v>375</v>
      </c>
      <c r="J234" s="165" t="s">
        <v>680</v>
      </c>
      <c r="K234" s="166">
        <f t="shared" si="141"/>
        <v>70</v>
      </c>
      <c r="L234" s="167">
        <f t="shared" si="142"/>
        <v>0.22950819672131148</v>
      </c>
      <c r="M234" s="162" t="s">
        <v>595</v>
      </c>
      <c r="N234" s="168">
        <v>42768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59">
        <v>80</v>
      </c>
      <c r="B235" s="160">
        <v>42739</v>
      </c>
      <c r="C235" s="160"/>
      <c r="D235" s="161" t="s">
        <v>104</v>
      </c>
      <c r="E235" s="162" t="s">
        <v>592</v>
      </c>
      <c r="F235" s="163">
        <v>99.5</v>
      </c>
      <c r="G235" s="162"/>
      <c r="H235" s="162">
        <v>158</v>
      </c>
      <c r="I235" s="164">
        <v>158</v>
      </c>
      <c r="J235" s="165" t="s">
        <v>680</v>
      </c>
      <c r="K235" s="166">
        <f t="shared" si="141"/>
        <v>58.5</v>
      </c>
      <c r="L235" s="167">
        <f t="shared" si="142"/>
        <v>0.5879396984924623</v>
      </c>
      <c r="M235" s="162" t="s">
        <v>595</v>
      </c>
      <c r="N235" s="168">
        <v>42898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59">
        <v>81</v>
      </c>
      <c r="B236" s="160">
        <v>42739</v>
      </c>
      <c r="C236" s="160"/>
      <c r="D236" s="161" t="s">
        <v>104</v>
      </c>
      <c r="E236" s="162" t="s">
        <v>592</v>
      </c>
      <c r="F236" s="163">
        <v>99.5</v>
      </c>
      <c r="G236" s="162"/>
      <c r="H236" s="162">
        <v>158</v>
      </c>
      <c r="I236" s="164">
        <v>158</v>
      </c>
      <c r="J236" s="165" t="s">
        <v>680</v>
      </c>
      <c r="K236" s="166">
        <v>58.5</v>
      </c>
      <c r="L236" s="167">
        <v>0.58793969849246197</v>
      </c>
      <c r="M236" s="162" t="s">
        <v>595</v>
      </c>
      <c r="N236" s="168">
        <v>42898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59">
        <v>82</v>
      </c>
      <c r="B237" s="160">
        <v>42786</v>
      </c>
      <c r="C237" s="160"/>
      <c r="D237" s="161" t="s">
        <v>210</v>
      </c>
      <c r="E237" s="162" t="s">
        <v>592</v>
      </c>
      <c r="F237" s="163">
        <v>140.5</v>
      </c>
      <c r="G237" s="162"/>
      <c r="H237" s="162">
        <v>220</v>
      </c>
      <c r="I237" s="164">
        <v>220</v>
      </c>
      <c r="J237" s="165" t="s">
        <v>680</v>
      </c>
      <c r="K237" s="166">
        <f>H237-F237</f>
        <v>79.5</v>
      </c>
      <c r="L237" s="167">
        <f>K237/F237</f>
        <v>0.5658362989323843</v>
      </c>
      <c r="M237" s="162" t="s">
        <v>595</v>
      </c>
      <c r="N237" s="168">
        <v>42864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59">
        <v>83</v>
      </c>
      <c r="B238" s="160">
        <v>42786</v>
      </c>
      <c r="C238" s="160"/>
      <c r="D238" s="161" t="s">
        <v>735</v>
      </c>
      <c r="E238" s="162" t="s">
        <v>592</v>
      </c>
      <c r="F238" s="163">
        <v>202.5</v>
      </c>
      <c r="G238" s="162"/>
      <c r="H238" s="162">
        <v>234</v>
      </c>
      <c r="I238" s="164">
        <v>234</v>
      </c>
      <c r="J238" s="165" t="s">
        <v>680</v>
      </c>
      <c r="K238" s="166">
        <v>31.5</v>
      </c>
      <c r="L238" s="167">
        <v>0.155555555555556</v>
      </c>
      <c r="M238" s="162" t="s">
        <v>595</v>
      </c>
      <c r="N238" s="168">
        <v>42836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59">
        <v>84</v>
      </c>
      <c r="B239" s="160">
        <v>42818</v>
      </c>
      <c r="C239" s="160"/>
      <c r="D239" s="161" t="s">
        <v>736</v>
      </c>
      <c r="E239" s="162" t="s">
        <v>592</v>
      </c>
      <c r="F239" s="163">
        <v>300.5</v>
      </c>
      <c r="G239" s="162"/>
      <c r="H239" s="162">
        <v>417.5</v>
      </c>
      <c r="I239" s="164">
        <v>420</v>
      </c>
      <c r="J239" s="165" t="s">
        <v>737</v>
      </c>
      <c r="K239" s="166">
        <f>H239-F239</f>
        <v>117</v>
      </c>
      <c r="L239" s="167">
        <f>K239/F239</f>
        <v>0.38935108153078202</v>
      </c>
      <c r="M239" s="162" t="s">
        <v>595</v>
      </c>
      <c r="N239" s="168">
        <v>43070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59">
        <v>85</v>
      </c>
      <c r="B240" s="160">
        <v>42818</v>
      </c>
      <c r="C240" s="160"/>
      <c r="D240" s="161" t="s">
        <v>710</v>
      </c>
      <c r="E240" s="162" t="s">
        <v>592</v>
      </c>
      <c r="F240" s="163">
        <v>850</v>
      </c>
      <c r="G240" s="162"/>
      <c r="H240" s="162">
        <v>1042.5</v>
      </c>
      <c r="I240" s="164">
        <v>1023</v>
      </c>
      <c r="J240" s="165" t="s">
        <v>738</v>
      </c>
      <c r="K240" s="166">
        <v>192.5</v>
      </c>
      <c r="L240" s="167">
        <v>0.22647058823529401</v>
      </c>
      <c r="M240" s="162" t="s">
        <v>595</v>
      </c>
      <c r="N240" s="168">
        <v>42830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59">
        <v>86</v>
      </c>
      <c r="B241" s="160">
        <v>42830</v>
      </c>
      <c r="C241" s="160"/>
      <c r="D241" s="161" t="s">
        <v>496</v>
      </c>
      <c r="E241" s="162" t="s">
        <v>592</v>
      </c>
      <c r="F241" s="163">
        <v>785</v>
      </c>
      <c r="G241" s="162"/>
      <c r="H241" s="162">
        <v>930</v>
      </c>
      <c r="I241" s="164">
        <v>920</v>
      </c>
      <c r="J241" s="165" t="s">
        <v>739</v>
      </c>
      <c r="K241" s="166">
        <f>H241-F241</f>
        <v>145</v>
      </c>
      <c r="L241" s="167">
        <f>K241/F241</f>
        <v>0.18471337579617833</v>
      </c>
      <c r="M241" s="162" t="s">
        <v>595</v>
      </c>
      <c r="N241" s="168">
        <v>42976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69">
        <v>87</v>
      </c>
      <c r="B242" s="170">
        <v>42831</v>
      </c>
      <c r="C242" s="170"/>
      <c r="D242" s="171" t="s">
        <v>740</v>
      </c>
      <c r="E242" s="172" t="s">
        <v>592</v>
      </c>
      <c r="F242" s="173">
        <v>40</v>
      </c>
      <c r="G242" s="173"/>
      <c r="H242" s="174">
        <v>13.1</v>
      </c>
      <c r="I242" s="174">
        <v>60</v>
      </c>
      <c r="J242" s="175" t="s">
        <v>741</v>
      </c>
      <c r="K242" s="176">
        <v>-26.9</v>
      </c>
      <c r="L242" s="177">
        <v>-0.67249999999999999</v>
      </c>
      <c r="M242" s="173" t="s">
        <v>605</v>
      </c>
      <c r="N242" s="170">
        <v>43138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59">
        <v>88</v>
      </c>
      <c r="B243" s="160">
        <v>42837</v>
      </c>
      <c r="C243" s="160"/>
      <c r="D243" s="161" t="s">
        <v>102</v>
      </c>
      <c r="E243" s="162" t="s">
        <v>592</v>
      </c>
      <c r="F243" s="163">
        <v>289.5</v>
      </c>
      <c r="G243" s="162"/>
      <c r="H243" s="162">
        <v>354</v>
      </c>
      <c r="I243" s="164">
        <v>360</v>
      </c>
      <c r="J243" s="165" t="s">
        <v>742</v>
      </c>
      <c r="K243" s="166">
        <f t="shared" ref="K243:K251" si="143">H243-F243</f>
        <v>64.5</v>
      </c>
      <c r="L243" s="167">
        <f t="shared" ref="L243:L251" si="144">K243/F243</f>
        <v>0.22279792746113988</v>
      </c>
      <c r="M243" s="162" t="s">
        <v>595</v>
      </c>
      <c r="N243" s="168">
        <v>43040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59">
        <v>89</v>
      </c>
      <c r="B244" s="160">
        <v>42845</v>
      </c>
      <c r="C244" s="160"/>
      <c r="D244" s="161" t="s">
        <v>436</v>
      </c>
      <c r="E244" s="162" t="s">
        <v>592</v>
      </c>
      <c r="F244" s="163">
        <v>700</v>
      </c>
      <c r="G244" s="162"/>
      <c r="H244" s="162">
        <v>840</v>
      </c>
      <c r="I244" s="164">
        <v>840</v>
      </c>
      <c r="J244" s="165" t="s">
        <v>743</v>
      </c>
      <c r="K244" s="166">
        <f t="shared" si="143"/>
        <v>140</v>
      </c>
      <c r="L244" s="167">
        <f t="shared" si="144"/>
        <v>0.2</v>
      </c>
      <c r="M244" s="162" t="s">
        <v>595</v>
      </c>
      <c r="N244" s="168">
        <v>42893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59">
        <v>90</v>
      </c>
      <c r="B245" s="160">
        <v>42887</v>
      </c>
      <c r="C245" s="160"/>
      <c r="D245" s="161" t="s">
        <v>744</v>
      </c>
      <c r="E245" s="162" t="s">
        <v>592</v>
      </c>
      <c r="F245" s="163">
        <v>130</v>
      </c>
      <c r="G245" s="162"/>
      <c r="H245" s="162">
        <v>144.25</v>
      </c>
      <c r="I245" s="164">
        <v>170</v>
      </c>
      <c r="J245" s="165" t="s">
        <v>745</v>
      </c>
      <c r="K245" s="166">
        <f t="shared" si="143"/>
        <v>14.25</v>
      </c>
      <c r="L245" s="167">
        <f t="shared" si="144"/>
        <v>0.10961538461538461</v>
      </c>
      <c r="M245" s="162" t="s">
        <v>595</v>
      </c>
      <c r="N245" s="168">
        <v>43675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59">
        <v>91</v>
      </c>
      <c r="B246" s="160">
        <v>42901</v>
      </c>
      <c r="C246" s="160"/>
      <c r="D246" s="161" t="s">
        <v>746</v>
      </c>
      <c r="E246" s="162" t="s">
        <v>592</v>
      </c>
      <c r="F246" s="163">
        <v>214.5</v>
      </c>
      <c r="G246" s="162"/>
      <c r="H246" s="162">
        <v>262</v>
      </c>
      <c r="I246" s="164">
        <v>262</v>
      </c>
      <c r="J246" s="165" t="s">
        <v>615</v>
      </c>
      <c r="K246" s="166">
        <f t="shared" si="143"/>
        <v>47.5</v>
      </c>
      <c r="L246" s="167">
        <f t="shared" si="144"/>
        <v>0.22144522144522144</v>
      </c>
      <c r="M246" s="162" t="s">
        <v>595</v>
      </c>
      <c r="N246" s="168">
        <v>42977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90">
        <v>92</v>
      </c>
      <c r="B247" s="191">
        <v>42933</v>
      </c>
      <c r="C247" s="191"/>
      <c r="D247" s="192" t="s">
        <v>747</v>
      </c>
      <c r="E247" s="193" t="s">
        <v>592</v>
      </c>
      <c r="F247" s="194">
        <v>370</v>
      </c>
      <c r="G247" s="193"/>
      <c r="H247" s="193">
        <v>447.5</v>
      </c>
      <c r="I247" s="195">
        <v>450</v>
      </c>
      <c r="J247" s="196" t="s">
        <v>680</v>
      </c>
      <c r="K247" s="166">
        <f t="shared" si="143"/>
        <v>77.5</v>
      </c>
      <c r="L247" s="197">
        <f t="shared" si="144"/>
        <v>0.20945945945945946</v>
      </c>
      <c r="M247" s="193" t="s">
        <v>595</v>
      </c>
      <c r="N247" s="198">
        <v>43035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90">
        <v>93</v>
      </c>
      <c r="B248" s="191">
        <v>42943</v>
      </c>
      <c r="C248" s="191"/>
      <c r="D248" s="192" t="s">
        <v>208</v>
      </c>
      <c r="E248" s="193" t="s">
        <v>592</v>
      </c>
      <c r="F248" s="194">
        <v>657.5</v>
      </c>
      <c r="G248" s="193"/>
      <c r="H248" s="193">
        <v>825</v>
      </c>
      <c r="I248" s="195">
        <v>820</v>
      </c>
      <c r="J248" s="196" t="s">
        <v>680</v>
      </c>
      <c r="K248" s="166">
        <f t="shared" si="143"/>
        <v>167.5</v>
      </c>
      <c r="L248" s="197">
        <f t="shared" si="144"/>
        <v>0.25475285171102663</v>
      </c>
      <c r="M248" s="193" t="s">
        <v>595</v>
      </c>
      <c r="N248" s="198">
        <v>43090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59">
        <v>94</v>
      </c>
      <c r="B249" s="160">
        <v>42964</v>
      </c>
      <c r="C249" s="160"/>
      <c r="D249" s="161" t="s">
        <v>384</v>
      </c>
      <c r="E249" s="162" t="s">
        <v>592</v>
      </c>
      <c r="F249" s="163">
        <v>605</v>
      </c>
      <c r="G249" s="162"/>
      <c r="H249" s="162">
        <v>750</v>
      </c>
      <c r="I249" s="164">
        <v>750</v>
      </c>
      <c r="J249" s="165" t="s">
        <v>739</v>
      </c>
      <c r="K249" s="166">
        <f t="shared" si="143"/>
        <v>145</v>
      </c>
      <c r="L249" s="167">
        <f t="shared" si="144"/>
        <v>0.23966942148760331</v>
      </c>
      <c r="M249" s="162" t="s">
        <v>595</v>
      </c>
      <c r="N249" s="168">
        <v>43027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69">
        <v>95</v>
      </c>
      <c r="B250" s="170">
        <v>42979</v>
      </c>
      <c r="C250" s="170"/>
      <c r="D250" s="178" t="s">
        <v>748</v>
      </c>
      <c r="E250" s="173" t="s">
        <v>592</v>
      </c>
      <c r="F250" s="173">
        <v>255</v>
      </c>
      <c r="G250" s="174"/>
      <c r="H250" s="174">
        <v>217.25</v>
      </c>
      <c r="I250" s="174">
        <v>320</v>
      </c>
      <c r="J250" s="175" t="s">
        <v>749</v>
      </c>
      <c r="K250" s="176">
        <f t="shared" si="143"/>
        <v>-37.75</v>
      </c>
      <c r="L250" s="179">
        <f t="shared" si="144"/>
        <v>-0.14803921568627451</v>
      </c>
      <c r="M250" s="173" t="s">
        <v>605</v>
      </c>
      <c r="N250" s="170">
        <v>43661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59">
        <v>96</v>
      </c>
      <c r="B251" s="160">
        <v>42997</v>
      </c>
      <c r="C251" s="160"/>
      <c r="D251" s="161" t="s">
        <v>750</v>
      </c>
      <c r="E251" s="162" t="s">
        <v>592</v>
      </c>
      <c r="F251" s="163">
        <v>215</v>
      </c>
      <c r="G251" s="162"/>
      <c r="H251" s="162">
        <v>258</v>
      </c>
      <c r="I251" s="164">
        <v>258</v>
      </c>
      <c r="J251" s="165" t="s">
        <v>680</v>
      </c>
      <c r="K251" s="166">
        <f t="shared" si="143"/>
        <v>43</v>
      </c>
      <c r="L251" s="167">
        <f t="shared" si="144"/>
        <v>0.2</v>
      </c>
      <c r="M251" s="162" t="s">
        <v>595</v>
      </c>
      <c r="N251" s="168">
        <v>43040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59">
        <v>97</v>
      </c>
      <c r="B252" s="160">
        <v>42997</v>
      </c>
      <c r="C252" s="160"/>
      <c r="D252" s="161" t="s">
        <v>750</v>
      </c>
      <c r="E252" s="162" t="s">
        <v>592</v>
      </c>
      <c r="F252" s="163">
        <v>215</v>
      </c>
      <c r="G252" s="162"/>
      <c r="H252" s="162">
        <v>258</v>
      </c>
      <c r="I252" s="164">
        <v>258</v>
      </c>
      <c r="J252" s="196" t="s">
        <v>680</v>
      </c>
      <c r="K252" s="166">
        <v>43</v>
      </c>
      <c r="L252" s="167">
        <v>0.2</v>
      </c>
      <c r="M252" s="162" t="s">
        <v>595</v>
      </c>
      <c r="N252" s="168">
        <v>43040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90">
        <v>98</v>
      </c>
      <c r="B253" s="191">
        <v>42998</v>
      </c>
      <c r="C253" s="191"/>
      <c r="D253" s="192" t="s">
        <v>751</v>
      </c>
      <c r="E253" s="193" t="s">
        <v>592</v>
      </c>
      <c r="F253" s="163">
        <v>75</v>
      </c>
      <c r="G253" s="193"/>
      <c r="H253" s="193">
        <v>90</v>
      </c>
      <c r="I253" s="195">
        <v>90</v>
      </c>
      <c r="J253" s="165" t="s">
        <v>752</v>
      </c>
      <c r="K253" s="166">
        <f t="shared" ref="K253:K258" si="145">H253-F253</f>
        <v>15</v>
      </c>
      <c r="L253" s="167">
        <f t="shared" ref="L253:L258" si="146">K253/F253</f>
        <v>0.2</v>
      </c>
      <c r="M253" s="162" t="s">
        <v>595</v>
      </c>
      <c r="N253" s="168">
        <v>43019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90">
        <v>99</v>
      </c>
      <c r="B254" s="191">
        <v>43011</v>
      </c>
      <c r="C254" s="191"/>
      <c r="D254" s="192" t="s">
        <v>753</v>
      </c>
      <c r="E254" s="193" t="s">
        <v>592</v>
      </c>
      <c r="F254" s="194">
        <v>315</v>
      </c>
      <c r="G254" s="193"/>
      <c r="H254" s="193">
        <v>392</v>
      </c>
      <c r="I254" s="195">
        <v>384</v>
      </c>
      <c r="J254" s="196" t="s">
        <v>754</v>
      </c>
      <c r="K254" s="166">
        <f t="shared" si="145"/>
        <v>77</v>
      </c>
      <c r="L254" s="197">
        <f t="shared" si="146"/>
        <v>0.24444444444444444</v>
      </c>
      <c r="M254" s="193" t="s">
        <v>595</v>
      </c>
      <c r="N254" s="198">
        <v>43017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90">
        <v>100</v>
      </c>
      <c r="B255" s="191">
        <v>43013</v>
      </c>
      <c r="C255" s="191"/>
      <c r="D255" s="192" t="s">
        <v>469</v>
      </c>
      <c r="E255" s="193" t="s">
        <v>592</v>
      </c>
      <c r="F255" s="194">
        <v>145</v>
      </c>
      <c r="G255" s="193"/>
      <c r="H255" s="193">
        <v>179</v>
      </c>
      <c r="I255" s="195">
        <v>180</v>
      </c>
      <c r="J255" s="196" t="s">
        <v>755</v>
      </c>
      <c r="K255" s="166">
        <f t="shared" si="145"/>
        <v>34</v>
      </c>
      <c r="L255" s="197">
        <f t="shared" si="146"/>
        <v>0.23448275862068965</v>
      </c>
      <c r="M255" s="193" t="s">
        <v>595</v>
      </c>
      <c r="N255" s="198">
        <v>43025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90">
        <v>101</v>
      </c>
      <c r="B256" s="191">
        <v>43014</v>
      </c>
      <c r="C256" s="191"/>
      <c r="D256" s="192" t="s">
        <v>359</v>
      </c>
      <c r="E256" s="193" t="s">
        <v>592</v>
      </c>
      <c r="F256" s="194">
        <v>256</v>
      </c>
      <c r="G256" s="193"/>
      <c r="H256" s="193">
        <v>323</v>
      </c>
      <c r="I256" s="195">
        <v>320</v>
      </c>
      <c r="J256" s="196" t="s">
        <v>680</v>
      </c>
      <c r="K256" s="166">
        <f t="shared" si="145"/>
        <v>67</v>
      </c>
      <c r="L256" s="197">
        <f t="shared" si="146"/>
        <v>0.26171875</v>
      </c>
      <c r="M256" s="193" t="s">
        <v>595</v>
      </c>
      <c r="N256" s="198">
        <v>43067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90">
        <v>102</v>
      </c>
      <c r="B257" s="191">
        <v>43017</v>
      </c>
      <c r="C257" s="191"/>
      <c r="D257" s="192" t="s">
        <v>373</v>
      </c>
      <c r="E257" s="193" t="s">
        <v>592</v>
      </c>
      <c r="F257" s="194">
        <v>137.5</v>
      </c>
      <c r="G257" s="193"/>
      <c r="H257" s="193">
        <v>184</v>
      </c>
      <c r="I257" s="195">
        <v>183</v>
      </c>
      <c r="J257" s="196" t="s">
        <v>756</v>
      </c>
      <c r="K257" s="166">
        <f t="shared" si="145"/>
        <v>46.5</v>
      </c>
      <c r="L257" s="197">
        <f t="shared" si="146"/>
        <v>0.33818181818181819</v>
      </c>
      <c r="M257" s="193" t="s">
        <v>595</v>
      </c>
      <c r="N257" s="198">
        <v>43108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90">
        <v>103</v>
      </c>
      <c r="B258" s="191">
        <v>43018</v>
      </c>
      <c r="C258" s="191"/>
      <c r="D258" s="192" t="s">
        <v>757</v>
      </c>
      <c r="E258" s="193" t="s">
        <v>592</v>
      </c>
      <c r="F258" s="194">
        <v>125.5</v>
      </c>
      <c r="G258" s="193"/>
      <c r="H258" s="193">
        <v>158</v>
      </c>
      <c r="I258" s="195">
        <v>155</v>
      </c>
      <c r="J258" s="196" t="s">
        <v>758</v>
      </c>
      <c r="K258" s="166">
        <f t="shared" si="145"/>
        <v>32.5</v>
      </c>
      <c r="L258" s="197">
        <f t="shared" si="146"/>
        <v>0.25896414342629481</v>
      </c>
      <c r="M258" s="193" t="s">
        <v>595</v>
      </c>
      <c r="N258" s="198">
        <v>43067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90">
        <v>104</v>
      </c>
      <c r="B259" s="191">
        <v>43018</v>
      </c>
      <c r="C259" s="191"/>
      <c r="D259" s="192" t="s">
        <v>759</v>
      </c>
      <c r="E259" s="193" t="s">
        <v>592</v>
      </c>
      <c r="F259" s="194">
        <v>895</v>
      </c>
      <c r="G259" s="193"/>
      <c r="H259" s="193">
        <v>1122.5</v>
      </c>
      <c r="I259" s="195">
        <v>1078</v>
      </c>
      <c r="J259" s="196" t="s">
        <v>760</v>
      </c>
      <c r="K259" s="166">
        <v>227.5</v>
      </c>
      <c r="L259" s="197">
        <v>0.25418994413407803</v>
      </c>
      <c r="M259" s="193" t="s">
        <v>595</v>
      </c>
      <c r="N259" s="198">
        <v>43117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90">
        <v>105</v>
      </c>
      <c r="B260" s="191">
        <v>43020</v>
      </c>
      <c r="C260" s="191"/>
      <c r="D260" s="192" t="s">
        <v>368</v>
      </c>
      <c r="E260" s="193" t="s">
        <v>592</v>
      </c>
      <c r="F260" s="194">
        <v>525</v>
      </c>
      <c r="G260" s="193"/>
      <c r="H260" s="193">
        <v>629</v>
      </c>
      <c r="I260" s="195">
        <v>629</v>
      </c>
      <c r="J260" s="196" t="s">
        <v>680</v>
      </c>
      <c r="K260" s="166">
        <v>104</v>
      </c>
      <c r="L260" s="197">
        <v>0.19809523809523799</v>
      </c>
      <c r="M260" s="193" t="s">
        <v>595</v>
      </c>
      <c r="N260" s="198">
        <v>43119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90">
        <v>106</v>
      </c>
      <c r="B261" s="191">
        <v>43046</v>
      </c>
      <c r="C261" s="191"/>
      <c r="D261" s="192" t="s">
        <v>409</v>
      </c>
      <c r="E261" s="193" t="s">
        <v>592</v>
      </c>
      <c r="F261" s="194">
        <v>740</v>
      </c>
      <c r="G261" s="193"/>
      <c r="H261" s="193">
        <v>892.5</v>
      </c>
      <c r="I261" s="195">
        <v>900</v>
      </c>
      <c r="J261" s="196" t="s">
        <v>761</v>
      </c>
      <c r="K261" s="166">
        <f t="shared" ref="K261:K263" si="147">H261-F261</f>
        <v>152.5</v>
      </c>
      <c r="L261" s="197">
        <f t="shared" ref="L261:L263" si="148">K261/F261</f>
        <v>0.20608108108108109</v>
      </c>
      <c r="M261" s="193" t="s">
        <v>595</v>
      </c>
      <c r="N261" s="198">
        <v>43052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59">
        <v>107</v>
      </c>
      <c r="B262" s="160">
        <v>43073</v>
      </c>
      <c r="C262" s="160"/>
      <c r="D262" s="161" t="s">
        <v>762</v>
      </c>
      <c r="E262" s="162" t="s">
        <v>592</v>
      </c>
      <c r="F262" s="163">
        <v>118.5</v>
      </c>
      <c r="G262" s="162"/>
      <c r="H262" s="162">
        <v>143.5</v>
      </c>
      <c r="I262" s="164">
        <v>145</v>
      </c>
      <c r="J262" s="165" t="s">
        <v>763</v>
      </c>
      <c r="K262" s="166">
        <f t="shared" si="147"/>
        <v>25</v>
      </c>
      <c r="L262" s="167">
        <f t="shared" si="148"/>
        <v>0.2109704641350211</v>
      </c>
      <c r="M262" s="162" t="s">
        <v>595</v>
      </c>
      <c r="N262" s="168">
        <v>43097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69">
        <v>108</v>
      </c>
      <c r="B263" s="170">
        <v>43090</v>
      </c>
      <c r="C263" s="170"/>
      <c r="D263" s="171" t="s">
        <v>441</v>
      </c>
      <c r="E263" s="172" t="s">
        <v>592</v>
      </c>
      <c r="F263" s="173">
        <v>715</v>
      </c>
      <c r="G263" s="173"/>
      <c r="H263" s="174">
        <v>500</v>
      </c>
      <c r="I263" s="174">
        <v>872</v>
      </c>
      <c r="J263" s="175" t="s">
        <v>764</v>
      </c>
      <c r="K263" s="176">
        <f t="shared" si="147"/>
        <v>-215</v>
      </c>
      <c r="L263" s="177">
        <f t="shared" si="148"/>
        <v>-0.30069930069930068</v>
      </c>
      <c r="M263" s="173" t="s">
        <v>605</v>
      </c>
      <c r="N263" s="170">
        <v>43670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59">
        <v>109</v>
      </c>
      <c r="B264" s="160">
        <v>43098</v>
      </c>
      <c r="C264" s="160"/>
      <c r="D264" s="161" t="s">
        <v>753</v>
      </c>
      <c r="E264" s="162" t="s">
        <v>592</v>
      </c>
      <c r="F264" s="163">
        <v>435</v>
      </c>
      <c r="G264" s="162"/>
      <c r="H264" s="162">
        <v>542.5</v>
      </c>
      <c r="I264" s="164">
        <v>539</v>
      </c>
      <c r="J264" s="165" t="s">
        <v>680</v>
      </c>
      <c r="K264" s="166">
        <v>107.5</v>
      </c>
      <c r="L264" s="167">
        <v>0.247126436781609</v>
      </c>
      <c r="M264" s="162" t="s">
        <v>595</v>
      </c>
      <c r="N264" s="168">
        <v>43206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59">
        <v>110</v>
      </c>
      <c r="B265" s="160">
        <v>43098</v>
      </c>
      <c r="C265" s="160"/>
      <c r="D265" s="161" t="s">
        <v>561</v>
      </c>
      <c r="E265" s="162" t="s">
        <v>592</v>
      </c>
      <c r="F265" s="163">
        <v>885</v>
      </c>
      <c r="G265" s="162"/>
      <c r="H265" s="162">
        <v>1090</v>
      </c>
      <c r="I265" s="164">
        <v>1084</v>
      </c>
      <c r="J265" s="165" t="s">
        <v>680</v>
      </c>
      <c r="K265" s="166">
        <v>205</v>
      </c>
      <c r="L265" s="167">
        <v>0.23163841807909599</v>
      </c>
      <c r="M265" s="162" t="s">
        <v>595</v>
      </c>
      <c r="N265" s="168">
        <v>43213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99">
        <v>111</v>
      </c>
      <c r="B266" s="200">
        <v>43192</v>
      </c>
      <c r="C266" s="200"/>
      <c r="D266" s="178" t="s">
        <v>765</v>
      </c>
      <c r="E266" s="173" t="s">
        <v>592</v>
      </c>
      <c r="F266" s="201">
        <v>478.5</v>
      </c>
      <c r="G266" s="173"/>
      <c r="H266" s="173">
        <v>442</v>
      </c>
      <c r="I266" s="174">
        <v>613</v>
      </c>
      <c r="J266" s="175" t="s">
        <v>766</v>
      </c>
      <c r="K266" s="176">
        <f t="shared" ref="K266:K269" si="149">H266-F266</f>
        <v>-36.5</v>
      </c>
      <c r="L266" s="177">
        <f t="shared" ref="L266:L269" si="150">K266/F266</f>
        <v>-7.6280041797283177E-2</v>
      </c>
      <c r="M266" s="173" t="s">
        <v>605</v>
      </c>
      <c r="N266" s="170">
        <v>43762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69">
        <v>112</v>
      </c>
      <c r="B267" s="170">
        <v>43194</v>
      </c>
      <c r="C267" s="170"/>
      <c r="D267" s="171" t="s">
        <v>767</v>
      </c>
      <c r="E267" s="172" t="s">
        <v>592</v>
      </c>
      <c r="F267" s="173">
        <f>141.5-7.3</f>
        <v>134.19999999999999</v>
      </c>
      <c r="G267" s="173"/>
      <c r="H267" s="174">
        <v>77</v>
      </c>
      <c r="I267" s="174">
        <v>180</v>
      </c>
      <c r="J267" s="175" t="s">
        <v>768</v>
      </c>
      <c r="K267" s="176">
        <f t="shared" si="149"/>
        <v>-57.199999999999989</v>
      </c>
      <c r="L267" s="177">
        <f t="shared" si="150"/>
        <v>-0.42622950819672129</v>
      </c>
      <c r="M267" s="173" t="s">
        <v>605</v>
      </c>
      <c r="N267" s="170">
        <v>43522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69">
        <v>113</v>
      </c>
      <c r="B268" s="170">
        <v>43209</v>
      </c>
      <c r="C268" s="170"/>
      <c r="D268" s="171" t="s">
        <v>769</v>
      </c>
      <c r="E268" s="172" t="s">
        <v>592</v>
      </c>
      <c r="F268" s="173">
        <v>430</v>
      </c>
      <c r="G268" s="173"/>
      <c r="H268" s="174">
        <v>220</v>
      </c>
      <c r="I268" s="174">
        <v>537</v>
      </c>
      <c r="J268" s="175" t="s">
        <v>770</v>
      </c>
      <c r="K268" s="176">
        <f t="shared" si="149"/>
        <v>-210</v>
      </c>
      <c r="L268" s="177">
        <f t="shared" si="150"/>
        <v>-0.48837209302325579</v>
      </c>
      <c r="M268" s="173" t="s">
        <v>605</v>
      </c>
      <c r="N268" s="170">
        <v>43252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90">
        <v>114</v>
      </c>
      <c r="B269" s="191">
        <v>43220</v>
      </c>
      <c r="C269" s="191"/>
      <c r="D269" s="192" t="s">
        <v>771</v>
      </c>
      <c r="E269" s="193" t="s">
        <v>592</v>
      </c>
      <c r="F269" s="193">
        <v>153.5</v>
      </c>
      <c r="G269" s="193"/>
      <c r="H269" s="193">
        <v>196</v>
      </c>
      <c r="I269" s="195">
        <v>196</v>
      </c>
      <c r="J269" s="165" t="s">
        <v>772</v>
      </c>
      <c r="K269" s="166">
        <f t="shared" si="149"/>
        <v>42.5</v>
      </c>
      <c r="L269" s="167">
        <f t="shared" si="150"/>
        <v>0.27687296416938112</v>
      </c>
      <c r="M269" s="162" t="s">
        <v>595</v>
      </c>
      <c r="N269" s="168">
        <v>43605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69">
        <v>115</v>
      </c>
      <c r="B270" s="170">
        <v>43306</v>
      </c>
      <c r="C270" s="170"/>
      <c r="D270" s="171" t="s">
        <v>740</v>
      </c>
      <c r="E270" s="172" t="s">
        <v>592</v>
      </c>
      <c r="F270" s="173">
        <v>27.5</v>
      </c>
      <c r="G270" s="173"/>
      <c r="H270" s="174">
        <v>13.1</v>
      </c>
      <c r="I270" s="174">
        <v>60</v>
      </c>
      <c r="J270" s="175" t="s">
        <v>773</v>
      </c>
      <c r="K270" s="176">
        <v>-14.4</v>
      </c>
      <c r="L270" s="177">
        <v>-0.52363636363636401</v>
      </c>
      <c r="M270" s="173" t="s">
        <v>605</v>
      </c>
      <c r="N270" s="170">
        <v>43138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99">
        <v>116</v>
      </c>
      <c r="B271" s="200">
        <v>43318</v>
      </c>
      <c r="C271" s="200"/>
      <c r="D271" s="178" t="s">
        <v>774</v>
      </c>
      <c r="E271" s="173" t="s">
        <v>592</v>
      </c>
      <c r="F271" s="173">
        <v>148.5</v>
      </c>
      <c r="G271" s="173"/>
      <c r="H271" s="173">
        <v>102</v>
      </c>
      <c r="I271" s="174">
        <v>182</v>
      </c>
      <c r="J271" s="175" t="s">
        <v>775</v>
      </c>
      <c r="K271" s="176">
        <f>H271-F271</f>
        <v>-46.5</v>
      </c>
      <c r="L271" s="177">
        <f>K271/F271</f>
        <v>-0.31313131313131315</v>
      </c>
      <c r="M271" s="173" t="s">
        <v>605</v>
      </c>
      <c r="N271" s="170">
        <v>43661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59">
        <v>117</v>
      </c>
      <c r="B272" s="160">
        <v>43335</v>
      </c>
      <c r="C272" s="160"/>
      <c r="D272" s="161" t="s">
        <v>776</v>
      </c>
      <c r="E272" s="162" t="s">
        <v>592</v>
      </c>
      <c r="F272" s="193">
        <v>285</v>
      </c>
      <c r="G272" s="162"/>
      <c r="H272" s="162">
        <v>355</v>
      </c>
      <c r="I272" s="164">
        <v>364</v>
      </c>
      <c r="J272" s="165" t="s">
        <v>777</v>
      </c>
      <c r="K272" s="166">
        <v>70</v>
      </c>
      <c r="L272" s="167">
        <v>0.24561403508771901</v>
      </c>
      <c r="M272" s="162" t="s">
        <v>595</v>
      </c>
      <c r="N272" s="168">
        <v>43455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59">
        <v>118</v>
      </c>
      <c r="B273" s="160">
        <v>43341</v>
      </c>
      <c r="C273" s="160"/>
      <c r="D273" s="161" t="s">
        <v>399</v>
      </c>
      <c r="E273" s="162" t="s">
        <v>592</v>
      </c>
      <c r="F273" s="193">
        <v>525</v>
      </c>
      <c r="G273" s="162"/>
      <c r="H273" s="162">
        <v>585</v>
      </c>
      <c r="I273" s="164">
        <v>635</v>
      </c>
      <c r="J273" s="165" t="s">
        <v>778</v>
      </c>
      <c r="K273" s="166">
        <f t="shared" ref="K273:K324" si="151">H273-F273</f>
        <v>60</v>
      </c>
      <c r="L273" s="167">
        <f t="shared" ref="L273:L324" si="152">K273/F273</f>
        <v>0.11428571428571428</v>
      </c>
      <c r="M273" s="162" t="s">
        <v>595</v>
      </c>
      <c r="N273" s="168">
        <v>43662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59">
        <v>119</v>
      </c>
      <c r="B274" s="160">
        <v>43395</v>
      </c>
      <c r="C274" s="160"/>
      <c r="D274" s="161" t="s">
        <v>384</v>
      </c>
      <c r="E274" s="162" t="s">
        <v>592</v>
      </c>
      <c r="F274" s="193">
        <v>475</v>
      </c>
      <c r="G274" s="162"/>
      <c r="H274" s="162">
        <v>574</v>
      </c>
      <c r="I274" s="164">
        <v>570</v>
      </c>
      <c r="J274" s="165" t="s">
        <v>680</v>
      </c>
      <c r="K274" s="166">
        <f t="shared" si="151"/>
        <v>99</v>
      </c>
      <c r="L274" s="167">
        <f t="shared" si="152"/>
        <v>0.20842105263157895</v>
      </c>
      <c r="M274" s="162" t="s">
        <v>595</v>
      </c>
      <c r="N274" s="168">
        <v>43403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90">
        <v>120</v>
      </c>
      <c r="B275" s="191">
        <v>43397</v>
      </c>
      <c r="C275" s="191"/>
      <c r="D275" s="192" t="s">
        <v>779</v>
      </c>
      <c r="E275" s="193" t="s">
        <v>592</v>
      </c>
      <c r="F275" s="193">
        <v>707.5</v>
      </c>
      <c r="G275" s="193"/>
      <c r="H275" s="193">
        <v>872</v>
      </c>
      <c r="I275" s="195">
        <v>872</v>
      </c>
      <c r="J275" s="196" t="s">
        <v>680</v>
      </c>
      <c r="K275" s="166">
        <f t="shared" si="151"/>
        <v>164.5</v>
      </c>
      <c r="L275" s="197">
        <f t="shared" si="152"/>
        <v>0.23250883392226149</v>
      </c>
      <c r="M275" s="193" t="s">
        <v>595</v>
      </c>
      <c r="N275" s="198">
        <v>43482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90">
        <v>121</v>
      </c>
      <c r="B276" s="191">
        <v>43398</v>
      </c>
      <c r="C276" s="191"/>
      <c r="D276" s="192" t="s">
        <v>780</v>
      </c>
      <c r="E276" s="193" t="s">
        <v>592</v>
      </c>
      <c r="F276" s="193">
        <v>162</v>
      </c>
      <c r="G276" s="193"/>
      <c r="H276" s="193">
        <v>204</v>
      </c>
      <c r="I276" s="195">
        <v>209</v>
      </c>
      <c r="J276" s="196" t="s">
        <v>781</v>
      </c>
      <c r="K276" s="166">
        <f t="shared" si="151"/>
        <v>42</v>
      </c>
      <c r="L276" s="197">
        <f t="shared" si="152"/>
        <v>0.25925925925925924</v>
      </c>
      <c r="M276" s="193" t="s">
        <v>595</v>
      </c>
      <c r="N276" s="198">
        <v>43539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90">
        <v>122</v>
      </c>
      <c r="B277" s="191">
        <v>43399</v>
      </c>
      <c r="C277" s="191"/>
      <c r="D277" s="192" t="s">
        <v>489</v>
      </c>
      <c r="E277" s="193" t="s">
        <v>592</v>
      </c>
      <c r="F277" s="193">
        <v>240</v>
      </c>
      <c r="G277" s="193"/>
      <c r="H277" s="193">
        <v>297</v>
      </c>
      <c r="I277" s="195">
        <v>297</v>
      </c>
      <c r="J277" s="196" t="s">
        <v>680</v>
      </c>
      <c r="K277" s="202">
        <f t="shared" si="151"/>
        <v>57</v>
      </c>
      <c r="L277" s="197">
        <f t="shared" si="152"/>
        <v>0.23749999999999999</v>
      </c>
      <c r="M277" s="193" t="s">
        <v>595</v>
      </c>
      <c r="N277" s="198">
        <v>43417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59">
        <v>123</v>
      </c>
      <c r="B278" s="160">
        <v>43439</v>
      </c>
      <c r="C278" s="160"/>
      <c r="D278" s="161" t="s">
        <v>782</v>
      </c>
      <c r="E278" s="162" t="s">
        <v>592</v>
      </c>
      <c r="F278" s="162">
        <v>202.5</v>
      </c>
      <c r="G278" s="162"/>
      <c r="H278" s="162">
        <v>255</v>
      </c>
      <c r="I278" s="164">
        <v>252</v>
      </c>
      <c r="J278" s="165" t="s">
        <v>680</v>
      </c>
      <c r="K278" s="166">
        <f t="shared" si="151"/>
        <v>52.5</v>
      </c>
      <c r="L278" s="167">
        <f t="shared" si="152"/>
        <v>0.25925925925925924</v>
      </c>
      <c r="M278" s="162" t="s">
        <v>595</v>
      </c>
      <c r="N278" s="168">
        <v>43542</v>
      </c>
      <c r="O278" s="1"/>
      <c r="P278" s="1"/>
      <c r="Q278" s="1"/>
      <c r="R278" s="6" t="s">
        <v>783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90">
        <v>124</v>
      </c>
      <c r="B279" s="191">
        <v>43465</v>
      </c>
      <c r="C279" s="160"/>
      <c r="D279" s="192" t="s">
        <v>159</v>
      </c>
      <c r="E279" s="193" t="s">
        <v>592</v>
      </c>
      <c r="F279" s="193">
        <v>710</v>
      </c>
      <c r="G279" s="193"/>
      <c r="H279" s="193">
        <v>866</v>
      </c>
      <c r="I279" s="195">
        <v>866</v>
      </c>
      <c r="J279" s="196" t="s">
        <v>680</v>
      </c>
      <c r="K279" s="166">
        <f t="shared" si="151"/>
        <v>156</v>
      </c>
      <c r="L279" s="167">
        <f t="shared" si="152"/>
        <v>0.21971830985915494</v>
      </c>
      <c r="M279" s="162" t="s">
        <v>595</v>
      </c>
      <c r="N279" s="168">
        <v>43553</v>
      </c>
      <c r="O279" s="1"/>
      <c r="P279" s="1"/>
      <c r="Q279" s="1"/>
      <c r="R279" s="6" t="s">
        <v>783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90">
        <v>125</v>
      </c>
      <c r="B280" s="191">
        <v>43522</v>
      </c>
      <c r="C280" s="191"/>
      <c r="D280" s="192" t="s">
        <v>174</v>
      </c>
      <c r="E280" s="193" t="s">
        <v>592</v>
      </c>
      <c r="F280" s="193">
        <v>337.25</v>
      </c>
      <c r="G280" s="193"/>
      <c r="H280" s="193">
        <v>398.5</v>
      </c>
      <c r="I280" s="195">
        <v>411</v>
      </c>
      <c r="J280" s="165" t="s">
        <v>784</v>
      </c>
      <c r="K280" s="166">
        <f t="shared" si="151"/>
        <v>61.25</v>
      </c>
      <c r="L280" s="167">
        <f t="shared" si="152"/>
        <v>0.1816160118606375</v>
      </c>
      <c r="M280" s="162" t="s">
        <v>595</v>
      </c>
      <c r="N280" s="168">
        <v>43760</v>
      </c>
      <c r="O280" s="1"/>
      <c r="P280" s="1"/>
      <c r="Q280" s="1"/>
      <c r="R280" s="6" t="s">
        <v>783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03">
        <v>126</v>
      </c>
      <c r="B281" s="204">
        <v>43559</v>
      </c>
      <c r="C281" s="204"/>
      <c r="D281" s="205" t="s">
        <v>785</v>
      </c>
      <c r="E281" s="206" t="s">
        <v>592</v>
      </c>
      <c r="F281" s="206">
        <v>130</v>
      </c>
      <c r="G281" s="206"/>
      <c r="H281" s="206">
        <v>65</v>
      </c>
      <c r="I281" s="207">
        <v>158</v>
      </c>
      <c r="J281" s="175" t="s">
        <v>786</v>
      </c>
      <c r="K281" s="176">
        <f t="shared" si="151"/>
        <v>-65</v>
      </c>
      <c r="L281" s="177">
        <f t="shared" si="152"/>
        <v>-0.5</v>
      </c>
      <c r="M281" s="173" t="s">
        <v>605</v>
      </c>
      <c r="N281" s="170">
        <v>43726</v>
      </c>
      <c r="O281" s="1"/>
      <c r="P281" s="1"/>
      <c r="Q281" s="1"/>
      <c r="R281" s="6" t="s">
        <v>787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90">
        <v>127</v>
      </c>
      <c r="B282" s="191">
        <v>43017</v>
      </c>
      <c r="C282" s="191"/>
      <c r="D282" s="192" t="s">
        <v>210</v>
      </c>
      <c r="E282" s="193" t="s">
        <v>592</v>
      </c>
      <c r="F282" s="193">
        <v>141.5</v>
      </c>
      <c r="G282" s="193"/>
      <c r="H282" s="193">
        <v>183.5</v>
      </c>
      <c r="I282" s="195">
        <v>210</v>
      </c>
      <c r="J282" s="165" t="s">
        <v>781</v>
      </c>
      <c r="K282" s="166">
        <f t="shared" si="151"/>
        <v>42</v>
      </c>
      <c r="L282" s="167">
        <f t="shared" si="152"/>
        <v>0.29681978798586572</v>
      </c>
      <c r="M282" s="162" t="s">
        <v>595</v>
      </c>
      <c r="N282" s="168">
        <v>43042</v>
      </c>
      <c r="O282" s="1"/>
      <c r="P282" s="1"/>
      <c r="Q282" s="1"/>
      <c r="R282" s="6" t="s">
        <v>787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03">
        <v>128</v>
      </c>
      <c r="B283" s="204">
        <v>43074</v>
      </c>
      <c r="C283" s="204"/>
      <c r="D283" s="205" t="s">
        <v>788</v>
      </c>
      <c r="E283" s="206" t="s">
        <v>592</v>
      </c>
      <c r="F283" s="201">
        <v>172</v>
      </c>
      <c r="G283" s="206"/>
      <c r="H283" s="206">
        <v>155.25</v>
      </c>
      <c r="I283" s="207">
        <v>230</v>
      </c>
      <c r="J283" s="175" t="s">
        <v>789</v>
      </c>
      <c r="K283" s="176">
        <f t="shared" si="151"/>
        <v>-16.75</v>
      </c>
      <c r="L283" s="177">
        <f t="shared" si="152"/>
        <v>-9.7383720930232565E-2</v>
      </c>
      <c r="M283" s="173" t="s">
        <v>605</v>
      </c>
      <c r="N283" s="170">
        <v>43787</v>
      </c>
      <c r="O283" s="1"/>
      <c r="P283" s="1"/>
      <c r="Q283" s="1"/>
      <c r="R283" s="6" t="s">
        <v>787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90">
        <v>129</v>
      </c>
      <c r="B284" s="191">
        <v>43398</v>
      </c>
      <c r="C284" s="191"/>
      <c r="D284" s="192" t="s">
        <v>120</v>
      </c>
      <c r="E284" s="193" t="s">
        <v>592</v>
      </c>
      <c r="F284" s="193">
        <v>698.5</v>
      </c>
      <c r="G284" s="193"/>
      <c r="H284" s="193">
        <v>890</v>
      </c>
      <c r="I284" s="195">
        <v>890</v>
      </c>
      <c r="J284" s="165" t="s">
        <v>790</v>
      </c>
      <c r="K284" s="166">
        <f t="shared" si="151"/>
        <v>191.5</v>
      </c>
      <c r="L284" s="167">
        <f t="shared" si="152"/>
        <v>0.27415891195418757</v>
      </c>
      <c r="M284" s="162" t="s">
        <v>595</v>
      </c>
      <c r="N284" s="168">
        <v>44328</v>
      </c>
      <c r="O284" s="1"/>
      <c r="P284" s="1"/>
      <c r="Q284" s="1"/>
      <c r="R284" s="6" t="s">
        <v>783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90">
        <v>130</v>
      </c>
      <c r="B285" s="191">
        <v>42877</v>
      </c>
      <c r="C285" s="191"/>
      <c r="D285" s="192" t="s">
        <v>791</v>
      </c>
      <c r="E285" s="193" t="s">
        <v>592</v>
      </c>
      <c r="F285" s="193">
        <v>127.6</v>
      </c>
      <c r="G285" s="193"/>
      <c r="H285" s="193">
        <v>138</v>
      </c>
      <c r="I285" s="195">
        <v>190</v>
      </c>
      <c r="J285" s="165" t="s">
        <v>792</v>
      </c>
      <c r="K285" s="166">
        <f t="shared" si="151"/>
        <v>10.400000000000006</v>
      </c>
      <c r="L285" s="167">
        <f t="shared" si="152"/>
        <v>8.1504702194357417E-2</v>
      </c>
      <c r="M285" s="162" t="s">
        <v>595</v>
      </c>
      <c r="N285" s="168">
        <v>43774</v>
      </c>
      <c r="O285" s="1"/>
      <c r="P285" s="1"/>
      <c r="Q285" s="1"/>
      <c r="R285" s="6" t="s">
        <v>787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90">
        <v>131</v>
      </c>
      <c r="B286" s="191">
        <v>43158</v>
      </c>
      <c r="C286" s="191"/>
      <c r="D286" s="192" t="s">
        <v>793</v>
      </c>
      <c r="E286" s="193" t="s">
        <v>592</v>
      </c>
      <c r="F286" s="193">
        <v>317</v>
      </c>
      <c r="G286" s="193"/>
      <c r="H286" s="193">
        <v>382.5</v>
      </c>
      <c r="I286" s="195">
        <v>398</v>
      </c>
      <c r="J286" s="165" t="s">
        <v>794</v>
      </c>
      <c r="K286" s="166">
        <f t="shared" si="151"/>
        <v>65.5</v>
      </c>
      <c r="L286" s="167">
        <f t="shared" si="152"/>
        <v>0.20662460567823343</v>
      </c>
      <c r="M286" s="162" t="s">
        <v>595</v>
      </c>
      <c r="N286" s="168">
        <v>44238</v>
      </c>
      <c r="O286" s="1"/>
      <c r="P286" s="1"/>
      <c r="Q286" s="1"/>
      <c r="R286" s="6" t="s">
        <v>787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03">
        <v>132</v>
      </c>
      <c r="B287" s="204">
        <v>43164</v>
      </c>
      <c r="C287" s="204"/>
      <c r="D287" s="205" t="s">
        <v>166</v>
      </c>
      <c r="E287" s="206" t="s">
        <v>592</v>
      </c>
      <c r="F287" s="201">
        <f>510-14.4</f>
        <v>495.6</v>
      </c>
      <c r="G287" s="206"/>
      <c r="H287" s="206">
        <v>350</v>
      </c>
      <c r="I287" s="207">
        <v>672</v>
      </c>
      <c r="J287" s="175" t="s">
        <v>795</v>
      </c>
      <c r="K287" s="176">
        <f t="shared" si="151"/>
        <v>-145.60000000000002</v>
      </c>
      <c r="L287" s="177">
        <f t="shared" si="152"/>
        <v>-0.29378531073446329</v>
      </c>
      <c r="M287" s="173" t="s">
        <v>605</v>
      </c>
      <c r="N287" s="170">
        <v>43887</v>
      </c>
      <c r="O287" s="1"/>
      <c r="P287" s="1"/>
      <c r="Q287" s="1"/>
      <c r="R287" s="6" t="s">
        <v>783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03">
        <v>133</v>
      </c>
      <c r="B288" s="204">
        <v>43237</v>
      </c>
      <c r="C288" s="204"/>
      <c r="D288" s="205" t="s">
        <v>796</v>
      </c>
      <c r="E288" s="206" t="s">
        <v>592</v>
      </c>
      <c r="F288" s="201">
        <v>230.3</v>
      </c>
      <c r="G288" s="206"/>
      <c r="H288" s="206">
        <v>102.5</v>
      </c>
      <c r="I288" s="207">
        <v>348</v>
      </c>
      <c r="J288" s="175" t="s">
        <v>797</v>
      </c>
      <c r="K288" s="176">
        <f t="shared" si="151"/>
        <v>-127.80000000000001</v>
      </c>
      <c r="L288" s="177">
        <f t="shared" si="152"/>
        <v>-0.55492835432045162</v>
      </c>
      <c r="M288" s="173" t="s">
        <v>605</v>
      </c>
      <c r="N288" s="170">
        <v>43896</v>
      </c>
      <c r="O288" s="1"/>
      <c r="P288" s="1"/>
      <c r="Q288" s="1"/>
      <c r="R288" s="6" t="s">
        <v>783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90">
        <v>134</v>
      </c>
      <c r="B289" s="191">
        <v>43258</v>
      </c>
      <c r="C289" s="191"/>
      <c r="D289" s="192" t="s">
        <v>445</v>
      </c>
      <c r="E289" s="193" t="s">
        <v>592</v>
      </c>
      <c r="F289" s="193">
        <f>342.5-5.1</f>
        <v>337.4</v>
      </c>
      <c r="G289" s="193"/>
      <c r="H289" s="193">
        <v>412.5</v>
      </c>
      <c r="I289" s="195">
        <v>439</v>
      </c>
      <c r="J289" s="165" t="s">
        <v>798</v>
      </c>
      <c r="K289" s="166">
        <f t="shared" si="151"/>
        <v>75.100000000000023</v>
      </c>
      <c r="L289" s="167">
        <f t="shared" si="152"/>
        <v>0.22258446947243635</v>
      </c>
      <c r="M289" s="162" t="s">
        <v>595</v>
      </c>
      <c r="N289" s="168">
        <v>44230</v>
      </c>
      <c r="O289" s="1"/>
      <c r="P289" s="1"/>
      <c r="Q289" s="1"/>
      <c r="R289" s="6" t="s">
        <v>787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84">
        <v>135</v>
      </c>
      <c r="B290" s="183">
        <v>43285</v>
      </c>
      <c r="C290" s="183"/>
      <c r="D290" s="184" t="s">
        <v>58</v>
      </c>
      <c r="E290" s="185" t="s">
        <v>592</v>
      </c>
      <c r="F290" s="185">
        <f>127.5-5.53</f>
        <v>121.97</v>
      </c>
      <c r="G290" s="186"/>
      <c r="H290" s="186">
        <v>122.5</v>
      </c>
      <c r="I290" s="186">
        <v>170</v>
      </c>
      <c r="J290" s="187" t="s">
        <v>799</v>
      </c>
      <c r="K290" s="188">
        <f t="shared" si="151"/>
        <v>0.53000000000000114</v>
      </c>
      <c r="L290" s="189">
        <f t="shared" si="152"/>
        <v>4.3453308190538747E-3</v>
      </c>
      <c r="M290" s="185" t="s">
        <v>613</v>
      </c>
      <c r="N290" s="183">
        <v>44431</v>
      </c>
      <c r="O290" s="1"/>
      <c r="P290" s="1"/>
      <c r="Q290" s="1"/>
      <c r="R290" s="6" t="s">
        <v>783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03">
        <v>136</v>
      </c>
      <c r="B291" s="204">
        <v>43294</v>
      </c>
      <c r="C291" s="204"/>
      <c r="D291" s="205" t="s">
        <v>800</v>
      </c>
      <c r="E291" s="206" t="s">
        <v>592</v>
      </c>
      <c r="F291" s="201">
        <v>46.5</v>
      </c>
      <c r="G291" s="206"/>
      <c r="H291" s="206">
        <v>17</v>
      </c>
      <c r="I291" s="207">
        <v>59</v>
      </c>
      <c r="J291" s="175" t="s">
        <v>801</v>
      </c>
      <c r="K291" s="176">
        <f t="shared" si="151"/>
        <v>-29.5</v>
      </c>
      <c r="L291" s="177">
        <f t="shared" si="152"/>
        <v>-0.63440860215053763</v>
      </c>
      <c r="M291" s="173" t="s">
        <v>605</v>
      </c>
      <c r="N291" s="170">
        <v>43887</v>
      </c>
      <c r="O291" s="1"/>
      <c r="P291" s="1"/>
      <c r="Q291" s="1"/>
      <c r="R291" s="6" t="s">
        <v>783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90">
        <v>137</v>
      </c>
      <c r="B292" s="191">
        <v>43396</v>
      </c>
      <c r="C292" s="191"/>
      <c r="D292" s="192" t="s">
        <v>428</v>
      </c>
      <c r="E292" s="193" t="s">
        <v>592</v>
      </c>
      <c r="F292" s="193">
        <v>156.5</v>
      </c>
      <c r="G292" s="193"/>
      <c r="H292" s="193">
        <v>207.5</v>
      </c>
      <c r="I292" s="195">
        <v>191</v>
      </c>
      <c r="J292" s="165" t="s">
        <v>680</v>
      </c>
      <c r="K292" s="166">
        <f t="shared" si="151"/>
        <v>51</v>
      </c>
      <c r="L292" s="167">
        <f t="shared" si="152"/>
        <v>0.32587859424920129</v>
      </c>
      <c r="M292" s="162" t="s">
        <v>595</v>
      </c>
      <c r="N292" s="168">
        <v>44369</v>
      </c>
      <c r="O292" s="1"/>
      <c r="P292" s="1"/>
      <c r="Q292" s="1"/>
      <c r="R292" s="6" t="s">
        <v>783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90">
        <v>138</v>
      </c>
      <c r="B293" s="191">
        <v>43439</v>
      </c>
      <c r="C293" s="191"/>
      <c r="D293" s="192" t="s">
        <v>347</v>
      </c>
      <c r="E293" s="193" t="s">
        <v>592</v>
      </c>
      <c r="F293" s="193">
        <v>259.5</v>
      </c>
      <c r="G293" s="193"/>
      <c r="H293" s="193">
        <v>320</v>
      </c>
      <c r="I293" s="195">
        <v>320</v>
      </c>
      <c r="J293" s="165" t="s">
        <v>680</v>
      </c>
      <c r="K293" s="166">
        <f t="shared" si="151"/>
        <v>60.5</v>
      </c>
      <c r="L293" s="167">
        <f t="shared" si="152"/>
        <v>0.23314065510597304</v>
      </c>
      <c r="M293" s="162" t="s">
        <v>595</v>
      </c>
      <c r="N293" s="168">
        <v>44323</v>
      </c>
      <c r="O293" s="1"/>
      <c r="P293" s="1"/>
      <c r="Q293" s="1"/>
      <c r="R293" s="6" t="s">
        <v>783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03">
        <v>139</v>
      </c>
      <c r="B294" s="204">
        <v>43439</v>
      </c>
      <c r="C294" s="204"/>
      <c r="D294" s="205" t="s">
        <v>802</v>
      </c>
      <c r="E294" s="206" t="s">
        <v>592</v>
      </c>
      <c r="F294" s="206">
        <v>715</v>
      </c>
      <c r="G294" s="206"/>
      <c r="H294" s="206">
        <v>445</v>
      </c>
      <c r="I294" s="207">
        <v>840</v>
      </c>
      <c r="J294" s="175" t="s">
        <v>803</v>
      </c>
      <c r="K294" s="176">
        <f t="shared" si="151"/>
        <v>-270</v>
      </c>
      <c r="L294" s="177">
        <f t="shared" si="152"/>
        <v>-0.3776223776223776</v>
      </c>
      <c r="M294" s="173" t="s">
        <v>605</v>
      </c>
      <c r="N294" s="170">
        <v>43800</v>
      </c>
      <c r="O294" s="1"/>
      <c r="P294" s="1"/>
      <c r="Q294" s="1"/>
      <c r="R294" s="6" t="s">
        <v>783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90">
        <v>140</v>
      </c>
      <c r="B295" s="191">
        <v>43469</v>
      </c>
      <c r="C295" s="191"/>
      <c r="D295" s="192" t="s">
        <v>180</v>
      </c>
      <c r="E295" s="193" t="s">
        <v>592</v>
      </c>
      <c r="F295" s="193">
        <v>875</v>
      </c>
      <c r="G295" s="193"/>
      <c r="H295" s="193">
        <v>1165</v>
      </c>
      <c r="I295" s="195">
        <v>1185</v>
      </c>
      <c r="J295" s="165" t="s">
        <v>804</v>
      </c>
      <c r="K295" s="166">
        <f t="shared" si="151"/>
        <v>290</v>
      </c>
      <c r="L295" s="167">
        <f t="shared" si="152"/>
        <v>0.33142857142857141</v>
      </c>
      <c r="M295" s="162" t="s">
        <v>595</v>
      </c>
      <c r="N295" s="168">
        <v>43847</v>
      </c>
      <c r="O295" s="1"/>
      <c r="P295" s="1"/>
      <c r="Q295" s="1"/>
      <c r="R295" s="6" t="s">
        <v>783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90">
        <v>141</v>
      </c>
      <c r="B296" s="191">
        <v>43559</v>
      </c>
      <c r="C296" s="191"/>
      <c r="D296" s="192" t="s">
        <v>365</v>
      </c>
      <c r="E296" s="193" t="s">
        <v>592</v>
      </c>
      <c r="F296" s="193">
        <f>387-14.63</f>
        <v>372.37</v>
      </c>
      <c r="G296" s="193"/>
      <c r="H296" s="193">
        <v>490</v>
      </c>
      <c r="I296" s="195">
        <v>490</v>
      </c>
      <c r="J296" s="165" t="s">
        <v>680</v>
      </c>
      <c r="K296" s="166">
        <f t="shared" si="151"/>
        <v>117.63</v>
      </c>
      <c r="L296" s="167">
        <f t="shared" si="152"/>
        <v>0.31589548030185027</v>
      </c>
      <c r="M296" s="162" t="s">
        <v>595</v>
      </c>
      <c r="N296" s="168">
        <v>43850</v>
      </c>
      <c r="O296" s="1"/>
      <c r="P296" s="1"/>
      <c r="Q296" s="1"/>
      <c r="R296" s="6" t="s">
        <v>783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03">
        <v>142</v>
      </c>
      <c r="B297" s="204">
        <v>43578</v>
      </c>
      <c r="C297" s="204"/>
      <c r="D297" s="205" t="s">
        <v>805</v>
      </c>
      <c r="E297" s="206" t="s">
        <v>604</v>
      </c>
      <c r="F297" s="206">
        <v>220</v>
      </c>
      <c r="G297" s="206"/>
      <c r="H297" s="206">
        <v>127.5</v>
      </c>
      <c r="I297" s="207">
        <v>284</v>
      </c>
      <c r="J297" s="175" t="s">
        <v>806</v>
      </c>
      <c r="K297" s="176">
        <f t="shared" si="151"/>
        <v>-92.5</v>
      </c>
      <c r="L297" s="177">
        <f t="shared" si="152"/>
        <v>-0.42045454545454547</v>
      </c>
      <c r="M297" s="173" t="s">
        <v>605</v>
      </c>
      <c r="N297" s="170">
        <v>43896</v>
      </c>
      <c r="O297" s="1"/>
      <c r="P297" s="1"/>
      <c r="Q297" s="1"/>
      <c r="R297" s="6" t="s">
        <v>783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90">
        <v>143</v>
      </c>
      <c r="B298" s="191">
        <v>43622</v>
      </c>
      <c r="C298" s="191"/>
      <c r="D298" s="192" t="s">
        <v>490</v>
      </c>
      <c r="E298" s="193" t="s">
        <v>604</v>
      </c>
      <c r="F298" s="193">
        <v>332.8</v>
      </c>
      <c r="G298" s="193"/>
      <c r="H298" s="193">
        <v>405</v>
      </c>
      <c r="I298" s="195">
        <v>419</v>
      </c>
      <c r="J298" s="165" t="s">
        <v>807</v>
      </c>
      <c r="K298" s="166">
        <f t="shared" si="151"/>
        <v>72.199999999999989</v>
      </c>
      <c r="L298" s="167">
        <f t="shared" si="152"/>
        <v>0.21694711538461534</v>
      </c>
      <c r="M298" s="162" t="s">
        <v>595</v>
      </c>
      <c r="N298" s="168">
        <v>43860</v>
      </c>
      <c r="O298" s="1"/>
      <c r="P298" s="1"/>
      <c r="Q298" s="1"/>
      <c r="R298" s="6" t="s">
        <v>787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84">
        <v>144</v>
      </c>
      <c r="B299" s="183">
        <v>43641</v>
      </c>
      <c r="C299" s="183"/>
      <c r="D299" s="184" t="s">
        <v>172</v>
      </c>
      <c r="E299" s="185" t="s">
        <v>592</v>
      </c>
      <c r="F299" s="185">
        <v>386</v>
      </c>
      <c r="G299" s="186"/>
      <c r="H299" s="186">
        <v>395</v>
      </c>
      <c r="I299" s="186">
        <v>452</v>
      </c>
      <c r="J299" s="187" t="s">
        <v>808</v>
      </c>
      <c r="K299" s="188">
        <f t="shared" si="151"/>
        <v>9</v>
      </c>
      <c r="L299" s="189">
        <f t="shared" si="152"/>
        <v>2.3316062176165803E-2</v>
      </c>
      <c r="M299" s="185" t="s">
        <v>613</v>
      </c>
      <c r="N299" s="183">
        <v>43868</v>
      </c>
      <c r="O299" s="1"/>
      <c r="P299" s="1"/>
      <c r="Q299" s="1"/>
      <c r="R299" s="6" t="s">
        <v>787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84">
        <v>145</v>
      </c>
      <c r="B300" s="183">
        <v>43707</v>
      </c>
      <c r="C300" s="183"/>
      <c r="D300" s="184" t="s">
        <v>146</v>
      </c>
      <c r="E300" s="185" t="s">
        <v>592</v>
      </c>
      <c r="F300" s="185">
        <v>137.5</v>
      </c>
      <c r="G300" s="186"/>
      <c r="H300" s="186">
        <v>138.5</v>
      </c>
      <c r="I300" s="186">
        <v>190</v>
      </c>
      <c r="J300" s="187" t="s">
        <v>809</v>
      </c>
      <c r="K300" s="188">
        <f t="shared" si="151"/>
        <v>1</v>
      </c>
      <c r="L300" s="189">
        <f t="shared" si="152"/>
        <v>7.2727272727272727E-3</v>
      </c>
      <c r="M300" s="185" t="s">
        <v>613</v>
      </c>
      <c r="N300" s="183">
        <v>44432</v>
      </c>
      <c r="O300" s="1"/>
      <c r="P300" s="1"/>
      <c r="Q300" s="1"/>
      <c r="R300" s="6" t="s">
        <v>783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90">
        <v>146</v>
      </c>
      <c r="B301" s="191">
        <v>43731</v>
      </c>
      <c r="C301" s="191"/>
      <c r="D301" s="192" t="s">
        <v>438</v>
      </c>
      <c r="E301" s="193" t="s">
        <v>592</v>
      </c>
      <c r="F301" s="193">
        <v>235</v>
      </c>
      <c r="G301" s="193"/>
      <c r="H301" s="193">
        <v>295</v>
      </c>
      <c r="I301" s="195">
        <v>296</v>
      </c>
      <c r="J301" s="165" t="s">
        <v>810</v>
      </c>
      <c r="K301" s="166">
        <f t="shared" si="151"/>
        <v>60</v>
      </c>
      <c r="L301" s="167">
        <f t="shared" si="152"/>
        <v>0.25531914893617019</v>
      </c>
      <c r="M301" s="162" t="s">
        <v>595</v>
      </c>
      <c r="N301" s="168">
        <v>43844</v>
      </c>
      <c r="O301" s="1"/>
      <c r="P301" s="1"/>
      <c r="Q301" s="1"/>
      <c r="R301" s="6" t="s">
        <v>787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90">
        <v>147</v>
      </c>
      <c r="B302" s="191">
        <v>43752</v>
      </c>
      <c r="C302" s="191"/>
      <c r="D302" s="192" t="s">
        <v>811</v>
      </c>
      <c r="E302" s="193" t="s">
        <v>592</v>
      </c>
      <c r="F302" s="193">
        <v>277.5</v>
      </c>
      <c r="G302" s="193"/>
      <c r="H302" s="193">
        <v>333</v>
      </c>
      <c r="I302" s="195">
        <v>333</v>
      </c>
      <c r="J302" s="165" t="s">
        <v>812</v>
      </c>
      <c r="K302" s="166">
        <f t="shared" si="151"/>
        <v>55.5</v>
      </c>
      <c r="L302" s="167">
        <f t="shared" si="152"/>
        <v>0.2</v>
      </c>
      <c r="M302" s="162" t="s">
        <v>595</v>
      </c>
      <c r="N302" s="168">
        <v>43846</v>
      </c>
      <c r="O302" s="1"/>
      <c r="P302" s="1"/>
      <c r="Q302" s="1"/>
      <c r="R302" s="6" t="s">
        <v>783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90">
        <v>148</v>
      </c>
      <c r="B303" s="191">
        <v>43752</v>
      </c>
      <c r="C303" s="191"/>
      <c r="D303" s="192" t="s">
        <v>813</v>
      </c>
      <c r="E303" s="193" t="s">
        <v>592</v>
      </c>
      <c r="F303" s="193">
        <v>930</v>
      </c>
      <c r="G303" s="193"/>
      <c r="H303" s="193">
        <v>1165</v>
      </c>
      <c r="I303" s="195">
        <v>1200</v>
      </c>
      <c r="J303" s="165" t="s">
        <v>814</v>
      </c>
      <c r="K303" s="166">
        <f t="shared" si="151"/>
        <v>235</v>
      </c>
      <c r="L303" s="167">
        <f t="shared" si="152"/>
        <v>0.25268817204301075</v>
      </c>
      <c r="M303" s="162" t="s">
        <v>595</v>
      </c>
      <c r="N303" s="168">
        <v>43847</v>
      </c>
      <c r="O303" s="1"/>
      <c r="P303" s="1"/>
      <c r="Q303" s="1"/>
      <c r="R303" s="6" t="s">
        <v>787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90">
        <v>149</v>
      </c>
      <c r="B304" s="191">
        <v>43753</v>
      </c>
      <c r="C304" s="191"/>
      <c r="D304" s="192" t="s">
        <v>815</v>
      </c>
      <c r="E304" s="193" t="s">
        <v>592</v>
      </c>
      <c r="F304" s="163">
        <v>111</v>
      </c>
      <c r="G304" s="193"/>
      <c r="H304" s="193">
        <v>141</v>
      </c>
      <c r="I304" s="195">
        <v>141</v>
      </c>
      <c r="J304" s="165" t="s">
        <v>816</v>
      </c>
      <c r="K304" s="166">
        <f t="shared" si="151"/>
        <v>30</v>
      </c>
      <c r="L304" s="167">
        <f t="shared" si="152"/>
        <v>0.27027027027027029</v>
      </c>
      <c r="M304" s="162" t="s">
        <v>595</v>
      </c>
      <c r="N304" s="168">
        <v>44328</v>
      </c>
      <c r="O304" s="1"/>
      <c r="P304" s="1"/>
      <c r="Q304" s="1"/>
      <c r="R304" s="6" t="s">
        <v>787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90">
        <v>150</v>
      </c>
      <c r="B305" s="191">
        <v>43753</v>
      </c>
      <c r="C305" s="191"/>
      <c r="D305" s="192" t="s">
        <v>817</v>
      </c>
      <c r="E305" s="193" t="s">
        <v>592</v>
      </c>
      <c r="F305" s="163">
        <v>296</v>
      </c>
      <c r="G305" s="193"/>
      <c r="H305" s="193">
        <v>370</v>
      </c>
      <c r="I305" s="195">
        <v>370</v>
      </c>
      <c r="J305" s="165" t="s">
        <v>680</v>
      </c>
      <c r="K305" s="166">
        <f t="shared" si="151"/>
        <v>74</v>
      </c>
      <c r="L305" s="167">
        <f t="shared" si="152"/>
        <v>0.25</v>
      </c>
      <c r="M305" s="162" t="s">
        <v>595</v>
      </c>
      <c r="N305" s="168">
        <v>43853</v>
      </c>
      <c r="O305" s="1"/>
      <c r="P305" s="1"/>
      <c r="Q305" s="1"/>
      <c r="R305" s="6" t="s">
        <v>787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90">
        <v>151</v>
      </c>
      <c r="B306" s="191">
        <v>43754</v>
      </c>
      <c r="C306" s="191"/>
      <c r="D306" s="192" t="s">
        <v>818</v>
      </c>
      <c r="E306" s="193" t="s">
        <v>592</v>
      </c>
      <c r="F306" s="163">
        <v>300</v>
      </c>
      <c r="G306" s="193"/>
      <c r="H306" s="193">
        <v>382.5</v>
      </c>
      <c r="I306" s="195">
        <v>344</v>
      </c>
      <c r="J306" s="165" t="s">
        <v>819</v>
      </c>
      <c r="K306" s="166">
        <f t="shared" si="151"/>
        <v>82.5</v>
      </c>
      <c r="L306" s="167">
        <f t="shared" si="152"/>
        <v>0.27500000000000002</v>
      </c>
      <c r="M306" s="162" t="s">
        <v>595</v>
      </c>
      <c r="N306" s="168">
        <v>44238</v>
      </c>
      <c r="O306" s="1"/>
      <c r="P306" s="1"/>
      <c r="Q306" s="1"/>
      <c r="R306" s="6" t="s">
        <v>787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90">
        <v>152</v>
      </c>
      <c r="B307" s="191">
        <v>43832</v>
      </c>
      <c r="C307" s="191"/>
      <c r="D307" s="192" t="s">
        <v>820</v>
      </c>
      <c r="E307" s="193" t="s">
        <v>592</v>
      </c>
      <c r="F307" s="163">
        <v>495</v>
      </c>
      <c r="G307" s="193"/>
      <c r="H307" s="193">
        <v>595</v>
      </c>
      <c r="I307" s="195">
        <v>590</v>
      </c>
      <c r="J307" s="165" t="s">
        <v>616</v>
      </c>
      <c r="K307" s="166">
        <f t="shared" si="151"/>
        <v>100</v>
      </c>
      <c r="L307" s="167">
        <f t="shared" si="152"/>
        <v>0.20202020202020202</v>
      </c>
      <c r="M307" s="162" t="s">
        <v>595</v>
      </c>
      <c r="N307" s="168">
        <v>44589</v>
      </c>
      <c r="O307" s="1"/>
      <c r="P307" s="1"/>
      <c r="Q307" s="1"/>
      <c r="R307" s="6" t="s">
        <v>787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90">
        <v>153</v>
      </c>
      <c r="B308" s="191">
        <v>43966</v>
      </c>
      <c r="C308" s="191"/>
      <c r="D308" s="192" t="s">
        <v>76</v>
      </c>
      <c r="E308" s="193" t="s">
        <v>592</v>
      </c>
      <c r="F308" s="163">
        <v>67.5</v>
      </c>
      <c r="G308" s="193"/>
      <c r="H308" s="193">
        <v>86</v>
      </c>
      <c r="I308" s="195">
        <v>86</v>
      </c>
      <c r="J308" s="165" t="s">
        <v>821</v>
      </c>
      <c r="K308" s="166">
        <f t="shared" si="151"/>
        <v>18.5</v>
      </c>
      <c r="L308" s="167">
        <f t="shared" si="152"/>
        <v>0.27407407407407408</v>
      </c>
      <c r="M308" s="162" t="s">
        <v>595</v>
      </c>
      <c r="N308" s="168">
        <v>44008</v>
      </c>
      <c r="O308" s="1"/>
      <c r="P308" s="1"/>
      <c r="Q308" s="1"/>
      <c r="R308" s="6" t="s">
        <v>787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90">
        <v>154</v>
      </c>
      <c r="B309" s="191">
        <v>44035</v>
      </c>
      <c r="C309" s="191"/>
      <c r="D309" s="192" t="s">
        <v>489</v>
      </c>
      <c r="E309" s="193" t="s">
        <v>592</v>
      </c>
      <c r="F309" s="163">
        <v>231</v>
      </c>
      <c r="G309" s="193"/>
      <c r="H309" s="193">
        <v>281</v>
      </c>
      <c r="I309" s="195">
        <v>281</v>
      </c>
      <c r="J309" s="165" t="s">
        <v>680</v>
      </c>
      <c r="K309" s="166">
        <f t="shared" si="151"/>
        <v>50</v>
      </c>
      <c r="L309" s="167">
        <f t="shared" si="152"/>
        <v>0.21645021645021645</v>
      </c>
      <c r="M309" s="162" t="s">
        <v>595</v>
      </c>
      <c r="N309" s="168">
        <v>44358</v>
      </c>
      <c r="O309" s="1"/>
      <c r="P309" s="1"/>
      <c r="Q309" s="1"/>
      <c r="R309" s="6" t="s">
        <v>787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90">
        <v>155</v>
      </c>
      <c r="B310" s="191">
        <v>44092</v>
      </c>
      <c r="C310" s="191"/>
      <c r="D310" s="192" t="s">
        <v>144</v>
      </c>
      <c r="E310" s="193" t="s">
        <v>592</v>
      </c>
      <c r="F310" s="193">
        <v>206</v>
      </c>
      <c r="G310" s="193"/>
      <c r="H310" s="193">
        <v>248</v>
      </c>
      <c r="I310" s="195">
        <v>248</v>
      </c>
      <c r="J310" s="165" t="s">
        <v>680</v>
      </c>
      <c r="K310" s="166">
        <f t="shared" si="151"/>
        <v>42</v>
      </c>
      <c r="L310" s="167">
        <f t="shared" si="152"/>
        <v>0.20388349514563106</v>
      </c>
      <c r="M310" s="162" t="s">
        <v>595</v>
      </c>
      <c r="N310" s="168">
        <v>44214</v>
      </c>
      <c r="O310" s="1"/>
      <c r="P310" s="1"/>
      <c r="Q310" s="1"/>
      <c r="R310" s="6" t="s">
        <v>787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90">
        <v>156</v>
      </c>
      <c r="B311" s="191">
        <v>44140</v>
      </c>
      <c r="C311" s="191"/>
      <c r="D311" s="192" t="s">
        <v>144</v>
      </c>
      <c r="E311" s="193" t="s">
        <v>592</v>
      </c>
      <c r="F311" s="193">
        <v>182.5</v>
      </c>
      <c r="G311" s="193"/>
      <c r="H311" s="193">
        <v>248</v>
      </c>
      <c r="I311" s="195">
        <v>248</v>
      </c>
      <c r="J311" s="165" t="s">
        <v>680</v>
      </c>
      <c r="K311" s="166">
        <f t="shared" si="151"/>
        <v>65.5</v>
      </c>
      <c r="L311" s="167">
        <f t="shared" si="152"/>
        <v>0.35890410958904112</v>
      </c>
      <c r="M311" s="162" t="s">
        <v>595</v>
      </c>
      <c r="N311" s="168">
        <v>44214</v>
      </c>
      <c r="O311" s="1"/>
      <c r="P311" s="1"/>
      <c r="Q311" s="1"/>
      <c r="R311" s="6" t="s">
        <v>787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90">
        <v>157</v>
      </c>
      <c r="B312" s="191">
        <v>44140</v>
      </c>
      <c r="C312" s="191"/>
      <c r="D312" s="192" t="s">
        <v>347</v>
      </c>
      <c r="E312" s="193" t="s">
        <v>592</v>
      </c>
      <c r="F312" s="193">
        <v>247.5</v>
      </c>
      <c r="G312" s="193"/>
      <c r="H312" s="193">
        <v>320</v>
      </c>
      <c r="I312" s="195">
        <v>320</v>
      </c>
      <c r="J312" s="165" t="s">
        <v>680</v>
      </c>
      <c r="K312" s="166">
        <f t="shared" si="151"/>
        <v>72.5</v>
      </c>
      <c r="L312" s="167">
        <f t="shared" si="152"/>
        <v>0.29292929292929293</v>
      </c>
      <c r="M312" s="162" t="s">
        <v>595</v>
      </c>
      <c r="N312" s="168">
        <v>44323</v>
      </c>
      <c r="O312" s="1"/>
      <c r="P312" s="1"/>
      <c r="Q312" s="1"/>
      <c r="R312" s="6" t="s">
        <v>787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90">
        <v>158</v>
      </c>
      <c r="B313" s="191">
        <v>44140</v>
      </c>
      <c r="C313" s="191"/>
      <c r="D313" s="192" t="s">
        <v>203</v>
      </c>
      <c r="E313" s="193" t="s">
        <v>592</v>
      </c>
      <c r="F313" s="163">
        <v>925</v>
      </c>
      <c r="G313" s="193"/>
      <c r="H313" s="193">
        <v>1095</v>
      </c>
      <c r="I313" s="195">
        <v>1093</v>
      </c>
      <c r="J313" s="165" t="s">
        <v>822</v>
      </c>
      <c r="K313" s="166">
        <f t="shared" si="151"/>
        <v>170</v>
      </c>
      <c r="L313" s="167">
        <f t="shared" si="152"/>
        <v>0.18378378378378379</v>
      </c>
      <c r="M313" s="162" t="s">
        <v>595</v>
      </c>
      <c r="N313" s="168">
        <v>44201</v>
      </c>
      <c r="O313" s="1"/>
      <c r="P313" s="1"/>
      <c r="Q313" s="1"/>
      <c r="R313" s="6" t="s">
        <v>787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90">
        <v>159</v>
      </c>
      <c r="B314" s="191">
        <v>44140</v>
      </c>
      <c r="C314" s="191"/>
      <c r="D314" s="192" t="s">
        <v>365</v>
      </c>
      <c r="E314" s="193" t="s">
        <v>592</v>
      </c>
      <c r="F314" s="163">
        <v>332.5</v>
      </c>
      <c r="G314" s="193"/>
      <c r="H314" s="193">
        <v>393</v>
      </c>
      <c r="I314" s="195">
        <v>406</v>
      </c>
      <c r="J314" s="165" t="s">
        <v>823</v>
      </c>
      <c r="K314" s="166">
        <f t="shared" si="151"/>
        <v>60.5</v>
      </c>
      <c r="L314" s="167">
        <f t="shared" si="152"/>
        <v>0.18195488721804512</v>
      </c>
      <c r="M314" s="162" t="s">
        <v>595</v>
      </c>
      <c r="N314" s="168">
        <v>44256</v>
      </c>
      <c r="O314" s="1"/>
      <c r="P314" s="1"/>
      <c r="Q314" s="1"/>
      <c r="R314" s="6" t="s">
        <v>787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90">
        <v>160</v>
      </c>
      <c r="B315" s="191">
        <v>44141</v>
      </c>
      <c r="C315" s="191"/>
      <c r="D315" s="192" t="s">
        <v>489</v>
      </c>
      <c r="E315" s="193" t="s">
        <v>592</v>
      </c>
      <c r="F315" s="163">
        <v>231</v>
      </c>
      <c r="G315" s="193"/>
      <c r="H315" s="193">
        <v>281</v>
      </c>
      <c r="I315" s="195">
        <v>281</v>
      </c>
      <c r="J315" s="165" t="s">
        <v>680</v>
      </c>
      <c r="K315" s="166">
        <f t="shared" si="151"/>
        <v>50</v>
      </c>
      <c r="L315" s="167">
        <f t="shared" si="152"/>
        <v>0.21645021645021645</v>
      </c>
      <c r="M315" s="162" t="s">
        <v>595</v>
      </c>
      <c r="N315" s="168">
        <v>44358</v>
      </c>
      <c r="O315" s="1"/>
      <c r="P315" s="1"/>
      <c r="Q315" s="1"/>
      <c r="R315" s="6" t="s">
        <v>787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90">
        <v>161</v>
      </c>
      <c r="B316" s="191">
        <v>44187</v>
      </c>
      <c r="C316" s="191"/>
      <c r="D316" s="192" t="s">
        <v>824</v>
      </c>
      <c r="E316" s="193" t="s">
        <v>592</v>
      </c>
      <c r="F316" s="163">
        <v>190</v>
      </c>
      <c r="G316" s="193"/>
      <c r="H316" s="193">
        <v>239</v>
      </c>
      <c r="I316" s="195">
        <v>239</v>
      </c>
      <c r="J316" s="165" t="s">
        <v>825</v>
      </c>
      <c r="K316" s="166">
        <f t="shared" si="151"/>
        <v>49</v>
      </c>
      <c r="L316" s="167">
        <f t="shared" si="152"/>
        <v>0.25789473684210529</v>
      </c>
      <c r="M316" s="162" t="s">
        <v>595</v>
      </c>
      <c r="N316" s="168">
        <v>44844</v>
      </c>
      <c r="O316" s="1"/>
      <c r="P316" s="1"/>
      <c r="Q316" s="1"/>
      <c r="R316" s="6" t="s">
        <v>787</v>
      </c>
    </row>
    <row r="317" spans="1:26" ht="12.75" customHeight="1">
      <c r="A317" s="190">
        <v>162</v>
      </c>
      <c r="B317" s="191">
        <v>44258</v>
      </c>
      <c r="C317" s="191"/>
      <c r="D317" s="192" t="s">
        <v>820</v>
      </c>
      <c r="E317" s="193" t="s">
        <v>592</v>
      </c>
      <c r="F317" s="163">
        <v>495</v>
      </c>
      <c r="G317" s="193"/>
      <c r="H317" s="193">
        <v>595</v>
      </c>
      <c r="I317" s="195">
        <v>590</v>
      </c>
      <c r="J317" s="165" t="s">
        <v>616</v>
      </c>
      <c r="K317" s="166">
        <f t="shared" si="151"/>
        <v>100</v>
      </c>
      <c r="L317" s="167">
        <f t="shared" si="152"/>
        <v>0.20202020202020202</v>
      </c>
      <c r="M317" s="162" t="s">
        <v>595</v>
      </c>
      <c r="N317" s="168">
        <v>44589</v>
      </c>
      <c r="O317" s="1"/>
      <c r="P317" s="1"/>
      <c r="R317" s="6" t="s">
        <v>787</v>
      </c>
    </row>
    <row r="318" spans="1:26" ht="12.75" customHeight="1">
      <c r="A318" s="190">
        <v>163</v>
      </c>
      <c r="B318" s="191">
        <v>44274</v>
      </c>
      <c r="C318" s="191"/>
      <c r="D318" s="192" t="s">
        <v>365</v>
      </c>
      <c r="E318" s="193" t="s">
        <v>592</v>
      </c>
      <c r="F318" s="163">
        <v>355</v>
      </c>
      <c r="G318" s="193"/>
      <c r="H318" s="193">
        <v>422.5</v>
      </c>
      <c r="I318" s="195">
        <v>420</v>
      </c>
      <c r="J318" s="165" t="s">
        <v>826</v>
      </c>
      <c r="K318" s="166">
        <f t="shared" si="151"/>
        <v>67.5</v>
      </c>
      <c r="L318" s="167">
        <f t="shared" si="152"/>
        <v>0.19014084507042253</v>
      </c>
      <c r="M318" s="162" t="s">
        <v>595</v>
      </c>
      <c r="N318" s="168">
        <v>44361</v>
      </c>
      <c r="O318" s="1"/>
      <c r="R318" s="208" t="s">
        <v>787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90">
        <v>164</v>
      </c>
      <c r="B319" s="191">
        <v>44295</v>
      </c>
      <c r="C319" s="191"/>
      <c r="D319" s="192" t="s">
        <v>327</v>
      </c>
      <c r="E319" s="193" t="s">
        <v>592</v>
      </c>
      <c r="F319" s="163">
        <v>555</v>
      </c>
      <c r="G319" s="193"/>
      <c r="H319" s="193">
        <v>663</v>
      </c>
      <c r="I319" s="195">
        <v>663</v>
      </c>
      <c r="J319" s="165" t="s">
        <v>827</v>
      </c>
      <c r="K319" s="166">
        <f t="shared" si="151"/>
        <v>108</v>
      </c>
      <c r="L319" s="167">
        <f t="shared" si="152"/>
        <v>0.19459459459459461</v>
      </c>
      <c r="M319" s="162" t="s">
        <v>595</v>
      </c>
      <c r="N319" s="168">
        <v>44321</v>
      </c>
      <c r="O319" s="1"/>
      <c r="P319" s="1"/>
      <c r="Q319" s="1"/>
      <c r="R319" s="208" t="s">
        <v>787</v>
      </c>
    </row>
    <row r="320" spans="1:26" ht="12.75" customHeight="1">
      <c r="A320" s="190">
        <v>165</v>
      </c>
      <c r="B320" s="191">
        <v>44308</v>
      </c>
      <c r="C320" s="191"/>
      <c r="D320" s="192" t="s">
        <v>791</v>
      </c>
      <c r="E320" s="193" t="s">
        <v>592</v>
      </c>
      <c r="F320" s="163">
        <v>126.5</v>
      </c>
      <c r="G320" s="193"/>
      <c r="H320" s="193">
        <v>155</v>
      </c>
      <c r="I320" s="195">
        <v>155</v>
      </c>
      <c r="J320" s="165" t="s">
        <v>680</v>
      </c>
      <c r="K320" s="166">
        <f t="shared" si="151"/>
        <v>28.5</v>
      </c>
      <c r="L320" s="167">
        <f t="shared" si="152"/>
        <v>0.22529644268774704</v>
      </c>
      <c r="M320" s="162" t="s">
        <v>595</v>
      </c>
      <c r="N320" s="168">
        <v>44362</v>
      </c>
      <c r="O320" s="1"/>
      <c r="R320" s="208" t="s">
        <v>787</v>
      </c>
    </row>
    <row r="321" spans="1:18" ht="12.75" customHeight="1">
      <c r="A321" s="169">
        <v>166</v>
      </c>
      <c r="B321" s="200">
        <v>44368</v>
      </c>
      <c r="C321" s="200"/>
      <c r="D321" s="171" t="s">
        <v>828</v>
      </c>
      <c r="E321" s="173" t="s">
        <v>592</v>
      </c>
      <c r="F321" s="201">
        <v>287.5</v>
      </c>
      <c r="G321" s="173"/>
      <c r="H321" s="173">
        <v>245</v>
      </c>
      <c r="I321" s="174">
        <v>344</v>
      </c>
      <c r="J321" s="175" t="s">
        <v>829</v>
      </c>
      <c r="K321" s="176">
        <f t="shared" si="151"/>
        <v>-42.5</v>
      </c>
      <c r="L321" s="177">
        <f t="shared" si="152"/>
        <v>-0.14782608695652175</v>
      </c>
      <c r="M321" s="173" t="s">
        <v>605</v>
      </c>
      <c r="N321" s="170">
        <v>44508</v>
      </c>
      <c r="O321" s="1"/>
      <c r="R321" s="208" t="s">
        <v>787</v>
      </c>
    </row>
    <row r="322" spans="1:18" ht="12.75" customHeight="1">
      <c r="A322" s="190">
        <v>167</v>
      </c>
      <c r="B322" s="191">
        <v>44368</v>
      </c>
      <c r="C322" s="191"/>
      <c r="D322" s="192" t="s">
        <v>489</v>
      </c>
      <c r="E322" s="193" t="s">
        <v>592</v>
      </c>
      <c r="F322" s="163">
        <v>241</v>
      </c>
      <c r="G322" s="193"/>
      <c r="H322" s="193">
        <v>298</v>
      </c>
      <c r="I322" s="195">
        <v>320</v>
      </c>
      <c r="J322" s="165" t="s">
        <v>680</v>
      </c>
      <c r="K322" s="166">
        <f t="shared" si="151"/>
        <v>57</v>
      </c>
      <c r="L322" s="167">
        <f t="shared" si="152"/>
        <v>0.23651452282157676</v>
      </c>
      <c r="M322" s="162" t="s">
        <v>595</v>
      </c>
      <c r="N322" s="168">
        <v>44802</v>
      </c>
      <c r="O322" s="37"/>
      <c r="R322" s="208" t="s">
        <v>787</v>
      </c>
    </row>
    <row r="323" spans="1:18" ht="12.75" customHeight="1">
      <c r="A323" s="190">
        <v>168</v>
      </c>
      <c r="B323" s="191">
        <v>44406</v>
      </c>
      <c r="C323" s="191"/>
      <c r="D323" s="192" t="s">
        <v>791</v>
      </c>
      <c r="E323" s="193" t="s">
        <v>592</v>
      </c>
      <c r="F323" s="163">
        <v>162.5</v>
      </c>
      <c r="G323" s="193"/>
      <c r="H323" s="193">
        <v>200</v>
      </c>
      <c r="I323" s="195">
        <v>200</v>
      </c>
      <c r="J323" s="165" t="s">
        <v>680</v>
      </c>
      <c r="K323" s="166">
        <f t="shared" si="151"/>
        <v>37.5</v>
      </c>
      <c r="L323" s="167">
        <f t="shared" si="152"/>
        <v>0.23076923076923078</v>
      </c>
      <c r="M323" s="162" t="s">
        <v>595</v>
      </c>
      <c r="N323" s="168">
        <v>44802</v>
      </c>
      <c r="O323" s="1"/>
      <c r="R323" s="208" t="s">
        <v>787</v>
      </c>
    </row>
    <row r="324" spans="1:18" ht="12.75" customHeight="1">
      <c r="A324" s="190">
        <v>169</v>
      </c>
      <c r="B324" s="191">
        <v>44462</v>
      </c>
      <c r="C324" s="191"/>
      <c r="D324" s="192" t="s">
        <v>446</v>
      </c>
      <c r="E324" s="193" t="s">
        <v>592</v>
      </c>
      <c r="F324" s="163">
        <v>1235</v>
      </c>
      <c r="G324" s="193"/>
      <c r="H324" s="193">
        <v>1505</v>
      </c>
      <c r="I324" s="195">
        <v>1500</v>
      </c>
      <c r="J324" s="165" t="s">
        <v>680</v>
      </c>
      <c r="K324" s="166">
        <f t="shared" si="151"/>
        <v>270</v>
      </c>
      <c r="L324" s="167">
        <f t="shared" si="152"/>
        <v>0.21862348178137653</v>
      </c>
      <c r="M324" s="162" t="s">
        <v>595</v>
      </c>
      <c r="N324" s="168">
        <v>44564</v>
      </c>
      <c r="O324" s="1"/>
      <c r="R324" s="208" t="s">
        <v>787</v>
      </c>
    </row>
    <row r="325" spans="1:18" ht="12.75" customHeight="1">
      <c r="A325" s="209">
        <v>170</v>
      </c>
      <c r="B325" s="210">
        <v>44480</v>
      </c>
      <c r="C325" s="210"/>
      <c r="D325" s="211" t="s">
        <v>830</v>
      </c>
      <c r="E325" s="212" t="s">
        <v>592</v>
      </c>
      <c r="F325" s="55">
        <v>58.75</v>
      </c>
      <c r="G325" s="212"/>
      <c r="H325" s="213"/>
      <c r="I325" s="51"/>
      <c r="J325" s="214" t="s">
        <v>593</v>
      </c>
      <c r="K325" s="209"/>
      <c r="L325" s="210"/>
      <c r="M325" s="210"/>
      <c r="N325" s="211"/>
      <c r="O325" s="37"/>
      <c r="R325" s="208" t="s">
        <v>787</v>
      </c>
    </row>
    <row r="326" spans="1:18" ht="12.75" customHeight="1">
      <c r="A326" s="215">
        <v>171</v>
      </c>
      <c r="B326" s="216">
        <v>44481</v>
      </c>
      <c r="C326" s="216"/>
      <c r="D326" s="217" t="s">
        <v>278</v>
      </c>
      <c r="E326" s="51" t="s">
        <v>592</v>
      </c>
      <c r="F326" s="218" t="s">
        <v>831</v>
      </c>
      <c r="G326" s="51"/>
      <c r="H326" s="51"/>
      <c r="I326" s="51">
        <v>380</v>
      </c>
      <c r="J326" s="219" t="s">
        <v>593</v>
      </c>
      <c r="K326" s="215"/>
      <c r="L326" s="216"/>
      <c r="M326" s="216"/>
      <c r="N326" s="217"/>
      <c r="O326" s="37"/>
      <c r="R326" s="208" t="s">
        <v>787</v>
      </c>
    </row>
    <row r="327" spans="1:18" ht="12.75" customHeight="1">
      <c r="A327" s="190">
        <v>172</v>
      </c>
      <c r="B327" s="191">
        <v>44481</v>
      </c>
      <c r="C327" s="191"/>
      <c r="D327" s="192" t="s">
        <v>832</v>
      </c>
      <c r="E327" s="193" t="s">
        <v>592</v>
      </c>
      <c r="F327" s="163">
        <v>45.5</v>
      </c>
      <c r="G327" s="193"/>
      <c r="H327" s="193">
        <v>56.5</v>
      </c>
      <c r="I327" s="195">
        <v>56</v>
      </c>
      <c r="J327" s="165" t="s">
        <v>680</v>
      </c>
      <c r="K327" s="166">
        <f t="shared" ref="K327:K328" si="153">H327-F327</f>
        <v>11</v>
      </c>
      <c r="L327" s="167">
        <f t="shared" ref="L327:L328" si="154">K327/F327</f>
        <v>0.24175824175824176</v>
      </c>
      <c r="M327" s="162" t="s">
        <v>595</v>
      </c>
      <c r="N327" s="168">
        <v>44881</v>
      </c>
      <c r="O327" s="37"/>
      <c r="R327" s="208"/>
    </row>
    <row r="328" spans="1:18" ht="12.75" customHeight="1">
      <c r="A328" s="190">
        <v>173</v>
      </c>
      <c r="B328" s="191">
        <v>44551</v>
      </c>
      <c r="C328" s="191"/>
      <c r="D328" s="192" t="s">
        <v>131</v>
      </c>
      <c r="E328" s="193" t="s">
        <v>592</v>
      </c>
      <c r="F328" s="163">
        <v>2300</v>
      </c>
      <c r="G328" s="193"/>
      <c r="H328" s="193">
        <f>(2820+2200)/2</f>
        <v>2510</v>
      </c>
      <c r="I328" s="195">
        <v>3000</v>
      </c>
      <c r="J328" s="165" t="s">
        <v>833</v>
      </c>
      <c r="K328" s="166">
        <f t="shared" si="153"/>
        <v>210</v>
      </c>
      <c r="L328" s="167">
        <f t="shared" si="154"/>
        <v>9.1304347826086957E-2</v>
      </c>
      <c r="M328" s="162" t="s">
        <v>595</v>
      </c>
      <c r="N328" s="168">
        <v>44649</v>
      </c>
      <c r="O328" s="1"/>
      <c r="R328" s="208"/>
    </row>
    <row r="329" spans="1:18" ht="12.75" customHeight="1">
      <c r="A329" s="190">
        <v>174</v>
      </c>
      <c r="B329" s="191">
        <v>44606</v>
      </c>
      <c r="C329" s="191"/>
      <c r="D329" s="192" t="s">
        <v>436</v>
      </c>
      <c r="E329" s="193" t="s">
        <v>592</v>
      </c>
      <c r="F329" s="163">
        <v>635</v>
      </c>
      <c r="G329" s="193"/>
      <c r="H329" s="193">
        <v>700</v>
      </c>
      <c r="I329" s="195">
        <v>764</v>
      </c>
      <c r="J329" s="165" t="s">
        <v>873</v>
      </c>
      <c r="K329" s="166">
        <f t="shared" ref="K329" si="155">H329-F329</f>
        <v>65</v>
      </c>
      <c r="L329" s="167">
        <f t="shared" ref="L329" si="156">K329/F329</f>
        <v>0.10236220472440945</v>
      </c>
      <c r="M329" s="162" t="s">
        <v>595</v>
      </c>
      <c r="N329" s="168">
        <v>45159</v>
      </c>
      <c r="O329" s="37"/>
      <c r="R329" s="208"/>
    </row>
    <row r="330" spans="1:18" ht="12.75" customHeight="1">
      <c r="A330" s="190">
        <v>175</v>
      </c>
      <c r="B330" s="191">
        <v>44613</v>
      </c>
      <c r="C330" s="191"/>
      <c r="D330" s="192" t="s">
        <v>446</v>
      </c>
      <c r="E330" s="193" t="s">
        <v>592</v>
      </c>
      <c r="F330" s="163">
        <v>1255</v>
      </c>
      <c r="G330" s="193"/>
      <c r="H330" s="193">
        <v>1515</v>
      </c>
      <c r="I330" s="195">
        <v>1510</v>
      </c>
      <c r="J330" s="165" t="s">
        <v>680</v>
      </c>
      <c r="K330" s="166">
        <f>H330-F330</f>
        <v>260</v>
      </c>
      <c r="L330" s="167">
        <f>K330/F330</f>
        <v>0.20717131474103587</v>
      </c>
      <c r="M330" s="162" t="s">
        <v>595</v>
      </c>
      <c r="N330" s="168">
        <v>44834</v>
      </c>
      <c r="O330" s="37"/>
      <c r="R330" s="208"/>
    </row>
    <row r="331" spans="1:18" ht="12.75" customHeight="1">
      <c r="A331">
        <v>176</v>
      </c>
      <c r="B331" s="216">
        <v>44670</v>
      </c>
      <c r="C331" s="216"/>
      <c r="D331" s="53" t="s">
        <v>552</v>
      </c>
      <c r="E331" s="220" t="s">
        <v>592</v>
      </c>
      <c r="F331" s="51" t="s">
        <v>834</v>
      </c>
      <c r="G331" s="51"/>
      <c r="H331" s="51"/>
      <c r="I331" s="51">
        <v>553</v>
      </c>
      <c r="J331" s="51" t="s">
        <v>593</v>
      </c>
      <c r="K331" s="51"/>
      <c r="L331" s="51"/>
      <c r="M331" s="51"/>
      <c r="N331" s="51"/>
      <c r="O331" s="37"/>
      <c r="R331" s="208"/>
    </row>
    <row r="332" spans="1:18" ht="12.75" customHeight="1">
      <c r="A332" s="190">
        <v>177</v>
      </c>
      <c r="B332" s="191">
        <v>44746</v>
      </c>
      <c r="C332" s="191"/>
      <c r="D332" s="192" t="s">
        <v>835</v>
      </c>
      <c r="E332" s="193" t="s">
        <v>592</v>
      </c>
      <c r="F332" s="163">
        <v>207.5</v>
      </c>
      <c r="G332" s="193"/>
      <c r="H332" s="193">
        <v>254</v>
      </c>
      <c r="I332" s="195">
        <v>254</v>
      </c>
      <c r="J332" s="165" t="s">
        <v>680</v>
      </c>
      <c r="K332" s="166">
        <f t="shared" ref="K332:K334" si="157">H332-F332</f>
        <v>46.5</v>
      </c>
      <c r="L332" s="167">
        <f t="shared" ref="L332:L334" si="158">K332/F332</f>
        <v>0.22409638554216868</v>
      </c>
      <c r="M332" s="162" t="s">
        <v>595</v>
      </c>
      <c r="N332" s="168">
        <v>44792</v>
      </c>
      <c r="O332" s="1"/>
      <c r="R332" s="208"/>
    </row>
    <row r="333" spans="1:18" ht="12.75" customHeight="1">
      <c r="A333" s="190">
        <v>178</v>
      </c>
      <c r="B333" s="191">
        <v>44775</v>
      </c>
      <c r="C333" s="191"/>
      <c r="D333" s="192" t="s">
        <v>491</v>
      </c>
      <c r="E333" s="193" t="s">
        <v>592</v>
      </c>
      <c r="F333" s="163">
        <v>31.25</v>
      </c>
      <c r="G333" s="193"/>
      <c r="H333" s="193">
        <v>38.75</v>
      </c>
      <c r="I333" s="195">
        <v>38</v>
      </c>
      <c r="J333" s="165" t="s">
        <v>680</v>
      </c>
      <c r="K333" s="166">
        <f t="shared" si="157"/>
        <v>7.5</v>
      </c>
      <c r="L333" s="167">
        <f t="shared" si="158"/>
        <v>0.24</v>
      </c>
      <c r="M333" s="162" t="s">
        <v>595</v>
      </c>
      <c r="N333" s="168">
        <v>44844</v>
      </c>
      <c r="O333" s="37"/>
      <c r="R333" s="55"/>
    </row>
    <row r="334" spans="1:18" ht="12.75" customHeight="1">
      <c r="A334" s="190">
        <v>179</v>
      </c>
      <c r="B334" s="191">
        <v>44841</v>
      </c>
      <c r="C334" s="191"/>
      <c r="D334" s="192" t="s">
        <v>836</v>
      </c>
      <c r="E334" s="193" t="s">
        <v>592</v>
      </c>
      <c r="F334" s="163">
        <v>665</v>
      </c>
      <c r="G334" s="193"/>
      <c r="H334" s="193">
        <v>807.5</v>
      </c>
      <c r="I334" s="195">
        <v>840</v>
      </c>
      <c r="J334" s="165" t="s">
        <v>833</v>
      </c>
      <c r="K334" s="166">
        <f t="shared" si="157"/>
        <v>142.5</v>
      </c>
      <c r="L334" s="167">
        <f t="shared" si="158"/>
        <v>0.21428571428571427</v>
      </c>
      <c r="M334" s="162" t="s">
        <v>595</v>
      </c>
      <c r="N334" s="168">
        <v>45097</v>
      </c>
      <c r="O334" s="37"/>
      <c r="R334" s="55"/>
    </row>
    <row r="335" spans="1:18" ht="12.75" customHeight="1">
      <c r="A335" s="190">
        <v>180</v>
      </c>
      <c r="B335" s="191">
        <v>44844</v>
      </c>
      <c r="C335" s="191"/>
      <c r="D335" s="192" t="s">
        <v>438</v>
      </c>
      <c r="E335" s="193" t="s">
        <v>592</v>
      </c>
      <c r="F335" s="163">
        <v>227.5</v>
      </c>
      <c r="G335" s="193"/>
      <c r="H335" s="193">
        <v>270</v>
      </c>
      <c r="I335" s="195">
        <v>291</v>
      </c>
      <c r="J335" s="165" t="s">
        <v>875</v>
      </c>
      <c r="K335" s="166">
        <f t="shared" ref="K335" si="159">H335-F335</f>
        <v>42.5</v>
      </c>
      <c r="L335" s="167">
        <f t="shared" ref="L335" si="160">K335/F335</f>
        <v>0.18681318681318682</v>
      </c>
      <c r="M335" s="162" t="s">
        <v>595</v>
      </c>
      <c r="N335" s="168">
        <v>45160</v>
      </c>
      <c r="O335" s="37"/>
      <c r="Q335" s="37"/>
      <c r="R335" s="55"/>
    </row>
    <row r="336" spans="1:18" ht="12.75" customHeight="1">
      <c r="A336" s="190">
        <v>181</v>
      </c>
      <c r="B336" s="191">
        <v>44845</v>
      </c>
      <c r="C336" s="191"/>
      <c r="D336" s="192" t="s">
        <v>436</v>
      </c>
      <c r="E336" s="193" t="s">
        <v>592</v>
      </c>
      <c r="F336" s="163">
        <v>555</v>
      </c>
      <c r="G336" s="193"/>
      <c r="H336" s="193">
        <v>700</v>
      </c>
      <c r="I336" s="195">
        <v>765</v>
      </c>
      <c r="J336" s="165" t="s">
        <v>874</v>
      </c>
      <c r="K336" s="166">
        <f t="shared" ref="K336" si="161">H336-F336</f>
        <v>145</v>
      </c>
      <c r="L336" s="167">
        <f t="shared" ref="L336" si="162">K336/F336</f>
        <v>0.26126126126126126</v>
      </c>
      <c r="M336" s="162" t="s">
        <v>595</v>
      </c>
      <c r="N336" s="168">
        <v>45159</v>
      </c>
      <c r="O336" s="37"/>
      <c r="Q336" s="37"/>
      <c r="R336" s="55"/>
    </row>
    <row r="337" spans="1:38" ht="12.75" customHeight="1">
      <c r="A337" s="190">
        <v>182</v>
      </c>
      <c r="B337" s="191">
        <v>44981</v>
      </c>
      <c r="C337" s="191"/>
      <c r="D337" s="192" t="s">
        <v>453</v>
      </c>
      <c r="E337" s="193" t="s">
        <v>592</v>
      </c>
      <c r="F337" s="163">
        <v>1675</v>
      </c>
      <c r="G337" s="193"/>
      <c r="H337" s="193">
        <v>2080</v>
      </c>
      <c r="I337" s="195">
        <v>2080</v>
      </c>
      <c r="J337" s="165" t="s">
        <v>680</v>
      </c>
      <c r="K337" s="166">
        <f>H337-F337</f>
        <v>405</v>
      </c>
      <c r="L337" s="167">
        <f>K337/F337</f>
        <v>0.2417910447761194</v>
      </c>
      <c r="M337" s="162" t="s">
        <v>595</v>
      </c>
      <c r="N337" s="168">
        <v>45119</v>
      </c>
      <c r="O337" s="37"/>
      <c r="R337" s="55" t="s">
        <v>869</v>
      </c>
    </row>
    <row r="338" spans="1:38" ht="12.75" customHeight="1">
      <c r="A338" s="190">
        <v>183</v>
      </c>
      <c r="B338" s="191">
        <v>44986</v>
      </c>
      <c r="C338" s="191"/>
      <c r="D338" s="192" t="s">
        <v>491</v>
      </c>
      <c r="E338" s="193" t="s">
        <v>592</v>
      </c>
      <c r="F338" s="163">
        <v>57.5</v>
      </c>
      <c r="G338" s="193"/>
      <c r="H338" s="193">
        <v>120</v>
      </c>
      <c r="I338" s="195">
        <v>120</v>
      </c>
      <c r="J338" s="165" t="s">
        <v>680</v>
      </c>
      <c r="K338" s="166">
        <f>H338-F338</f>
        <v>62.5</v>
      </c>
      <c r="L338" s="167">
        <f>K338/F338</f>
        <v>1.0869565217391304</v>
      </c>
      <c r="M338" s="162" t="s">
        <v>595</v>
      </c>
      <c r="N338" s="168">
        <v>45049</v>
      </c>
      <c r="O338" s="37"/>
      <c r="R338" s="55" t="s">
        <v>869</v>
      </c>
    </row>
    <row r="339" spans="1:38" ht="12.75" customHeight="1">
      <c r="A339" s="190">
        <v>184</v>
      </c>
      <c r="B339" s="191">
        <v>45008</v>
      </c>
      <c r="C339" s="191"/>
      <c r="D339" s="192" t="s">
        <v>508</v>
      </c>
      <c r="E339" s="193" t="s">
        <v>592</v>
      </c>
      <c r="F339" s="163">
        <v>2765</v>
      </c>
      <c r="G339" s="193"/>
      <c r="H339" s="193">
        <v>3547.5</v>
      </c>
      <c r="I339" s="195">
        <v>3523</v>
      </c>
      <c r="J339" s="165" t="s">
        <v>680</v>
      </c>
      <c r="K339" s="166">
        <f>H339-F339</f>
        <v>782.5</v>
      </c>
      <c r="L339" s="167">
        <f>K339/F339</f>
        <v>0.28300180831826399</v>
      </c>
      <c r="M339" s="162" t="s">
        <v>595</v>
      </c>
      <c r="N339" s="168">
        <v>45177</v>
      </c>
      <c r="O339" s="37"/>
      <c r="R339" s="55" t="s">
        <v>869</v>
      </c>
    </row>
    <row r="340" spans="1:38" ht="12.75" customHeight="1">
      <c r="A340" s="190">
        <v>185</v>
      </c>
      <c r="B340" s="191">
        <v>45027</v>
      </c>
      <c r="C340" s="191"/>
      <c r="D340" s="192" t="s">
        <v>837</v>
      </c>
      <c r="E340" s="193" t="s">
        <v>592</v>
      </c>
      <c r="F340" s="163">
        <v>460</v>
      </c>
      <c r="G340" s="193"/>
      <c r="H340" s="193">
        <v>825</v>
      </c>
      <c r="I340" s="195">
        <v>810</v>
      </c>
      <c r="J340" s="165" t="s">
        <v>680</v>
      </c>
      <c r="K340" s="166">
        <f>H340-F340</f>
        <v>365</v>
      </c>
      <c r="L340" s="167">
        <f>K340/F340</f>
        <v>0.79347826086956519</v>
      </c>
      <c r="M340" s="162" t="s">
        <v>595</v>
      </c>
      <c r="N340" s="168">
        <v>45155</v>
      </c>
      <c r="O340" s="37"/>
      <c r="R340" s="55" t="s">
        <v>869</v>
      </c>
    </row>
    <row r="341" spans="1:38" ht="12.75" customHeight="1">
      <c r="A341" s="215">
        <v>186</v>
      </c>
      <c r="B341" s="216">
        <v>45050</v>
      </c>
      <c r="C341" s="53"/>
      <c r="D341" s="53" t="s">
        <v>42</v>
      </c>
      <c r="E341" s="220" t="s">
        <v>592</v>
      </c>
      <c r="F341" s="51" t="s">
        <v>838</v>
      </c>
      <c r="G341" s="51"/>
      <c r="H341" s="51"/>
      <c r="I341" s="51">
        <v>5040</v>
      </c>
      <c r="J341" s="51" t="s">
        <v>593</v>
      </c>
      <c r="K341" s="51"/>
      <c r="L341" s="51"/>
      <c r="M341" s="51"/>
      <c r="N341" s="51"/>
      <c r="O341" s="37"/>
      <c r="R341" s="55" t="s">
        <v>869</v>
      </c>
    </row>
    <row r="342" spans="1:38" ht="12.75" customHeight="1">
      <c r="A342" s="190">
        <v>187</v>
      </c>
      <c r="B342" s="191">
        <v>45075</v>
      </c>
      <c r="C342" s="191"/>
      <c r="D342" s="192" t="s">
        <v>839</v>
      </c>
      <c r="E342" s="193" t="s">
        <v>592</v>
      </c>
      <c r="F342" s="163">
        <v>585</v>
      </c>
      <c r="G342" s="193"/>
      <c r="H342" s="193">
        <v>732</v>
      </c>
      <c r="I342" s="195">
        <v>732</v>
      </c>
      <c r="J342" s="165" t="s">
        <v>680</v>
      </c>
      <c r="K342" s="166">
        <f>H342-F342</f>
        <v>147</v>
      </c>
      <c r="L342" s="167">
        <f>K342/F342</f>
        <v>0.25128205128205128</v>
      </c>
      <c r="M342" s="162" t="s">
        <v>595</v>
      </c>
      <c r="N342" s="168">
        <v>45152</v>
      </c>
      <c r="O342" s="37"/>
      <c r="Q342" s="37"/>
      <c r="R342" s="55" t="s">
        <v>869</v>
      </c>
      <c r="T342" s="37"/>
      <c r="V342" s="37"/>
      <c r="W342" s="55"/>
      <c r="Y342" s="37"/>
      <c r="AA342" s="37"/>
      <c r="AB342" s="55"/>
      <c r="AD342" s="37"/>
      <c r="AF342" s="37"/>
      <c r="AG342" s="55"/>
      <c r="AI342" s="37"/>
      <c r="AK342" s="37"/>
      <c r="AL342" s="55"/>
    </row>
    <row r="343" spans="1:38" ht="12.75" customHeight="1">
      <c r="A343" s="215">
        <v>188</v>
      </c>
      <c r="B343" s="216">
        <v>45078</v>
      </c>
      <c r="C343" s="53"/>
      <c r="D343" s="53" t="s">
        <v>540</v>
      </c>
      <c r="E343" s="220" t="s">
        <v>592</v>
      </c>
      <c r="F343" s="51" t="s">
        <v>840</v>
      </c>
      <c r="G343" s="51"/>
      <c r="H343" s="51"/>
      <c r="I343" s="51">
        <v>4300</v>
      </c>
      <c r="J343" s="51" t="s">
        <v>593</v>
      </c>
      <c r="K343" s="51"/>
      <c r="L343" s="51"/>
      <c r="M343" s="51"/>
      <c r="N343" s="51"/>
      <c r="O343" s="37"/>
      <c r="Q343" s="37"/>
      <c r="R343" s="55" t="s">
        <v>869</v>
      </c>
      <c r="T343" s="37"/>
      <c r="V343" s="37"/>
      <c r="W343" s="55"/>
      <c r="Y343" s="37"/>
      <c r="AA343" s="37"/>
      <c r="AB343" s="55"/>
      <c r="AD343" s="37"/>
      <c r="AF343" s="37"/>
      <c r="AG343" s="55"/>
      <c r="AI343" s="37"/>
      <c r="AK343" s="37"/>
      <c r="AL343" s="55"/>
    </row>
    <row r="344" spans="1:38" ht="12.75" customHeight="1">
      <c r="A344" s="215">
        <v>189</v>
      </c>
      <c r="B344" s="216">
        <v>45103</v>
      </c>
      <c r="C344" s="53"/>
      <c r="D344" s="53" t="s">
        <v>864</v>
      </c>
      <c r="E344" s="220" t="s">
        <v>592</v>
      </c>
      <c r="F344" s="51" t="s">
        <v>660</v>
      </c>
      <c r="G344" s="51"/>
      <c r="H344" s="51"/>
      <c r="I344" s="51">
        <v>383</v>
      </c>
      <c r="J344" s="51" t="s">
        <v>593</v>
      </c>
      <c r="K344" s="51"/>
      <c r="L344" s="51"/>
      <c r="M344" s="51"/>
      <c r="N344" s="51"/>
      <c r="O344" s="37"/>
      <c r="Q344" s="37"/>
      <c r="R344" s="55" t="s">
        <v>869</v>
      </c>
      <c r="T344" s="37"/>
      <c r="V344" s="37"/>
      <c r="W344" s="55"/>
      <c r="Y344" s="37"/>
      <c r="AA344" s="37"/>
      <c r="AB344" s="55"/>
      <c r="AD344" s="37"/>
      <c r="AF344" s="37"/>
      <c r="AG344" s="55"/>
      <c r="AI344" s="37"/>
      <c r="AK344" s="37"/>
      <c r="AL344" s="55"/>
    </row>
    <row r="345" spans="1:38" ht="12.75" customHeight="1">
      <c r="A345" s="190">
        <v>190</v>
      </c>
      <c r="B345" s="191">
        <v>45120</v>
      </c>
      <c r="C345" s="191"/>
      <c r="D345" s="192" t="s">
        <v>539</v>
      </c>
      <c r="E345" s="193" t="s">
        <v>592</v>
      </c>
      <c r="F345" s="163">
        <v>2312.5</v>
      </c>
      <c r="G345" s="193"/>
      <c r="H345" s="193">
        <v>2935</v>
      </c>
      <c r="I345" s="195">
        <v>2935</v>
      </c>
      <c r="J345" s="165" t="s">
        <v>680</v>
      </c>
      <c r="K345" s="166">
        <f>H345-F345</f>
        <v>622.5</v>
      </c>
      <c r="L345" s="167">
        <f>K345/F345</f>
        <v>0.26918918918918922</v>
      </c>
      <c r="M345" s="162" t="s">
        <v>595</v>
      </c>
      <c r="N345" s="168">
        <v>45177</v>
      </c>
      <c r="O345" s="37"/>
      <c r="Q345" s="37"/>
      <c r="R345" s="55" t="s">
        <v>869</v>
      </c>
      <c r="T345" s="37"/>
      <c r="V345" s="37"/>
      <c r="W345" s="55"/>
      <c r="Y345" s="37"/>
      <c r="AA345" s="37"/>
      <c r="AB345" s="55"/>
      <c r="AD345" s="37"/>
      <c r="AF345" s="37"/>
      <c r="AG345" s="55"/>
      <c r="AI345" s="37"/>
      <c r="AK345" s="37"/>
      <c r="AL345" s="55"/>
    </row>
    <row r="346" spans="1:38" ht="12.75" customHeight="1">
      <c r="A346" s="190">
        <v>191</v>
      </c>
      <c r="B346" s="191">
        <v>45125</v>
      </c>
      <c r="C346" s="191"/>
      <c r="D346" s="192" t="s">
        <v>203</v>
      </c>
      <c r="E346" s="193" t="s">
        <v>592</v>
      </c>
      <c r="F346" s="163">
        <v>3980</v>
      </c>
      <c r="G346" s="193"/>
      <c r="H346" s="193">
        <v>4895</v>
      </c>
      <c r="I346" s="195">
        <v>4895</v>
      </c>
      <c r="J346" s="165" t="s">
        <v>680</v>
      </c>
      <c r="K346" s="166">
        <f>H346-F346</f>
        <v>915</v>
      </c>
      <c r="L346" s="167">
        <f>K346/F346</f>
        <v>0.22989949748743718</v>
      </c>
      <c r="M346" s="162" t="s">
        <v>595</v>
      </c>
      <c r="N346" s="168">
        <v>45155</v>
      </c>
      <c r="O346" s="37"/>
      <c r="R346" s="55" t="s">
        <v>869</v>
      </c>
      <c r="T346" s="37"/>
      <c r="W346" s="55"/>
      <c r="Y346" s="37"/>
      <c r="AB346" s="55"/>
      <c r="AD346" s="37"/>
      <c r="AG346" s="55"/>
      <c r="AI346" s="37"/>
      <c r="AL346" s="55"/>
    </row>
    <row r="347" spans="1:38" ht="12.75" customHeight="1">
      <c r="A347" s="190">
        <v>192</v>
      </c>
      <c r="B347" s="191">
        <v>45145</v>
      </c>
      <c r="C347" s="191"/>
      <c r="D347" s="192" t="s">
        <v>870</v>
      </c>
      <c r="E347" s="193" t="s">
        <v>592</v>
      </c>
      <c r="F347" s="163">
        <v>565</v>
      </c>
      <c r="G347" s="193"/>
      <c r="H347" s="193">
        <v>725</v>
      </c>
      <c r="I347" s="195">
        <v>725</v>
      </c>
      <c r="J347" s="165" t="s">
        <v>680</v>
      </c>
      <c r="K347" s="166">
        <f>H347-F347</f>
        <v>160</v>
      </c>
      <c r="L347" s="167">
        <f>K347/F347</f>
        <v>0.2831858407079646</v>
      </c>
      <c r="M347" s="162" t="s">
        <v>595</v>
      </c>
      <c r="N347" s="168">
        <v>45169</v>
      </c>
      <c r="O347" s="37"/>
      <c r="R347" s="55" t="s">
        <v>869</v>
      </c>
      <c r="T347" s="37"/>
      <c r="W347" s="55"/>
      <c r="Y347" s="37"/>
      <c r="AB347" s="55"/>
      <c r="AD347" s="37"/>
      <c r="AG347" s="55"/>
      <c r="AI347" s="37"/>
      <c r="AL347" s="55"/>
    </row>
    <row r="348" spans="1:38" ht="12.75" customHeight="1">
      <c r="A348" s="215">
        <v>193</v>
      </c>
      <c r="B348" s="216">
        <v>45167</v>
      </c>
      <c r="C348" s="53"/>
      <c r="D348" s="53" t="s">
        <v>879</v>
      </c>
      <c r="E348" s="220" t="s">
        <v>592</v>
      </c>
      <c r="F348" s="51" t="s">
        <v>880</v>
      </c>
      <c r="G348" s="51"/>
      <c r="H348" s="51"/>
      <c r="I348" s="51">
        <v>950</v>
      </c>
      <c r="J348" s="51" t="s">
        <v>593</v>
      </c>
      <c r="K348" s="51"/>
      <c r="L348" s="51"/>
      <c r="M348" s="51"/>
      <c r="N348" s="51"/>
      <c r="O348" s="37"/>
      <c r="R348" s="55" t="s">
        <v>869</v>
      </c>
      <c r="T348" s="37"/>
      <c r="W348" s="55"/>
      <c r="Y348" s="37"/>
      <c r="AB348" s="55"/>
      <c r="AD348" s="37"/>
      <c r="AG348" s="55"/>
      <c r="AI348" s="37"/>
      <c r="AL348" s="55"/>
    </row>
    <row r="349" spans="1:38" ht="12.75" customHeight="1">
      <c r="A349" s="215">
        <v>194</v>
      </c>
      <c r="B349" s="216">
        <v>45153</v>
      </c>
      <c r="C349" s="53"/>
      <c r="D349" s="53" t="s">
        <v>542</v>
      </c>
      <c r="E349" s="220" t="s">
        <v>592</v>
      </c>
      <c r="F349" s="51" t="s">
        <v>1035</v>
      </c>
      <c r="G349" s="51"/>
      <c r="H349" s="51"/>
      <c r="I349" s="51">
        <v>480</v>
      </c>
      <c r="J349" s="51" t="s">
        <v>593</v>
      </c>
      <c r="K349" s="51"/>
      <c r="L349" s="51"/>
      <c r="M349" s="51"/>
      <c r="N349" s="51"/>
      <c r="O349" s="37"/>
      <c r="R349" s="55"/>
      <c r="T349" s="37"/>
      <c r="W349" s="55"/>
      <c r="Y349" s="37"/>
      <c r="AB349" s="55"/>
      <c r="AD349" s="37"/>
      <c r="AG349" s="55"/>
      <c r="AI349" s="37"/>
      <c r="AL349" s="55"/>
    </row>
    <row r="350" spans="1:38" ht="12.75" customHeight="1">
      <c r="A350" s="215"/>
      <c r="B350" s="216"/>
      <c r="C350" s="53"/>
      <c r="D350" s="53"/>
      <c r="E350" s="220"/>
      <c r="F350" s="51"/>
      <c r="G350" s="51"/>
      <c r="H350" s="51"/>
      <c r="I350" s="51"/>
      <c r="J350" s="51"/>
      <c r="K350" s="51"/>
      <c r="L350" s="51"/>
      <c r="M350" s="51"/>
      <c r="N350" s="51"/>
      <c r="O350" s="37"/>
      <c r="R350" s="55"/>
      <c r="T350" s="37"/>
      <c r="W350" s="55"/>
      <c r="Y350" s="37"/>
      <c r="AB350" s="55"/>
      <c r="AD350" s="37"/>
      <c r="AG350" s="55"/>
      <c r="AI350" s="37"/>
      <c r="AL350" s="55"/>
    </row>
    <row r="351" spans="1:38" ht="12.75" customHeight="1">
      <c r="A351" s="53"/>
      <c r="B351" s="53"/>
      <c r="C351" s="53"/>
      <c r="D351" s="53"/>
      <c r="E351" s="53"/>
      <c r="F351" s="51"/>
      <c r="G351" s="51"/>
      <c r="H351" s="51"/>
      <c r="I351" s="51"/>
      <c r="J351" s="31"/>
      <c r="K351" s="51"/>
      <c r="L351" s="51"/>
      <c r="M351" s="51"/>
      <c r="N351" s="53"/>
      <c r="O351" s="37"/>
      <c r="R351" s="55"/>
      <c r="T351" s="37"/>
      <c r="W351" s="55"/>
      <c r="Y351" s="37"/>
      <c r="AB351" s="55"/>
      <c r="AD351" s="37"/>
      <c r="AG351" s="55"/>
      <c r="AI351" s="37"/>
      <c r="AL351" s="55"/>
    </row>
    <row r="352" spans="1:38" ht="12.75" customHeight="1">
      <c r="B352" s="221" t="s">
        <v>841</v>
      </c>
      <c r="F352" s="55"/>
      <c r="G352" s="55"/>
      <c r="H352" s="55"/>
      <c r="I352" s="55"/>
      <c r="J352" s="37"/>
      <c r="K352" s="55"/>
      <c r="L352" s="55"/>
      <c r="M352" s="55"/>
      <c r="O352" s="37"/>
      <c r="R352" s="55"/>
      <c r="T352" s="37"/>
      <c r="W352" s="55"/>
      <c r="Y352" s="37"/>
      <c r="AB352" s="55"/>
      <c r="AD352" s="37"/>
      <c r="AG352" s="55"/>
      <c r="AI352" s="37"/>
      <c r="AL352" s="55"/>
    </row>
    <row r="353" spans="1:38" ht="12.75" customHeight="1">
      <c r="A353" s="222"/>
      <c r="F353" s="55"/>
      <c r="G353" s="55"/>
      <c r="H353" s="55"/>
      <c r="I353" s="55"/>
      <c r="J353" s="37"/>
      <c r="K353" s="55"/>
      <c r="L353" s="55"/>
      <c r="M353" s="55"/>
      <c r="O353" s="37"/>
      <c r="R353" s="55"/>
      <c r="T353" s="37"/>
      <c r="W353" s="55"/>
      <c r="Y353" s="37"/>
      <c r="AB353" s="55"/>
      <c r="AD353" s="37"/>
      <c r="AG353" s="55"/>
      <c r="AI353" s="37"/>
      <c r="AL353" s="55"/>
    </row>
    <row r="354" spans="1:38" ht="12.75" customHeight="1">
      <c r="A354" s="222"/>
      <c r="F354" s="55"/>
      <c r="G354" s="55"/>
      <c r="H354" s="55"/>
      <c r="I354" s="55"/>
      <c r="J354" s="37"/>
      <c r="K354" s="55"/>
      <c r="L354" s="55"/>
      <c r="M354" s="55"/>
      <c r="O354" s="37"/>
      <c r="R354" s="55"/>
    </row>
    <row r="355" spans="1:38" ht="12.75" customHeight="1">
      <c r="A355" s="51"/>
      <c r="F355" s="55"/>
      <c r="G355" s="55"/>
      <c r="H355" s="55"/>
      <c r="I355" s="55"/>
      <c r="J355" s="37"/>
      <c r="K355" s="55"/>
      <c r="L355" s="55"/>
      <c r="M355" s="55"/>
      <c r="O355" s="37"/>
      <c r="R355" s="55"/>
    </row>
    <row r="356" spans="1:38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R356" s="55"/>
    </row>
    <row r="357" spans="1:38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R357" s="55"/>
    </row>
    <row r="358" spans="1:38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R358" s="55"/>
    </row>
    <row r="359" spans="1:38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R359" s="55"/>
    </row>
    <row r="360" spans="1:38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R360" s="55"/>
    </row>
    <row r="361" spans="1:38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R361" s="55"/>
    </row>
    <row r="362" spans="1:38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R362" s="55"/>
    </row>
    <row r="363" spans="1:38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R363" s="55"/>
    </row>
    <row r="364" spans="1:38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R364" s="55"/>
    </row>
    <row r="365" spans="1:38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R365" s="55"/>
    </row>
    <row r="366" spans="1:38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R366" s="55"/>
    </row>
    <row r="367" spans="1:38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R367" s="55"/>
    </row>
    <row r="368" spans="1:38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R368" s="55"/>
    </row>
    <row r="369" spans="6:18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R369" s="55"/>
    </row>
    <row r="370" spans="6:18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R370" s="55"/>
    </row>
    <row r="371" spans="6:18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R371" s="55"/>
    </row>
    <row r="372" spans="6:18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R372" s="55"/>
    </row>
    <row r="373" spans="6:18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R373" s="55"/>
    </row>
    <row r="374" spans="6:18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R374" s="55"/>
    </row>
    <row r="375" spans="6:18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R375" s="55"/>
    </row>
    <row r="376" spans="6:18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R376" s="55"/>
    </row>
    <row r="377" spans="6:18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R377" s="55"/>
    </row>
    <row r="378" spans="6:18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R378" s="55"/>
    </row>
    <row r="379" spans="6:18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R379" s="55"/>
    </row>
    <row r="380" spans="6:18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R380" s="55"/>
    </row>
    <row r="381" spans="6:18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R381" s="55"/>
    </row>
    <row r="382" spans="6:18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R382" s="55"/>
    </row>
    <row r="383" spans="6:18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R383" s="55"/>
    </row>
    <row r="384" spans="6:18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R384" s="55"/>
    </row>
    <row r="385" spans="6:18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R385" s="55"/>
    </row>
    <row r="386" spans="6:18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R386" s="55"/>
    </row>
    <row r="387" spans="6:18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R387" s="55"/>
    </row>
    <row r="388" spans="6:18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R388" s="55"/>
    </row>
    <row r="389" spans="6:18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R389" s="55"/>
    </row>
    <row r="390" spans="6:18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R390" s="55"/>
    </row>
    <row r="391" spans="6:18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R391" s="55"/>
    </row>
    <row r="392" spans="6:18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R392" s="55"/>
    </row>
    <row r="393" spans="6:18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R393" s="55"/>
    </row>
    <row r="394" spans="6:18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R394" s="55"/>
    </row>
    <row r="395" spans="6:18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R395" s="55"/>
    </row>
    <row r="396" spans="6:18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R396" s="55"/>
    </row>
    <row r="397" spans="6:18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R397" s="55"/>
    </row>
    <row r="398" spans="6:18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R398" s="55"/>
    </row>
    <row r="399" spans="6:18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R399" s="55"/>
    </row>
    <row r="400" spans="6:18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R400" s="55"/>
    </row>
    <row r="401" spans="6:18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R401" s="55"/>
    </row>
    <row r="402" spans="6:18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R402" s="55"/>
    </row>
    <row r="403" spans="6:18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R403" s="55"/>
    </row>
    <row r="404" spans="6:18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R404" s="55"/>
    </row>
    <row r="405" spans="6:18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R405" s="55"/>
    </row>
    <row r="406" spans="6:18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R406" s="55"/>
    </row>
    <row r="407" spans="6:18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R407" s="55"/>
    </row>
    <row r="408" spans="6:18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R408" s="55"/>
    </row>
    <row r="409" spans="6:18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R409" s="55"/>
    </row>
    <row r="410" spans="6:18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R410" s="55"/>
    </row>
    <row r="411" spans="6:18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R411" s="55"/>
    </row>
    <row r="412" spans="6:18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R412" s="55"/>
    </row>
    <row r="413" spans="6:18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R413" s="55"/>
    </row>
    <row r="414" spans="6:18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R414" s="55"/>
    </row>
    <row r="415" spans="6:18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R415" s="55"/>
    </row>
    <row r="416" spans="6:18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R416" s="55"/>
    </row>
    <row r="417" spans="6:18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R417" s="55"/>
    </row>
    <row r="418" spans="6:18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R418" s="55"/>
    </row>
    <row r="419" spans="6:18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R419" s="55"/>
    </row>
    <row r="420" spans="6:18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R420" s="55"/>
    </row>
    <row r="421" spans="6:18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R421" s="55"/>
    </row>
    <row r="422" spans="6:18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R422" s="55"/>
    </row>
    <row r="423" spans="6:18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R423" s="55"/>
    </row>
    <row r="424" spans="6:18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R424" s="55"/>
    </row>
    <row r="425" spans="6:18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R425" s="55"/>
    </row>
    <row r="426" spans="6:18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R426" s="55"/>
    </row>
    <row r="427" spans="6:18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R427" s="55"/>
    </row>
    <row r="428" spans="6:18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R428" s="55"/>
    </row>
    <row r="429" spans="6:18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R429" s="55"/>
    </row>
    <row r="430" spans="6:18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R430" s="55"/>
    </row>
    <row r="431" spans="6:18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R431" s="55"/>
    </row>
    <row r="432" spans="6:18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R432" s="55"/>
    </row>
    <row r="433" spans="6:18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R433" s="55"/>
    </row>
    <row r="434" spans="6:18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R434" s="55"/>
    </row>
    <row r="435" spans="6:18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R435" s="55"/>
    </row>
    <row r="436" spans="6:18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R436" s="55"/>
    </row>
    <row r="437" spans="6:18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R437" s="55"/>
    </row>
    <row r="438" spans="6:18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R438" s="55"/>
    </row>
    <row r="439" spans="6:18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R439" s="55"/>
    </row>
    <row r="440" spans="6:18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R440" s="55"/>
    </row>
    <row r="441" spans="6:18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R441" s="55"/>
    </row>
    <row r="442" spans="6:18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R442" s="55"/>
    </row>
    <row r="443" spans="6:18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R443" s="55"/>
    </row>
    <row r="444" spans="6:18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R444" s="55"/>
    </row>
    <row r="445" spans="6:18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R445" s="55"/>
    </row>
    <row r="446" spans="6:18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R446" s="55"/>
    </row>
    <row r="447" spans="6:18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R447" s="55"/>
    </row>
    <row r="448" spans="6:18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R448" s="55"/>
    </row>
    <row r="449" spans="6:18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R449" s="55"/>
    </row>
    <row r="450" spans="6:18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R450" s="55"/>
    </row>
    <row r="451" spans="6:18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R451" s="55"/>
    </row>
    <row r="452" spans="6:18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R452" s="55"/>
    </row>
    <row r="453" spans="6:18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R453" s="55"/>
    </row>
    <row r="454" spans="6:18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R454" s="55"/>
    </row>
    <row r="455" spans="6:18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R455" s="55"/>
    </row>
    <row r="456" spans="6:18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R456" s="55"/>
    </row>
    <row r="457" spans="6:18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R457" s="55"/>
    </row>
    <row r="458" spans="6:18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R458" s="55"/>
    </row>
    <row r="459" spans="6:18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R459" s="55"/>
    </row>
    <row r="460" spans="6:18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R460" s="55"/>
    </row>
    <row r="461" spans="6:18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R461" s="55"/>
    </row>
    <row r="462" spans="6:18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R462" s="55"/>
    </row>
    <row r="463" spans="6:18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R463" s="55"/>
    </row>
    <row r="464" spans="6:18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R464" s="55"/>
    </row>
    <row r="465" spans="6:18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R465" s="55"/>
    </row>
    <row r="466" spans="6:18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R466" s="55"/>
    </row>
    <row r="467" spans="6:18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R467" s="55"/>
    </row>
    <row r="468" spans="6:18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R468" s="55"/>
    </row>
    <row r="469" spans="6:18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R469" s="55"/>
    </row>
    <row r="470" spans="6:18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R470" s="55"/>
    </row>
    <row r="471" spans="6:18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R471" s="55"/>
    </row>
    <row r="472" spans="6:18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R472" s="55"/>
    </row>
    <row r="473" spans="6:18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R473" s="55"/>
    </row>
    <row r="474" spans="6:18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R474" s="55"/>
    </row>
    <row r="475" spans="6:18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R475" s="55"/>
    </row>
    <row r="476" spans="6:18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R476" s="55"/>
    </row>
    <row r="477" spans="6:18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R477" s="55"/>
    </row>
    <row r="478" spans="6:18" ht="12.75" customHeight="1">
      <c r="F478" s="55"/>
      <c r="G478" s="55"/>
      <c r="H478" s="55"/>
      <c r="I478" s="55"/>
      <c r="J478" s="37"/>
      <c r="K478" s="55"/>
      <c r="L478" s="55"/>
      <c r="M478" s="55"/>
      <c r="O478" s="37"/>
      <c r="R478" s="55"/>
    </row>
    <row r="479" spans="6:18" ht="12.75" customHeight="1">
      <c r="F479" s="55"/>
      <c r="G479" s="55"/>
      <c r="H479" s="55"/>
      <c r="I479" s="55"/>
      <c r="J479" s="37"/>
      <c r="K479" s="55"/>
      <c r="L479" s="55"/>
      <c r="M479" s="55"/>
      <c r="O479" s="37"/>
      <c r="R479" s="55"/>
    </row>
    <row r="480" spans="6:18" ht="12.75" customHeight="1">
      <c r="F480" s="55"/>
      <c r="G480" s="55"/>
      <c r="H480" s="55"/>
      <c r="I480" s="55"/>
      <c r="J480" s="37"/>
      <c r="K480" s="55"/>
      <c r="L480" s="55"/>
      <c r="M480" s="55"/>
      <c r="O480" s="37"/>
      <c r="R480" s="55"/>
    </row>
    <row r="481" spans="6:18" ht="12.75" customHeight="1">
      <c r="F481" s="55"/>
      <c r="G481" s="55"/>
      <c r="H481" s="55"/>
      <c r="I481" s="55"/>
      <c r="J481" s="37"/>
      <c r="K481" s="55"/>
      <c r="L481" s="55"/>
      <c r="M481" s="55"/>
      <c r="O481" s="37"/>
      <c r="R481" s="55"/>
    </row>
    <row r="482" spans="6:18" ht="12.75" customHeight="1">
      <c r="F482" s="55"/>
      <c r="G482" s="55"/>
      <c r="H482" s="55"/>
      <c r="I482" s="55"/>
      <c r="J482" s="37"/>
      <c r="K482" s="55"/>
      <c r="L482" s="55"/>
      <c r="M482" s="55"/>
      <c r="O482" s="37"/>
      <c r="R482" s="55"/>
    </row>
    <row r="483" spans="6:18" ht="12.75" customHeight="1">
      <c r="F483" s="55"/>
      <c r="G483" s="55"/>
      <c r="H483" s="55"/>
      <c r="I483" s="55"/>
      <c r="J483" s="37"/>
      <c r="K483" s="55"/>
      <c r="L483" s="55"/>
      <c r="M483" s="55"/>
      <c r="O483" s="37"/>
      <c r="R483" s="55"/>
    </row>
    <row r="484" spans="6:18" ht="12.75" customHeight="1">
      <c r="F484" s="55"/>
      <c r="G484" s="55"/>
      <c r="H484" s="55"/>
      <c r="I484" s="55"/>
      <c r="J484" s="37"/>
      <c r="K484" s="55"/>
      <c r="L484" s="55"/>
      <c r="M484" s="55"/>
      <c r="O484" s="37"/>
      <c r="R484" s="55"/>
    </row>
    <row r="485" spans="6:18" ht="12.75" customHeight="1">
      <c r="F485" s="55"/>
      <c r="G485" s="55"/>
      <c r="H485" s="55"/>
      <c r="I485" s="55"/>
      <c r="J485" s="37"/>
      <c r="K485" s="55"/>
      <c r="L485" s="55"/>
      <c r="M485" s="55"/>
      <c r="O485" s="37"/>
      <c r="R485" s="55"/>
    </row>
    <row r="486" spans="6:18" ht="12.75" customHeight="1">
      <c r="F486" s="55"/>
      <c r="G486" s="55"/>
      <c r="H486" s="55"/>
      <c r="I486" s="55"/>
      <c r="J486" s="37"/>
      <c r="K486" s="55"/>
      <c r="L486" s="55"/>
      <c r="M486" s="55"/>
      <c r="O486" s="37"/>
      <c r="R486" s="55"/>
    </row>
    <row r="487" spans="6:18" ht="12.75" customHeight="1">
      <c r="F487" s="55"/>
      <c r="G487" s="55"/>
      <c r="H487" s="55"/>
      <c r="I487" s="55"/>
      <c r="J487" s="37"/>
      <c r="K487" s="55"/>
      <c r="L487" s="55"/>
      <c r="M487" s="55"/>
      <c r="O487" s="37"/>
      <c r="R487" s="55"/>
    </row>
    <row r="488" spans="6:18" ht="12.75" customHeight="1">
      <c r="F488" s="55"/>
      <c r="G488" s="55"/>
      <c r="H488" s="55"/>
      <c r="I488" s="55"/>
      <c r="J488" s="37"/>
      <c r="K488" s="55"/>
      <c r="L488" s="55"/>
      <c r="M488" s="55"/>
      <c r="O488" s="37"/>
      <c r="R488" s="55"/>
    </row>
    <row r="489" spans="6:18" ht="12.75" customHeight="1">
      <c r="F489" s="55"/>
      <c r="G489" s="55"/>
      <c r="H489" s="55"/>
      <c r="I489" s="55"/>
      <c r="J489" s="37"/>
      <c r="K489" s="55"/>
      <c r="L489" s="55"/>
      <c r="M489" s="55"/>
      <c r="O489" s="37"/>
      <c r="R489" s="55"/>
    </row>
    <row r="490" spans="6:18" ht="12.75" customHeight="1">
      <c r="F490" s="55"/>
      <c r="G490" s="55"/>
      <c r="H490" s="55"/>
      <c r="I490" s="55"/>
      <c r="J490" s="37"/>
      <c r="K490" s="55"/>
      <c r="L490" s="55"/>
      <c r="M490" s="55"/>
      <c r="O490" s="37"/>
      <c r="R490" s="55"/>
    </row>
    <row r="491" spans="6:18" ht="12.75" customHeight="1">
      <c r="F491" s="55"/>
      <c r="G491" s="55"/>
      <c r="H491" s="55"/>
      <c r="I491" s="55"/>
      <c r="J491" s="37"/>
      <c r="K491" s="55"/>
      <c r="L491" s="55"/>
      <c r="M491" s="55"/>
      <c r="O491" s="37"/>
      <c r="R491" s="55"/>
    </row>
    <row r="492" spans="6:18" ht="12.75" customHeight="1">
      <c r="F492" s="55"/>
      <c r="G492" s="55"/>
      <c r="H492" s="55"/>
      <c r="I492" s="55"/>
      <c r="J492" s="37"/>
      <c r="K492" s="55"/>
      <c r="L492" s="55"/>
      <c r="M492" s="55"/>
      <c r="O492" s="37"/>
      <c r="R492" s="55"/>
    </row>
    <row r="493" spans="6:18" ht="12.75" customHeight="1">
      <c r="F493" s="55"/>
      <c r="G493" s="55"/>
      <c r="H493" s="55"/>
      <c r="I493" s="55"/>
      <c r="J493" s="37"/>
      <c r="K493" s="55"/>
      <c r="L493" s="55"/>
      <c r="M493" s="55"/>
      <c r="O493" s="37"/>
      <c r="R493" s="55"/>
    </row>
    <row r="494" spans="6:18" ht="12.75" customHeight="1">
      <c r="F494" s="55"/>
      <c r="G494" s="55"/>
      <c r="H494" s="55"/>
      <c r="I494" s="55"/>
      <c r="J494" s="37"/>
      <c r="K494" s="55"/>
      <c r="L494" s="55"/>
      <c r="M494" s="55"/>
      <c r="O494" s="37"/>
      <c r="R494" s="55"/>
    </row>
    <row r="495" spans="6:18" ht="12.75" customHeight="1">
      <c r="F495" s="55"/>
      <c r="G495" s="55"/>
      <c r="H495" s="55"/>
      <c r="I495" s="55"/>
      <c r="J495" s="37"/>
      <c r="K495" s="55"/>
      <c r="L495" s="55"/>
      <c r="M495" s="55"/>
      <c r="O495" s="37"/>
      <c r="R495" s="55"/>
    </row>
    <row r="496" spans="6:18" ht="12.75" customHeight="1">
      <c r="F496" s="55"/>
      <c r="G496" s="55"/>
      <c r="H496" s="55"/>
      <c r="I496" s="55"/>
      <c r="J496" s="37"/>
      <c r="K496" s="55"/>
      <c r="L496" s="55"/>
      <c r="M496" s="55"/>
      <c r="O496" s="37"/>
      <c r="R496" s="55"/>
    </row>
    <row r="497" spans="6:18" ht="12.75" customHeight="1">
      <c r="F497" s="55"/>
      <c r="G497" s="55"/>
      <c r="H497" s="55"/>
      <c r="I497" s="55"/>
      <c r="J497" s="37"/>
      <c r="K497" s="55"/>
      <c r="L497" s="55"/>
      <c r="M497" s="55"/>
      <c r="O497" s="37"/>
      <c r="R497" s="55"/>
    </row>
    <row r="498" spans="6:18" ht="12.75" customHeight="1">
      <c r="F498" s="55"/>
      <c r="G498" s="55"/>
      <c r="H498" s="55"/>
      <c r="I498" s="55"/>
      <c r="J498" s="37"/>
      <c r="K498" s="55"/>
      <c r="L498" s="55"/>
      <c r="M498" s="55"/>
      <c r="O498" s="37"/>
      <c r="R498" s="55"/>
    </row>
    <row r="499" spans="6:18" ht="12.75" customHeight="1">
      <c r="F499" s="55"/>
      <c r="G499" s="55"/>
      <c r="H499" s="55"/>
      <c r="I499" s="55"/>
      <c r="J499" s="37"/>
      <c r="K499" s="55"/>
      <c r="L499" s="55"/>
      <c r="M499" s="55"/>
      <c r="O499" s="37"/>
      <c r="R499" s="55"/>
    </row>
    <row r="500" spans="6:18" ht="12.75" customHeight="1">
      <c r="F500" s="55"/>
      <c r="G500" s="55"/>
      <c r="H500" s="55"/>
      <c r="I500" s="55"/>
      <c r="J500" s="37"/>
      <c r="K500" s="55"/>
      <c r="L500" s="55"/>
      <c r="M500" s="55"/>
      <c r="O500" s="37"/>
      <c r="R500" s="55"/>
    </row>
    <row r="501" spans="6:18" ht="12.75" customHeight="1">
      <c r="F501" s="55"/>
      <c r="G501" s="55"/>
      <c r="H501" s="55"/>
      <c r="I501" s="55"/>
      <c r="J501" s="37"/>
      <c r="K501" s="55"/>
      <c r="L501" s="55"/>
      <c r="M501" s="55"/>
      <c r="O501" s="37"/>
      <c r="R501" s="55"/>
    </row>
    <row r="502" spans="6:18" ht="12.75" customHeight="1">
      <c r="F502" s="55"/>
      <c r="G502" s="55"/>
      <c r="H502" s="55"/>
      <c r="I502" s="55"/>
      <c r="J502" s="37"/>
      <c r="K502" s="55"/>
      <c r="L502" s="55"/>
      <c r="M502" s="55"/>
      <c r="O502" s="37"/>
      <c r="R502" s="55"/>
    </row>
    <row r="503" spans="6:18" ht="12.75" customHeight="1">
      <c r="F503" s="55"/>
      <c r="G503" s="55"/>
      <c r="H503" s="55"/>
      <c r="I503" s="55"/>
      <c r="J503" s="37"/>
      <c r="K503" s="55"/>
      <c r="L503" s="55"/>
      <c r="M503" s="55"/>
      <c r="O503" s="37"/>
      <c r="R503" s="55"/>
    </row>
    <row r="504" spans="6:18" ht="12.75" customHeight="1">
      <c r="F504" s="55"/>
      <c r="G504" s="55"/>
      <c r="H504" s="55"/>
      <c r="I504" s="55"/>
      <c r="J504" s="37"/>
      <c r="K504" s="55"/>
      <c r="L504" s="55"/>
      <c r="M504" s="55"/>
      <c r="O504" s="37"/>
      <c r="R504" s="55"/>
    </row>
    <row r="505" spans="6:18" ht="12.75" customHeight="1">
      <c r="F505" s="55"/>
      <c r="G505" s="55"/>
      <c r="H505" s="55"/>
      <c r="I505" s="55"/>
      <c r="J505" s="37"/>
      <c r="K505" s="55"/>
      <c r="L505" s="55"/>
      <c r="M505" s="55"/>
      <c r="O505" s="37"/>
      <c r="R505" s="55"/>
    </row>
    <row r="506" spans="6:18" ht="12.75" customHeight="1">
      <c r="F506" s="55"/>
      <c r="G506" s="55"/>
      <c r="H506" s="55"/>
      <c r="I506" s="55"/>
      <c r="J506" s="37"/>
      <c r="K506" s="55"/>
      <c r="L506" s="55"/>
      <c r="M506" s="55"/>
      <c r="O506" s="37"/>
      <c r="R506" s="55"/>
    </row>
    <row r="507" spans="6:18" ht="12.75" customHeight="1">
      <c r="F507" s="55"/>
      <c r="G507" s="55"/>
      <c r="H507" s="55"/>
      <c r="I507" s="55"/>
      <c r="J507" s="37"/>
      <c r="K507" s="55"/>
      <c r="L507" s="55"/>
      <c r="M507" s="55"/>
      <c r="O507" s="37"/>
      <c r="R507" s="55"/>
    </row>
    <row r="508" spans="6:18" ht="12.75" customHeight="1">
      <c r="F508" s="55"/>
      <c r="G508" s="55"/>
      <c r="H508" s="55"/>
      <c r="I508" s="55"/>
      <c r="J508" s="37"/>
      <c r="K508" s="55"/>
      <c r="L508" s="55"/>
      <c r="M508" s="55"/>
      <c r="O508" s="37"/>
      <c r="R508" s="55"/>
    </row>
    <row r="509" spans="6:18" ht="12.75" customHeight="1">
      <c r="F509" s="55"/>
      <c r="G509" s="55"/>
      <c r="H509" s="55"/>
      <c r="I509" s="55"/>
      <c r="J509" s="37"/>
      <c r="K509" s="55"/>
      <c r="L509" s="55"/>
      <c r="M509" s="55"/>
      <c r="O509" s="37"/>
      <c r="R509" s="55"/>
    </row>
    <row r="510" spans="6:18" ht="12.75" customHeight="1">
      <c r="F510" s="55"/>
      <c r="G510" s="55"/>
      <c r="H510" s="55"/>
      <c r="I510" s="55"/>
      <c r="J510" s="37"/>
      <c r="K510" s="55"/>
      <c r="L510" s="55"/>
      <c r="M510" s="55"/>
      <c r="O510" s="37"/>
      <c r="R510" s="55"/>
    </row>
    <row r="511" spans="6:18" ht="12.75" customHeight="1">
      <c r="F511" s="55"/>
      <c r="G511" s="55"/>
      <c r="H511" s="55"/>
      <c r="I511" s="55"/>
      <c r="J511" s="37"/>
      <c r="K511" s="55"/>
      <c r="L511" s="55"/>
      <c r="M511" s="55"/>
      <c r="O511" s="37"/>
      <c r="R511" s="55"/>
    </row>
    <row r="512" spans="6:18" ht="12.75" customHeight="1">
      <c r="F512" s="55"/>
      <c r="G512" s="55"/>
      <c r="H512" s="55"/>
      <c r="I512" s="55"/>
      <c r="J512" s="37"/>
      <c r="K512" s="55"/>
      <c r="L512" s="55"/>
      <c r="M512" s="55"/>
      <c r="O512" s="37"/>
      <c r="R512" s="55"/>
    </row>
    <row r="513" spans="6:18" ht="12.75" customHeight="1">
      <c r="F513" s="55"/>
      <c r="G513" s="55"/>
      <c r="H513" s="55"/>
      <c r="I513" s="55"/>
      <c r="J513" s="37"/>
      <c r="K513" s="55"/>
      <c r="L513" s="55"/>
      <c r="M513" s="55"/>
      <c r="O513" s="37"/>
      <c r="R513" s="55"/>
    </row>
    <row r="514" spans="6:18" ht="12.75" customHeight="1">
      <c r="F514" s="55"/>
      <c r="G514" s="55"/>
      <c r="H514" s="55"/>
      <c r="I514" s="55"/>
      <c r="J514" s="37"/>
      <c r="K514" s="55"/>
      <c r="L514" s="55"/>
      <c r="M514" s="55"/>
      <c r="O514" s="37"/>
      <c r="R514" s="55"/>
    </row>
    <row r="515" spans="6:18" ht="12.75" customHeight="1">
      <c r="F515" s="55"/>
      <c r="G515" s="55"/>
      <c r="H515" s="55"/>
      <c r="I515" s="55"/>
      <c r="J515" s="37"/>
      <c r="K515" s="55"/>
      <c r="L515" s="55"/>
      <c r="M515" s="55"/>
      <c r="O515" s="37"/>
      <c r="R515" s="55"/>
    </row>
    <row r="516" spans="6:18" ht="12.75" customHeight="1">
      <c r="F516" s="55"/>
      <c r="G516" s="55"/>
      <c r="H516" s="55"/>
      <c r="I516" s="55"/>
      <c r="J516" s="37"/>
      <c r="K516" s="55"/>
      <c r="L516" s="55"/>
      <c r="M516" s="55"/>
      <c r="O516" s="37"/>
      <c r="R516" s="55"/>
    </row>
    <row r="517" spans="6:18" ht="12.75" customHeight="1">
      <c r="F517" s="55"/>
      <c r="G517" s="55"/>
      <c r="H517" s="55"/>
      <c r="I517" s="55"/>
      <c r="J517" s="37"/>
      <c r="K517" s="55"/>
      <c r="L517" s="55"/>
      <c r="M517" s="55"/>
      <c r="O517" s="37"/>
      <c r="R517" s="55"/>
    </row>
    <row r="518" spans="6:18" ht="12.75" customHeight="1">
      <c r="F518" s="55"/>
      <c r="G518" s="55"/>
      <c r="H518" s="55"/>
      <c r="I518" s="55"/>
      <c r="J518" s="37"/>
      <c r="K518" s="55"/>
      <c r="L518" s="55"/>
      <c r="M518" s="55"/>
      <c r="O518" s="37"/>
      <c r="R518" s="55"/>
    </row>
    <row r="519" spans="6:18" ht="12.75" customHeight="1">
      <c r="F519" s="55"/>
      <c r="G519" s="55"/>
      <c r="H519" s="55"/>
      <c r="I519" s="55"/>
      <c r="J519" s="37"/>
      <c r="K519" s="55"/>
      <c r="L519" s="55"/>
      <c r="M519" s="55"/>
      <c r="O519" s="37"/>
      <c r="R519" s="55"/>
    </row>
    <row r="520" spans="6:18" ht="12.75" customHeight="1">
      <c r="F520" s="55"/>
      <c r="G520" s="55"/>
      <c r="H520" s="55"/>
      <c r="I520" s="55"/>
      <c r="J520" s="37"/>
      <c r="K520" s="55"/>
      <c r="L520" s="55"/>
      <c r="M520" s="55"/>
      <c r="O520" s="37"/>
      <c r="R520" s="55"/>
    </row>
    <row r="521" spans="6:18" ht="12.75" customHeight="1">
      <c r="F521" s="55"/>
      <c r="G521" s="55"/>
      <c r="H521" s="55"/>
      <c r="I521" s="55"/>
      <c r="J521" s="37"/>
      <c r="K521" s="55"/>
      <c r="L521" s="55"/>
      <c r="M521" s="55"/>
      <c r="O521" s="37"/>
      <c r="R521" s="55"/>
    </row>
    <row r="522" spans="6:18" ht="12.75" customHeight="1">
      <c r="F522" s="55"/>
      <c r="G522" s="55"/>
      <c r="H522" s="55"/>
      <c r="I522" s="55"/>
      <c r="J522" s="37"/>
      <c r="K522" s="55"/>
      <c r="L522" s="55"/>
      <c r="M522" s="55"/>
      <c r="O522" s="37"/>
      <c r="R522" s="55"/>
    </row>
    <row r="523" spans="6:18" ht="12.75" customHeight="1">
      <c r="F523" s="55"/>
      <c r="G523" s="55"/>
      <c r="H523" s="55"/>
      <c r="I523" s="55"/>
      <c r="J523" s="37"/>
      <c r="K523" s="55"/>
      <c r="L523" s="55"/>
      <c r="M523" s="55"/>
      <c r="O523" s="37"/>
      <c r="R523" s="55"/>
    </row>
    <row r="524" spans="6:18" ht="12.75" customHeight="1">
      <c r="F524" s="55"/>
      <c r="G524" s="55"/>
      <c r="H524" s="55"/>
      <c r="I524" s="55"/>
      <c r="J524" s="37"/>
      <c r="K524" s="55"/>
      <c r="L524" s="55"/>
      <c r="M524" s="55"/>
      <c r="O524" s="37"/>
      <c r="R524" s="55"/>
    </row>
    <row r="525" spans="6:18" ht="12.75" customHeight="1">
      <c r="F525" s="55"/>
      <c r="G525" s="55"/>
      <c r="H525" s="55"/>
      <c r="I525" s="55"/>
      <c r="J525" s="37"/>
      <c r="K525" s="55"/>
      <c r="L525" s="55"/>
      <c r="M525" s="55"/>
      <c r="O525" s="37"/>
      <c r="R525" s="55"/>
    </row>
    <row r="526" spans="6:18" ht="12.75" customHeight="1">
      <c r="F526" s="55"/>
      <c r="G526" s="55"/>
      <c r="H526" s="55"/>
      <c r="I526" s="55"/>
      <c r="J526" s="37"/>
      <c r="K526" s="55"/>
      <c r="L526" s="55"/>
      <c r="M526" s="55"/>
      <c r="O526" s="37"/>
      <c r="R526" s="55"/>
    </row>
    <row r="527" spans="6:18" ht="12.75" customHeight="1">
      <c r="F527" s="55"/>
      <c r="G527" s="55"/>
      <c r="H527" s="55"/>
      <c r="I527" s="55"/>
      <c r="J527" s="37"/>
      <c r="K527" s="55"/>
      <c r="L527" s="55"/>
      <c r="M527" s="55"/>
      <c r="O527" s="37"/>
      <c r="R527" s="55"/>
    </row>
    <row r="528" spans="6:18" ht="15" customHeight="1">
      <c r="F528" s="55"/>
      <c r="G528" s="55"/>
      <c r="H528" s="55"/>
      <c r="I528" s="55"/>
      <c r="J528" s="37"/>
      <c r="K528" s="55"/>
      <c r="L528" s="55"/>
      <c r="M528" s="55"/>
      <c r="O528" s="37"/>
      <c r="R528" s="55"/>
    </row>
  </sheetData>
  <autoFilter ref="R1:R351"/>
  <mergeCells count="51">
    <mergeCell ref="A129:A130"/>
    <mergeCell ref="B129:B130"/>
    <mergeCell ref="J129:J130"/>
    <mergeCell ref="M129:M130"/>
    <mergeCell ref="O129:O130"/>
    <mergeCell ref="A127:A128"/>
    <mergeCell ref="B127:B128"/>
    <mergeCell ref="J127:J128"/>
    <mergeCell ref="M127:M128"/>
    <mergeCell ref="O127:O128"/>
    <mergeCell ref="P121:P122"/>
    <mergeCell ref="A123:A124"/>
    <mergeCell ref="B123:B124"/>
    <mergeCell ref="M123:M124"/>
    <mergeCell ref="O123:O124"/>
    <mergeCell ref="P123:P124"/>
    <mergeCell ref="J123:J124"/>
    <mergeCell ref="A121:A122"/>
    <mergeCell ref="B121:B122"/>
    <mergeCell ref="J121:J122"/>
    <mergeCell ref="M121:M122"/>
    <mergeCell ref="O121:O122"/>
    <mergeCell ref="A119:A120"/>
    <mergeCell ref="B119:B120"/>
    <mergeCell ref="J119:J120"/>
    <mergeCell ref="O119:O120"/>
    <mergeCell ref="P119:P120"/>
    <mergeCell ref="M119:M120"/>
    <mergeCell ref="A117:A118"/>
    <mergeCell ref="B117:B118"/>
    <mergeCell ref="O117:O118"/>
    <mergeCell ref="P117:P118"/>
    <mergeCell ref="J117:J118"/>
    <mergeCell ref="M117:M118"/>
    <mergeCell ref="A113:A114"/>
    <mergeCell ref="B113:B114"/>
    <mergeCell ref="J113:J114"/>
    <mergeCell ref="O113:O114"/>
    <mergeCell ref="P113:P114"/>
    <mergeCell ref="M113:M114"/>
    <mergeCell ref="A115:A116"/>
    <mergeCell ref="B115:B116"/>
    <mergeCell ref="P115:P116"/>
    <mergeCell ref="O115:O116"/>
    <mergeCell ref="J115:J116"/>
    <mergeCell ref="M115:M116"/>
    <mergeCell ref="A131:A132"/>
    <mergeCell ref="B131:B132"/>
    <mergeCell ref="J131:J132"/>
    <mergeCell ref="M131:M132"/>
    <mergeCell ref="O131:O132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M95 M98:M106 M108:M109 K117:L117 K113:L113 K114:L114 K115:L115 K116:L116 K118:L118 L21" formula="1"/>
    <ignoredError sqref="F87:F10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2023-09-29T02:52:10Z</dcterms:modified>
</cp:coreProperties>
</file>