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10" windowHeight="1249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F&amp;O)'!$R$1:$R$375</definedName>
    <definedName name="_xlnm._FilterDatabase" localSheetId="4" hidden="1">'Bulk Deals'!$A$9:$H$9</definedName>
    <definedName name="_xlnm._FilterDatabase" localSheetId="1" hidden="1">'Future Intra'!$B$14:$P$14</definedName>
  </definedNames>
  <calcPr calcId="144525"/>
</workbook>
</file>

<file path=xl/sharedStrings.xml><?xml version="1.0" encoding="utf-8"?>
<sst xmlns="http://schemas.openxmlformats.org/spreadsheetml/2006/main" count="3477" uniqueCount="1319">
  <si>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</si>
  <si>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</si>
  <si>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</si>
  <si>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</si>
  <si>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</si>
  <si>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</si>
  <si>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</si>
  <si>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</si>
  <si>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</si>
  <si>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</si>
  <si>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</si>
  <si>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</si>
  <si>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</si>
  <si>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</si>
  <si>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</si>
  <si>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</si>
  <si>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</si>
  <si>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</si>
  <si>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</si>
  <si>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</si>
  <si>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</si>
  <si>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</si>
  <si>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</si>
  <si>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</si>
  <si>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</si>
  <si>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</si>
  <si>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</si>
  <si>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</si>
  <si>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</si>
  <si>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</si>
  <si>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</si>
  <si>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</si>
  <si>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</si>
  <si>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</si>
  <si>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</si>
  <si>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</si>
  <si>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</si>
  <si>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</si>
  <si>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</si>
  <si>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</si>
  <si>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</si>
  <si>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</si>
  <si>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</si>
  <si>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</si>
  <si>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</si>
  <si>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</si>
  <si>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</si>
  <si>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</si>
  <si>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</si>
  <si>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</si>
  <si>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</si>
  <si>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</si>
  <si>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</si>
  <si>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</si>
  <si>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</si>
  <si>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</si>
  <si>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</si>
  <si>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</si>
  <si>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</si>
  <si>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</si>
  <si>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</si>
  <si>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</si>
  <si>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</si>
  <si>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</si>
  <si>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</si>
  <si>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</si>
  <si>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</si>
  <si>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</si>
  <si>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</si>
  <si>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</si>
  <si>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</si>
  <si>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</si>
  <si>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</si>
  <si>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</si>
  <si>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</si>
  <si>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</si>
  <si>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</si>
  <si>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</si>
  <si>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</si>
  <si>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</si>
  <si>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</si>
  <si>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</si>
  <si>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</si>
  <si>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</si>
  <si>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</si>
  <si>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</si>
  <si>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</si>
  <si>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</si>
  <si>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</si>
  <si>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</si>
  <si>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</si>
  <si>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</si>
  <si>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</si>
  <si>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</si>
  <si>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</si>
  <si>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</si>
  <si>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</si>
  <si>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</si>
  <si>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</si>
  <si>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</si>
  <si>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</si>
  <si>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</si>
  <si>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</si>
  <si>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</si>
  <si>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</si>
  <si>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</si>
  <si>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</si>
  <si>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</si>
  <si>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</si>
  <si>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</si>
  <si>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</si>
  <si>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</si>
  <si>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</si>
  <si>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</si>
  <si>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</si>
  <si>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</si>
  <si>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</si>
  <si>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FSL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</si>
  <si>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</si>
  <si>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</si>
  <si>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</si>
  <si>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</si>
  <si>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</si>
  <si>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</si>
  <si>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</si>
  <si>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</si>
  <si>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</si>
  <si>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GSPL</t>
  </si>
  <si>
    <t>GUJGASLTD</t>
  </si>
  <si>
    <t>HAL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</si>
  <si>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</si>
  <si>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</si>
  <si>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</si>
  <si>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</si>
  <si>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</si>
  <si>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</si>
  <si>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</si>
  <si>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</si>
  <si>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</si>
  <si>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</si>
  <si>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</si>
  <si>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</si>
  <si>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HONAUT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</si>
  <si>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</si>
  <si>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</si>
  <si>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</si>
  <si>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</si>
  <si>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</si>
  <si>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</si>
  <si>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</si>
  <si>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</si>
  <si>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</si>
  <si>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</si>
  <si>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</si>
  <si>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</si>
  <si>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</si>
  <si>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</si>
  <si>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</si>
  <si>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</si>
  <si>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</si>
  <si>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</si>
  <si>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</si>
  <si>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</si>
  <si>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</si>
  <si>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</si>
  <si>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</si>
  <si>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</si>
  <si>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</si>
  <si>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</si>
  <si>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</si>
  <si>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</si>
  <si>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</si>
  <si>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</si>
  <si>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</si>
  <si>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</si>
  <si>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</si>
  <si>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</si>
  <si>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</si>
  <si>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</si>
  <si>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</si>
  <si>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</si>
  <si>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</si>
  <si>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</si>
  <si>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</si>
  <si>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</si>
  <si>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</si>
  <si>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</si>
  <si>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MINDTREE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</si>
  <si>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</si>
  <si>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</si>
  <si>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</si>
  <si>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</si>
  <si>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</si>
  <si>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</si>
  <si>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</si>
  <si>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</si>
  <si>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</si>
  <si>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</si>
  <si>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</si>
  <si>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</si>
  <si>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</si>
  <si>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</si>
  <si>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</si>
  <si>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</si>
  <si>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</si>
  <si>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</si>
  <si>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</si>
  <si>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</si>
  <si>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</si>
  <si>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</si>
  <si>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</si>
  <si>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</si>
  <si>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</si>
  <si>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</si>
  <si>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</si>
  <si>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</si>
  <si>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</si>
  <si>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</si>
  <si>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</si>
  <si>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</si>
  <si>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</si>
  <si>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</si>
  <si>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</si>
  <si>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</si>
  <si>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</si>
  <si>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</si>
  <si>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</si>
  <si>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</si>
  <si>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</si>
  <si>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</si>
  <si>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</si>
  <si>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</si>
  <si>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</si>
  <si>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</si>
  <si>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</si>
  <si>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</si>
  <si>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</si>
  <si>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</si>
  <si>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</si>
  <si>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</si>
  <si>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</si>
  <si>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</si>
  <si>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</si>
  <si>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</si>
  <si>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</si>
  <si>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</si>
  <si>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</si>
  <si>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</si>
  <si>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WHIRLPOOL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</si>
  <si>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</si>
  <si>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</si>
  <si>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</si>
  <si>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</si>
  <si>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</si>
  <si>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</si>
  <si>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</si>
  <si>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</si>
  <si>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</si>
  <si>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</si>
  <si>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</si>
  <si>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</si>
  <si>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</si>
  <si>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</si>
  <si>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</si>
  <si>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</si>
  <si>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</si>
  <si>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</si>
  <si>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</si>
  <si>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</si>
  <si>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</si>
  <si>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</si>
  <si>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</si>
  <si>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</si>
  <si>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</si>
  <si>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</si>
  <si>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</si>
  <si>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</si>
  <si>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</si>
  <si>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APLLTD</t>
  </si>
  <si>
    <t>DMART</t>
  </si>
  <si>
    <t>BAJAJHLDNG</t>
  </si>
  <si>
    <t>BANKINDIA</t>
  </si>
  <si>
    <t>CLEAN</t>
  </si>
  <si>
    <t>EMAMILTD</t>
  </si>
  <si>
    <t>NYKAA</t>
  </si>
  <si>
    <t>FORTIS</t>
  </si>
  <si>
    <t>GLAND</t>
  </si>
  <si>
    <t>HINDZINC</t>
  </si>
  <si>
    <t>ISEC</t>
  </si>
  <si>
    <t>IDBI</t>
  </si>
  <si>
    <t>INDIANB</t>
  </si>
  <si>
    <t>JSWENERGY</t>
  </si>
  <si>
    <t>MAXHEALTH</t>
  </si>
  <si>
    <t>NAM-INDIA</t>
  </si>
  <si>
    <t>OIL</t>
  </si>
  <si>
    <t>PAYTM</t>
  </si>
  <si>
    <t>POLICYBZR</t>
  </si>
  <si>
    <t>PRESTIGE</t>
  </si>
  <si>
    <t>PGHH</t>
  </si>
  <si>
    <t>SONACOMS</t>
  </si>
  <si>
    <t>TATAELXSI</t>
  </si>
  <si>
    <t>TRIDENT</t>
  </si>
  <si>
    <t>UNIONBANK</t>
  </si>
  <si>
    <t>VBL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</si>
  <si>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</si>
  <si>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</si>
  <si>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</si>
  <si>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</si>
  <si>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charset val="134"/>
      </rPr>
      <t xml:space="preserve">Note:     </t>
    </r>
    <r>
      <rPr>
        <b/>
        <sz val="9"/>
        <rFont val="MS Sans Serif"/>
        <charset val="134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</si>
  <si>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</si>
  <si>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</si>
  <si>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</si>
  <si>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</si>
  <si>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</si>
  <si>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AARTIDRUGS</t>
  </si>
  <si>
    <t>AAVAS</t>
  </si>
  <si>
    <t>ABSLAMC</t>
  </si>
  <si>
    <t>ADVENZYMES</t>
  </si>
  <si>
    <t>AEGISCHEM</t>
  </si>
  <si>
    <t>AFFLE</t>
  </si>
  <si>
    <t>AJANTPHARM</t>
  </si>
  <si>
    <t>ALKYLAMINE</t>
  </si>
  <si>
    <t>ALLCARGO</t>
  </si>
  <si>
    <t>ALOKINDS</t>
  </si>
  <si>
    <t>AMBER</t>
  </si>
  <si>
    <t>ANGELONE</t>
  </si>
  <si>
    <t>ANURAS</t>
  </si>
  <si>
    <t>APTUS</t>
  </si>
  <si>
    <t>ASAHIINDIA</t>
  </si>
  <si>
    <t>ASTERDM</t>
  </si>
  <si>
    <t>ASTRAZEN</t>
  </si>
  <si>
    <t>AVANTIFEED</t>
  </si>
  <si>
    <t>BASF</t>
  </si>
  <si>
    <t>BSE</t>
  </si>
  <si>
    <t>BAJAJELEC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</si>
  <si>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</si>
  <si>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</si>
  <si>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</si>
  <si>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</si>
  <si>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</si>
  <si>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</si>
  <si>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</si>
  <si>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</si>
  <si>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</si>
  <si>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</si>
  <si>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</si>
  <si>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</si>
  <si>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</si>
  <si>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</si>
  <si>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</si>
  <si>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</si>
  <si>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</si>
  <si>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CAPLIPOINT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</si>
  <si>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</si>
  <si>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</si>
  <si>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</si>
  <si>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</si>
  <si>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</si>
  <si>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</si>
  <si>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</si>
  <si>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</si>
  <si>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</si>
  <si>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</si>
  <si>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</si>
  <si>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</si>
  <si>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</si>
  <si>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</si>
  <si>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</si>
  <si>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</si>
  <si>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</si>
  <si>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DEVYANI</t>
  </si>
  <si>
    <t>DHANI</t>
  </si>
  <si>
    <t>DBL</t>
  </si>
  <si>
    <t>EIDPARRY</t>
  </si>
  <si>
    <t>EIHOTEL</t>
  </si>
  <si>
    <t>EPL</t>
  </si>
  <si>
    <t>EASEMYTRIP</t>
  </si>
  <si>
    <t>EDELWEISS</t>
  </si>
  <si>
    <t>ELGIEQUIP</t>
  </si>
  <si>
    <t>ENDURANCE</t>
  </si>
  <si>
    <t>ENGINERSIN</t>
  </si>
  <si>
    <t>EQUITAS</t>
  </si>
  <si>
    <t>EQUITASBNK</t>
  </si>
  <si>
    <t>ERIS</t>
  </si>
  <si>
    <t>FDC</t>
  </si>
  <si>
    <t>FACT</t>
  </si>
  <si>
    <t>FINEORG</t>
  </si>
  <si>
    <t>FINCABLES</t>
  </si>
  <si>
    <t>FINPIPE</t>
  </si>
  <si>
    <t>GRINFRA</t>
  </si>
  <si>
    <t>GMMPFAUDLR</t>
  </si>
  <si>
    <t>GALAXYSURF</t>
  </si>
  <si>
    <t>GARFIBRES</t>
  </si>
  <si>
    <t>GICRE</t>
  </si>
  <si>
    <t>GLAXO</t>
  </si>
  <si>
    <t>GLS</t>
  </si>
  <si>
    <t>GOCOLORS</t>
  </si>
  <si>
    <t>GODFRYPHLP</t>
  </si>
  <si>
    <t>GODREJAGRO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</si>
  <si>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</si>
  <si>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</si>
  <si>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</si>
  <si>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</si>
  <si>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</si>
  <si>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</si>
  <si>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</si>
  <si>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</si>
  <si>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</si>
  <si>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</si>
  <si>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</si>
  <si>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</si>
  <si>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</si>
  <si>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HATHWAY</t>
  </si>
  <si>
    <t>HATSUN</t>
  </si>
  <si>
    <t>HEMIPROP</t>
  </si>
  <si>
    <t>HIKAL</t>
  </si>
  <si>
    <t>HGS</t>
  </si>
  <si>
    <t>POWERINDIA</t>
  </si>
  <si>
    <t>HOMEFIRST</t>
  </si>
  <si>
    <t>HUDCO</t>
  </si>
  <si>
    <t>IFBIND</t>
  </si>
  <si>
    <t>IIFL</t>
  </si>
  <si>
    <t>IIFLWAM</t>
  </si>
  <si>
    <t>IRB</t>
  </si>
  <si>
    <t>IRCON</t>
  </si>
  <si>
    <t>ITI</t>
  </si>
  <si>
    <t>IBREALEST</t>
  </si>
  <si>
    <t>IOB</t>
  </si>
  <si>
    <t>IRFC</t>
  </si>
  <si>
    <t>INDIGOPNTS</t>
  </si>
  <si>
    <t>ICIL</t>
  </si>
  <si>
    <t>INDOCO</t>
  </si>
  <si>
    <t>INFIBEAM</t>
  </si>
  <si>
    <t>INOXLEISUR</t>
  </si>
  <si>
    <t>JBCHEPHARM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</si>
  <si>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</si>
  <si>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</si>
  <si>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</si>
  <si>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</si>
  <si>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</si>
  <si>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</si>
  <si>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</si>
  <si>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</si>
  <si>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</si>
  <si>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</si>
  <si>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</si>
  <si>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</si>
  <si>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</si>
  <si>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</si>
  <si>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</si>
  <si>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</si>
  <si>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</si>
  <si>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</si>
  <si>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</si>
  <si>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</si>
  <si>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</si>
  <si>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</si>
  <si>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</si>
  <si>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</si>
  <si>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LINDEINDIA</t>
  </si>
  <si>
    <t>LUXIND</t>
  </si>
  <si>
    <t>MMTC</t>
  </si>
  <si>
    <t>MOIL</t>
  </si>
  <si>
    <t>MTARTECH</t>
  </si>
  <si>
    <t>LODHA</t>
  </si>
  <si>
    <t>MAHINDCIE</t>
  </si>
  <si>
    <t>MHRIL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</si>
  <si>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</si>
  <si>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</si>
  <si>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</si>
  <si>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</si>
  <si>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</si>
  <si>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</si>
  <si>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</si>
  <si>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</si>
  <si>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</si>
  <si>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</si>
  <si>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NESCO</t>
  </si>
  <si>
    <t>NHPC</t>
  </si>
  <si>
    <t>NLCINDIA</t>
  </si>
  <si>
    <t>NOCIL</t>
  </si>
  <si>
    <t>NH</t>
  </si>
  <si>
    <t>NAZARA</t>
  </si>
  <si>
    <t>NETWORK18</t>
  </si>
  <si>
    <t>NUVOCO</t>
  </si>
  <si>
    <t>ORIENTELEC</t>
  </si>
  <si>
    <t>PCBL</t>
  </si>
  <si>
    <t>PNBHOUSING</t>
  </si>
  <si>
    <t>PNCINFRA</t>
  </si>
  <si>
    <t>PFIZER</t>
  </si>
  <si>
    <t>PHOENIXLTD</t>
  </si>
  <si>
    <t>POLYMED</t>
  </si>
  <si>
    <t>POLYPLEX</t>
  </si>
  <si>
    <t>POONAWALLA</t>
  </si>
  <si>
    <t>PRAJIND</t>
  </si>
  <si>
    <t>PRINCEPIPE</t>
  </si>
  <si>
    <t>PRSMJOHNSN</t>
  </si>
  <si>
    <t>PRIVISCL</t>
  </si>
  <si>
    <t>PGHL</t>
  </si>
  <si>
    <t>QUESS</t>
  </si>
  <si>
    <t>RHIM</t>
  </si>
  <si>
    <t>RITES</t>
  </si>
  <si>
    <t>RADICO</t>
  </si>
  <si>
    <t>RVNL</t>
  </si>
  <si>
    <t>RAILTEL</t>
  </si>
  <si>
    <t>RAJESHEXPO</t>
  </si>
  <si>
    <t>RALLIS</t>
  </si>
  <si>
    <t>RCF</t>
  </si>
  <si>
    <t>RATNAMANI</t>
  </si>
  <si>
    <t>RTNINDIA</t>
  </si>
  <si>
    <t>REDINGTON</t>
  </si>
  <si>
    <t>RELAXO</t>
  </si>
  <si>
    <t>RBA</t>
  </si>
  <si>
    <t>ROSSARI</t>
  </si>
  <si>
    <t>ROUTE</t>
  </si>
  <si>
    <t>SIS</t>
  </si>
  <si>
    <t>SJVN</t>
  </si>
  <si>
    <t>SKFINDIA</t>
  </si>
  <si>
    <t>SANOFI</t>
  </si>
  <si>
    <t>SAPPHIRE</t>
  </si>
  <si>
    <t>SAREGAMA</t>
  </si>
  <si>
    <t>SCHAEFFLER</t>
  </si>
  <si>
    <t>SEQUENT</t>
  </si>
  <si>
    <t>SFL</t>
  </si>
  <si>
    <t>SHILPAMED</t>
  </si>
  <si>
    <t>SCI</t>
  </si>
  <si>
    <t>RENUKA</t>
  </si>
  <si>
    <t>SHRIRAMCIT</t>
  </si>
  <si>
    <t>SHYAMMETL</t>
  </si>
  <si>
    <t>SOBHA</t>
  </si>
  <si>
    <t>SOLARINDS</t>
  </si>
  <si>
    <t>SOLARA</t>
  </si>
  <si>
    <t>SONATSOFTW</t>
  </si>
  <si>
    <t>SPICEJET</t>
  </si>
  <si>
    <t>STARHEALTH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</si>
  <si>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</si>
  <si>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</si>
  <si>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</si>
  <si>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</si>
  <si>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</si>
  <si>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</si>
  <si>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</si>
  <si>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</si>
  <si>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</si>
  <si>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</si>
  <si>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</si>
  <si>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</si>
  <si>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</si>
  <si>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</si>
  <si>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</si>
  <si>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</si>
  <si>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</si>
  <si>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</si>
  <si>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</si>
  <si>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</si>
  <si>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TATAINVEST</t>
  </si>
  <si>
    <t>TATAMTRDVR</t>
  </si>
  <si>
    <t>TATASTLLP</t>
  </si>
  <si>
    <t>TTML</t>
  </si>
  <si>
    <t>TEAMLEASE</t>
  </si>
  <si>
    <t>NIACL</t>
  </si>
  <si>
    <t>THERMAX</t>
  </si>
  <si>
    <t>THYROCARE</t>
  </si>
  <si>
    <t>TIMKEN</t>
  </si>
  <si>
    <t>TRIVENI</t>
  </si>
  <si>
    <t>TRITURBINE</t>
  </si>
  <si>
    <t>TIINDIA</t>
  </si>
  <si>
    <t>UCOBANK</t>
  </si>
  <si>
    <t>UFLEX</t>
  </si>
  <si>
    <t>UTIAMC</t>
  </si>
  <si>
    <t>VGUARD</t>
  </si>
  <si>
    <t>VMART</t>
  </si>
  <si>
    <t>VIPIND</t>
  </si>
  <si>
    <t>VAIBHAVGBL</t>
  </si>
  <si>
    <t>VAKRANGEE</t>
  </si>
  <si>
    <t>VTL</t>
  </si>
  <si>
    <t>VARROC</t>
  </si>
  <si>
    <t>VENKEYS</t>
  </si>
  <si>
    <t>VIJAYA</t>
  </si>
  <si>
    <t>VINATIORGA</t>
  </si>
  <si>
    <t>WELCORP</t>
  </si>
  <si>
    <t>WELSPUNIND</t>
  </si>
  <si>
    <t>WESTLIFE</t>
  </si>
  <si>
    <t>WOCKPHARMA</t>
  </si>
  <si>
    <t>ZFCVINDIA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</si>
  <si>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</si>
  <si>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</si>
  <si>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</si>
  <si>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</si>
  <si>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</si>
  <si>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</si>
  <si>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</si>
  <si>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</si>
  <si>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</si>
  <si>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</si>
  <si>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</si>
  <si>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</si>
  <si>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</si>
  <si>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ABCINDQ</t>
  </si>
  <si>
    <t>ABC FINANCIAL SERVICES PRIVATE LIMITED</t>
  </si>
  <si>
    <t>BUY</t>
  </si>
  <si>
    <t>RAGHUPATI SINGHANIA</t>
  </si>
  <si>
    <t>SELL</t>
  </si>
  <si>
    <t>AFEL</t>
  </si>
  <si>
    <t>MULTIPLIER SHARE &amp; STOCK ADVISORS PRIVATE LIMITED</t>
  </si>
  <si>
    <t>AMIT GUPTA</t>
  </si>
  <si>
    <t>APOORVA</t>
  </si>
  <si>
    <t>KD STOCK BROKING PRIVATE LIMITED</t>
  </si>
  <si>
    <t>ASPIRA</t>
  </si>
  <si>
    <t>YASHRAJ BIOTECHNOLOGY LIMITED</t>
  </si>
  <si>
    <t>BANASFN</t>
  </si>
  <si>
    <t>JR SEAMLESS PRIVATE LIMITED</t>
  </si>
  <si>
    <t>BCLENTERPR</t>
  </si>
  <si>
    <t>VIPIN KIZHEPPATT</t>
  </si>
  <si>
    <t>SIMARPREET SINGH BHATIA</t>
  </si>
  <si>
    <t>CHOKSI</t>
  </si>
  <si>
    <t>GUTTIKONDA VARA LAKSHMI</t>
  </si>
  <si>
    <t>COLORCHIPS</t>
  </si>
  <si>
    <t>BHAVISHYA ECOMMERCE PRIVATE LIMITED</t>
  </si>
  <si>
    <t>VINIATO ADVISORS PRIVATE LIMITED</t>
  </si>
  <si>
    <t>CSL</t>
  </si>
  <si>
    <t>TAARUSH TRADECOM LLP</t>
  </si>
  <si>
    <t>MUKESH MADANLAL GADGE</t>
  </si>
  <si>
    <t>DECIPHER</t>
  </si>
  <si>
    <t>EASUN</t>
  </si>
  <si>
    <t>DESIRE TRADES PRIVATE LIMITED</t>
  </si>
  <si>
    <t>EIKO</t>
  </si>
  <si>
    <t>LENUS FINVEST PRIVATE LIMITED</t>
  </si>
  <si>
    <t>ARMS SECURITIES PVT LTD</t>
  </si>
  <si>
    <t>ETT</t>
  </si>
  <si>
    <t>MANISH MISHRA</t>
  </si>
  <si>
    <t>EUREKAI</t>
  </si>
  <si>
    <t>BHUPENDRA NANJIBHAI CHAVDA</t>
  </si>
  <si>
    <t>GALACTICO</t>
  </si>
  <si>
    <t>AMRISH VINOD MEHTA</t>
  </si>
  <si>
    <t>RITURAHUL MEHTA</t>
  </si>
  <si>
    <t>GKB</t>
  </si>
  <si>
    <t>MABLE RAJESH</t>
  </si>
  <si>
    <t>GOYALASS</t>
  </si>
  <si>
    <t>RAGHURAM REDDY BHEEMIDI</t>
  </si>
  <si>
    <t>JETMALL</t>
  </si>
  <si>
    <t>KUSHBU LODHA</t>
  </si>
  <si>
    <t>PADMAWATI REALCON PRIVATE LIMITED</t>
  </si>
  <si>
    <t>LESHAIND</t>
  </si>
  <si>
    <t>PREETI JAIN</t>
  </si>
  <si>
    <t>LLFICL</t>
  </si>
  <si>
    <t>SKSE SECURITIES LIMITED CORP CM/TM PROP A/C</t>
  </si>
  <si>
    <t>MATHEWE</t>
  </si>
  <si>
    <t>N L RUNGTA HUF</t>
  </si>
  <si>
    <t>VORA VILPABEN PRANAVBHAI</t>
  </si>
  <si>
    <t>MPAGI</t>
  </si>
  <si>
    <t>D. C. CORPORATION</t>
  </si>
  <si>
    <t>HABIBUNISHA ABDULRAZAK DHANANI</t>
  </si>
  <si>
    <t>NCLRESE</t>
  </si>
  <si>
    <t>TOPGAIN FINANCE PRIVATE LIMITED</t>
  </si>
  <si>
    <t>PANKAJPIYUS</t>
  </si>
  <si>
    <t>GUTTIKONDA RAJASEKHAR</t>
  </si>
  <si>
    <t>TARUN AGGARWAL</t>
  </si>
  <si>
    <t>POOJA</t>
  </si>
  <si>
    <t>TRANSPARENT SHARES LLP</t>
  </si>
  <si>
    <t>PARVESH SAHIB SINGH</t>
  </si>
  <si>
    <t>PROFINC</t>
  </si>
  <si>
    <t>RAJKUMAR PRABHU DAMANI HUF</t>
  </si>
  <si>
    <t>PROMAX</t>
  </si>
  <si>
    <t>DARSHAN TRADING COMPANY</t>
  </si>
  <si>
    <t>ANSARI NAMRA FIRDAUS AAMIR ANJUM</t>
  </si>
  <si>
    <t>RELICAB</t>
  </si>
  <si>
    <t>NIRBHAY FANCY VASSA</t>
  </si>
  <si>
    <t>OVERSKUD MULTI ASSET MANAGEMENT PRIVATE LIMITED</t>
  </si>
  <si>
    <t>MEENAL SARWANKUMAR SARAF</t>
  </si>
  <si>
    <t>SARWANKUMAR DEVIDUTT SAFAF</t>
  </si>
  <si>
    <t>SWETA SARWANKUMAR SARAF</t>
  </si>
  <si>
    <t>SUNITA SARWANKUMAR SARAF</t>
  </si>
  <si>
    <t>SELLWIN</t>
  </si>
  <si>
    <t>VISAGAR FINANCIAL SERVICES LIMITED</t>
  </si>
  <si>
    <t>MEGHSHREE CREDIT PVT LTD</t>
  </si>
  <si>
    <t>SOFCOM</t>
  </si>
  <si>
    <t>KISHORE MEHTA</t>
  </si>
  <si>
    <t>STL</t>
  </si>
  <si>
    <t>ANTARA INDIA EVERGREEN FUND LTD</t>
  </si>
  <si>
    <t>STURDY</t>
  </si>
  <si>
    <t>GREENWAY ADVISORS PRIVATE LIMITED</t>
  </si>
  <si>
    <t>SUDTIND-B</t>
  </si>
  <si>
    <t>CRONY VYAPAR PVT LTD</t>
  </si>
  <si>
    <t>SUPERIOR</t>
  </si>
  <si>
    <t>RAMANLAL AGRAWAL</t>
  </si>
  <si>
    <t>DOLF LEASING LIMITED</t>
  </si>
  <si>
    <t>SUPREME</t>
  </si>
  <si>
    <t>FALCON TRUST</t>
  </si>
  <si>
    <t>SYMBIOX</t>
  </si>
  <si>
    <t>BP EQUITIES PVT. LTD.</t>
  </si>
  <si>
    <t>THINKINK</t>
  </si>
  <si>
    <t>VIKRAM JAYANTILAL LODHA</t>
  </si>
  <si>
    <t>KIRAN CHANDRAKANT DARDA</t>
  </si>
  <si>
    <t>TIGERLOGS</t>
  </si>
  <si>
    <t>SAMARKAND ESTATES PRIVATE LIMITED</t>
  </si>
  <si>
    <t>SURJEET KAUR MALHOTRA</t>
  </si>
  <si>
    <t>TILAK</t>
  </si>
  <si>
    <t>TITANIN</t>
  </si>
  <si>
    <t>VAIDYANATHAN RADHAKRISHNAN</t>
  </si>
  <si>
    <t>VIVANTA</t>
  </si>
  <si>
    <t>PARTH HEMANT PARIKH</t>
  </si>
  <si>
    <t>AKASH</t>
  </si>
  <si>
    <t>Akash Infra-Projects Ltd</t>
  </si>
  <si>
    <t>TANGO COMMOSALES LLP</t>
  </si>
  <si>
    <t>NSE</t>
  </si>
  <si>
    <t>NIRAJ RAJNIKANT SHAH</t>
  </si>
  <si>
    <t>APOLLO</t>
  </si>
  <si>
    <t>Apollo Micro Systems Ltd</t>
  </si>
  <si>
    <t>GRAVITON RESEARCH CAPITAL LLP</t>
  </si>
  <si>
    <t>CENTENKA</t>
  </si>
  <si>
    <t>Century Enka Ltd</t>
  </si>
  <si>
    <t>XTX MARKETS LLP</t>
  </si>
  <si>
    <t>NK SECURITIES RESEARCH PRIVATE LIMITED</t>
  </si>
  <si>
    <t>JTLINFRA</t>
  </si>
  <si>
    <t>JTL Infra Ltd</t>
  </si>
  <si>
    <t>LAXMI KANT</t>
  </si>
  <si>
    <t>SAJJAN BHAJANKA</t>
  </si>
  <si>
    <t>SANJAY AGARWAL</t>
  </si>
  <si>
    <t>RENU SWAMI</t>
  </si>
  <si>
    <t>KBCGLOBAL</t>
  </si>
  <si>
    <t>KBC Global Limited</t>
  </si>
  <si>
    <t>ABDUL AZEES</t>
  </si>
  <si>
    <t>KORE</t>
  </si>
  <si>
    <t>Jay Jalaram Techno Ltd</t>
  </si>
  <si>
    <t>CREDENT ASSET MANAGEMENT SERVICES PRIVATE LIMITED</t>
  </si>
  <si>
    <t>LIBERTSHOE</t>
  </si>
  <si>
    <t>Liberty Shoes Ltd</t>
  </si>
  <si>
    <t>MATHISYS ADVISORS LLP</t>
  </si>
  <si>
    <t>KAMESH KUMAR KHAITAN</t>
  </si>
  <si>
    <t>SUULD</t>
  </si>
  <si>
    <t>Suumaya Industries Ltd</t>
  </si>
  <si>
    <t>NAYSAA SECURITIES LIMITED</t>
  </si>
  <si>
    <t>VAISHALI</t>
  </si>
  <si>
    <t>Vaishali Pharma Limited</t>
  </si>
  <si>
    <t>VIKRAMKUMAR KARANRAJ SAKARIA HUF DAKSH CORPORATION</t>
  </si>
  <si>
    <t>CLOUD</t>
  </si>
  <si>
    <t>Varanium Cloud Limited</t>
  </si>
  <si>
    <t>SKY WANDERERS  LLP</t>
  </si>
  <si>
    <t>SUNRISE GILTS &amp; SECURITIES PVT LTD</t>
  </si>
  <si>
    <t>CMICABLES</t>
  </si>
  <si>
    <t>CMI Limited</t>
  </si>
  <si>
    <t>JAIN HIMANI</t>
  </si>
  <si>
    <t>EXCEL</t>
  </si>
  <si>
    <t>Excel Realty N Infra Ltd</t>
  </si>
  <si>
    <t>RANJANA LAKHMENDRA KHURANA</t>
  </si>
  <si>
    <t>LAKHMENDRA CHAMANLAL KHURANA</t>
  </si>
  <si>
    <t>KARDA NARESH   JAGUMAL</t>
  </si>
  <si>
    <t>MARSHALL</t>
  </si>
  <si>
    <t>Marshall Machines Ltd</t>
  </si>
  <si>
    <t>PRASHANT SARUP</t>
  </si>
  <si>
    <t>SALSTEEL</t>
  </si>
  <si>
    <t>S.A.L. Steel Limited</t>
  </si>
  <si>
    <t>SHRIPAL V VORA HUF</t>
  </si>
  <si>
    <t>SCAPDVR</t>
  </si>
  <si>
    <t>Stampede Capital Limited</t>
  </si>
  <si>
    <t>MADHAW PRASAD BAJAJ</t>
  </si>
  <si>
    <t>SVPGLOB</t>
  </si>
  <si>
    <t>SVP GLOBAL TEXTILES LTD</t>
  </si>
  <si>
    <t>RASHIMA AGGARWAL</t>
  </si>
  <si>
    <t>Retail Research Technical Calls &amp; Fundamental Performance Report for the month of Sep-2022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</si>
  <si>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</si>
  <si>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</si>
  <si>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</si>
  <si>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</si>
  <si>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</si>
  <si>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</si>
  <si>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</si>
  <si>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</si>
  <si>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</si>
  <si>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</si>
  <si>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</si>
  <si>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</si>
  <si>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</si>
  <si>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</si>
  <si>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Buy</t>
  </si>
  <si>
    <t>2100-2200</t>
  </si>
  <si>
    <t>Profit of Rs.8.75/-</t>
  </si>
  <si>
    <t>Neutral</t>
  </si>
  <si>
    <t>H</t>
  </si>
  <si>
    <t>270-280</t>
  </si>
  <si>
    <t>Profit of Rs.14.5/-</t>
  </si>
  <si>
    <t>Successful</t>
  </si>
  <si>
    <t>360-390</t>
  </si>
  <si>
    <t>Profit of Rs.25.5/-</t>
  </si>
  <si>
    <t xml:space="preserve">RELIANCE </t>
  </si>
  <si>
    <t>2750-2800</t>
  </si>
  <si>
    <t>Loss of Rs.115/-</t>
  </si>
  <si>
    <t>Unsuccessful</t>
  </si>
  <si>
    <t>440-460</t>
  </si>
  <si>
    <t>Profit of Rs.23.5/-</t>
  </si>
  <si>
    <t>230-235</t>
  </si>
  <si>
    <t>Profit of Rs.15/-</t>
  </si>
  <si>
    <t>N</t>
  </si>
  <si>
    <t>1770-1850</t>
  </si>
  <si>
    <t>Profit of Rs.125/-</t>
  </si>
  <si>
    <t>165-170</t>
  </si>
  <si>
    <t>Profit of Rs.1.5/-</t>
  </si>
  <si>
    <t>550-580</t>
  </si>
  <si>
    <t>Profit of Rs.31/-</t>
  </si>
  <si>
    <t>1610-1640</t>
  </si>
  <si>
    <t>1750-1800</t>
  </si>
  <si>
    <t>Open</t>
  </si>
  <si>
    <t>4800-5000</t>
  </si>
  <si>
    <t>Profit of Rs.262.5/-</t>
  </si>
  <si>
    <t>80-82</t>
  </si>
  <si>
    <t>Loss of Rs. 35/-</t>
  </si>
  <si>
    <t>2050-2150</t>
  </si>
  <si>
    <t>Part profit of Rs.80/-</t>
  </si>
  <si>
    <t>1550-1650</t>
  </si>
  <si>
    <t>Loss of Rs.90/-</t>
  </si>
  <si>
    <t>HEIDELBERG</t>
  </si>
  <si>
    <t>205-215</t>
  </si>
  <si>
    <t>Profit of Rs.12/-</t>
  </si>
  <si>
    <t>370-390</t>
  </si>
  <si>
    <t>Profit of Rs.19.5/-</t>
  </si>
  <si>
    <t>570-590</t>
  </si>
  <si>
    <t>Loss of Rs. 32.5/-</t>
  </si>
  <si>
    <t>2900-3000</t>
  </si>
  <si>
    <t>610-630</t>
  </si>
  <si>
    <t>Loss of Rs. 38/-</t>
  </si>
  <si>
    <t>1900-1930</t>
  </si>
  <si>
    <t>3150-3190</t>
  </si>
  <si>
    <t>3400-3600</t>
  </si>
  <si>
    <t>230-240</t>
  </si>
  <si>
    <t>Loss of Rs. 15/-</t>
  </si>
  <si>
    <t>2980-3010</t>
  </si>
  <si>
    <t>3300-3500</t>
  </si>
  <si>
    <t>137-139</t>
  </si>
  <si>
    <t>150-160</t>
  </si>
  <si>
    <t>Part profit of Rs.15/-</t>
  </si>
  <si>
    <t>238-242</t>
  </si>
  <si>
    <t>260-270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</si>
  <si>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</si>
  <si>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</si>
  <si>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</si>
  <si>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</si>
  <si>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</si>
  <si>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</si>
  <si>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</si>
  <si>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</si>
  <si>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</si>
  <si>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2080-2120</t>
  </si>
  <si>
    <t>Profit of Rs.55/-</t>
  </si>
  <si>
    <t>840-850</t>
  </si>
  <si>
    <t>Profit of Rs.19/-</t>
  </si>
  <si>
    <t>3700-3800</t>
  </si>
  <si>
    <t>Profit of Rs.100/-</t>
  </si>
  <si>
    <t>400-410</t>
  </si>
  <si>
    <t>Loss of Rs.11/-</t>
  </si>
  <si>
    <t>157-160</t>
  </si>
  <si>
    <t>Profit of Rs.4.5/-</t>
  </si>
  <si>
    <t>2050-2100</t>
  </si>
  <si>
    <t>Profit of Rs.33/-</t>
  </si>
  <si>
    <t>250-255</t>
  </si>
  <si>
    <t>Profit of Rs.8/-</t>
  </si>
  <si>
    <t>2060-2100</t>
  </si>
  <si>
    <t>Loss of Rs.65/-</t>
  </si>
  <si>
    <t>Loss of Rs.-7/-</t>
  </si>
  <si>
    <t>1060-1100</t>
  </si>
  <si>
    <t>Profit of Rs.25/-</t>
  </si>
  <si>
    <t xml:space="preserve"> ZEEL</t>
  </si>
  <si>
    <t>280-282</t>
  </si>
  <si>
    <t>Profit of Rs.6.5/-</t>
  </si>
  <si>
    <t>830-850</t>
  </si>
  <si>
    <t>Loss of Rs.25/-</t>
  </si>
  <si>
    <t>Profit of Rs.5/-</t>
  </si>
  <si>
    <t>880-900</t>
  </si>
  <si>
    <t>Loss of Rs.24/-</t>
  </si>
  <si>
    <t>610-620</t>
  </si>
  <si>
    <t>Profit of Rs.16/-</t>
  </si>
  <si>
    <t>380-394</t>
  </si>
  <si>
    <t>Profit of Rs.11.5/-</t>
  </si>
  <si>
    <t>935-955</t>
  </si>
  <si>
    <t>Profit of Rs.31.5/-</t>
  </si>
  <si>
    <t>810-820</t>
  </si>
  <si>
    <t>2995-3015</t>
  </si>
  <si>
    <t>3120-3200</t>
  </si>
  <si>
    <t>340-345</t>
  </si>
  <si>
    <t>570-580</t>
  </si>
  <si>
    <t>Loss of Rs.22/-</t>
  </si>
  <si>
    <t>840-860</t>
  </si>
  <si>
    <t>Profit of Rs.18/-</t>
  </si>
  <si>
    <t>4500-4540</t>
  </si>
  <si>
    <t>4650-4750</t>
  </si>
  <si>
    <t>847-851</t>
  </si>
  <si>
    <t>*</t>
  </si>
  <si>
    <t>Master Trade High Risk</t>
  </si>
  <si>
    <t>Profit / Loss per share</t>
  </si>
  <si>
    <t>Gain / Loss  per Lot</t>
  </si>
  <si>
    <t>Lot</t>
  </si>
  <si>
    <t>BHARTIARTL SEP FUT</t>
  </si>
  <si>
    <t>740-750</t>
  </si>
  <si>
    <t>Profit of Rs 11.5/-</t>
  </si>
  <si>
    <t>ICICIBANK SEP FUT</t>
  </si>
  <si>
    <t>890-895</t>
  </si>
  <si>
    <t>Profit of Rs 10.5/-</t>
  </si>
  <si>
    <t>CONCOR SEP FUT</t>
  </si>
  <si>
    <t>715-720</t>
  </si>
  <si>
    <t>Loss of Rs 11.5/-</t>
  </si>
  <si>
    <t>GSPL SEPT FUT</t>
  </si>
  <si>
    <t>246-250</t>
  </si>
  <si>
    <t>Profit of Rs 6/-</t>
  </si>
  <si>
    <t>HDFCAMC SEPT FUT</t>
  </si>
  <si>
    <t>2140-2180</t>
  </si>
  <si>
    <t>Loss of Rs 70/-</t>
  </si>
  <si>
    <t>SBIN SEPT FUT</t>
  </si>
  <si>
    <t>Sell</t>
  </si>
  <si>
    <t>520-510</t>
  </si>
  <si>
    <t>Loss of Rs 9/-</t>
  </si>
  <si>
    <t>ZYDUSLIFE SEPT FUT</t>
  </si>
  <si>
    <t>380-385</t>
  </si>
  <si>
    <t>Profit of Rs 4.5/-</t>
  </si>
  <si>
    <t>Loss of Rs 5/-</t>
  </si>
  <si>
    <t>PFC SEPT FUT</t>
  </si>
  <si>
    <t>Profit of Rs 1.5/-</t>
  </si>
  <si>
    <t>Profit of Rs 5/-</t>
  </si>
  <si>
    <t>TATACONSUM SEPT FUT</t>
  </si>
  <si>
    <t>840-855</t>
  </si>
  <si>
    <t>Profit of Rs 11/-</t>
  </si>
  <si>
    <t>HINDUNILVR SEPT FUT</t>
  </si>
  <si>
    <t>2630-2670</t>
  </si>
  <si>
    <t>Profit of Rs 34/-</t>
  </si>
  <si>
    <t>BHARTIARTL SEPT FUT</t>
  </si>
  <si>
    <t>770-780</t>
  </si>
  <si>
    <t>Profit of Rs 9/-</t>
  </si>
  <si>
    <t>TECHM SEPT FUT</t>
  </si>
  <si>
    <t>1090-1100</t>
  </si>
  <si>
    <t>Profit of Rs 17/-</t>
  </si>
  <si>
    <t>HCLTECH SEPT FUT</t>
  </si>
  <si>
    <t>950-960</t>
  </si>
  <si>
    <t>Profit of Rs 10/-</t>
  </si>
  <si>
    <t>530-520</t>
  </si>
  <si>
    <t>Loss of Rs 6/-</t>
  </si>
  <si>
    <t>955-965</t>
  </si>
  <si>
    <t>560-568</t>
  </si>
  <si>
    <t>Profit of Rs 5.5/-</t>
  </si>
  <si>
    <t>ACC SEPT FUT</t>
  </si>
  <si>
    <t>2360-2320</t>
  </si>
  <si>
    <t>Loss of Rs 45/-</t>
  </si>
  <si>
    <t>2650-2690</t>
  </si>
  <si>
    <t xml:space="preserve">HDFCBANK SEPT FUT </t>
  </si>
  <si>
    <t>1525-1545</t>
  </si>
  <si>
    <t>Profit of Rs 15.5/-</t>
  </si>
  <si>
    <t>BAJAJFINSV SEPT FUT</t>
  </si>
  <si>
    <t>1750-1770</t>
  </si>
  <si>
    <t>Profit of Rs 42/-</t>
  </si>
  <si>
    <t>MINDTREE SEPT FUT</t>
  </si>
  <si>
    <t>3450-3500</t>
  </si>
  <si>
    <t>AMARAJABAT SEPT FUT</t>
  </si>
  <si>
    <t>565-575</t>
  </si>
  <si>
    <t>Loss of Rs 13/-</t>
  </si>
  <si>
    <t>980-990</t>
  </si>
  <si>
    <t>Loss of Rs 19/-</t>
  </si>
  <si>
    <t>INDIACEM SEPT FUT</t>
  </si>
  <si>
    <t xml:space="preserve">COLPAL SEPT FUT </t>
  </si>
  <si>
    <t>1680-1700</t>
  </si>
  <si>
    <t>Loss of Rs 38/-</t>
  </si>
  <si>
    <t xml:space="preserve">TATASTEEL SEPT FUT </t>
  </si>
  <si>
    <t>115-117</t>
  </si>
  <si>
    <t>Loss of Rs 2.75/-</t>
  </si>
  <si>
    <t>GUJGASLTD SEPT FUT</t>
  </si>
  <si>
    <t>525-535</t>
  </si>
  <si>
    <t>Profit of Rs 8/-</t>
  </si>
  <si>
    <t>BEL SEPT FUT</t>
  </si>
  <si>
    <t>Profit of Rs.1.25/-</t>
  </si>
  <si>
    <t>APOLLOHOSP SEPT FUT</t>
  </si>
  <si>
    <t>4500-4550</t>
  </si>
  <si>
    <t>Profit of Rs.40/-</t>
  </si>
  <si>
    <t xml:space="preserve">BALKRISIND SEPT FUT </t>
  </si>
  <si>
    <t>2070-2100</t>
  </si>
  <si>
    <t>Loss of Rs 50/-</t>
  </si>
  <si>
    <t>AXISBANK SEPT FUT</t>
  </si>
  <si>
    <t>785-775</t>
  </si>
  <si>
    <t>Loss of Rs 11/-</t>
  </si>
  <si>
    <t xml:space="preserve">GRASIM SEPT FUT </t>
  </si>
  <si>
    <t>1780-1810</t>
  </si>
  <si>
    <t>Loss of Rs 27.5/-</t>
  </si>
  <si>
    <t>CROMPTON SEPT FUT</t>
  </si>
  <si>
    <t>410-418</t>
  </si>
  <si>
    <t>Profit of Rs.7/-</t>
  </si>
  <si>
    <t>VOLTAS SEPT FUT</t>
  </si>
  <si>
    <t>900-880</t>
  </si>
  <si>
    <t>Profit of Rs 25/-</t>
  </si>
  <si>
    <t>PIIND SEPT FUT</t>
  </si>
  <si>
    <t>3220-3250</t>
  </si>
  <si>
    <t>Profit of Rs.42.50/-</t>
  </si>
  <si>
    <t>SIEMENS SEPT FUT</t>
  </si>
  <si>
    <t>3050-3080</t>
  </si>
  <si>
    <t>420-428</t>
  </si>
  <si>
    <t>Loss of Rs 10/-</t>
  </si>
  <si>
    <t>Loss of Rs 60/-</t>
  </si>
  <si>
    <t>COLPAL SEPT FUT</t>
  </si>
  <si>
    <t>1640-1660</t>
  </si>
  <si>
    <t>Profit of Rs 1/-</t>
  </si>
  <si>
    <t>515-520</t>
  </si>
  <si>
    <t>Profit of Rs.10.50/-</t>
  </si>
  <si>
    <t>1070-1080</t>
  </si>
  <si>
    <t>COFORGE SEPT FUT</t>
  </si>
  <si>
    <t>3550-3600</t>
  </si>
  <si>
    <t>Profit of Rs.49/-</t>
  </si>
  <si>
    <t>NIFTY SEPT FUT</t>
  </si>
  <si>
    <t>17200-17300</t>
  </si>
  <si>
    <t>Profit of Rs.110/-</t>
  </si>
  <si>
    <t>HCLTECH OCT FUT</t>
  </si>
  <si>
    <t>925-935</t>
  </si>
  <si>
    <t>RELIANCE OCT FUT</t>
  </si>
  <si>
    <t>2450-2500</t>
  </si>
  <si>
    <t>Profit of Rs.34/-</t>
  </si>
  <si>
    <t>NIFTY OCT FUT</t>
  </si>
  <si>
    <t>17300-17400</t>
  </si>
  <si>
    <t>Profit of Rs.95/-</t>
  </si>
  <si>
    <t>GSPL OCT FUT</t>
  </si>
  <si>
    <t>238-245</t>
  </si>
  <si>
    <t>Profit of Rs 3.75/-</t>
  </si>
  <si>
    <t>VOLTAS OCT FUT</t>
  </si>
  <si>
    <t>908-910</t>
  </si>
  <si>
    <t>880-860</t>
  </si>
  <si>
    <t>16955-16975</t>
  </si>
  <si>
    <t xml:space="preserve">Master Trade Medium Risk </t>
  </si>
  <si>
    <t xml:space="preserve">Profit/ Loss per lot </t>
  </si>
  <si>
    <t>BANKNIFTY 39700 CE 8 SEP</t>
  </si>
  <si>
    <t>600-700</t>
  </si>
  <si>
    <t>Loss of Rs.110/-</t>
  </si>
  <si>
    <t>BANKNIFTY 39500 CE 1-SEP</t>
  </si>
  <si>
    <t>250-300</t>
  </si>
  <si>
    <t>200-250</t>
  </si>
  <si>
    <t>Loss of Rs.95/-</t>
  </si>
  <si>
    <t>NIFTY 17400 PE 8 SEP</t>
  </si>
  <si>
    <t>120-160</t>
  </si>
  <si>
    <t>Profit of Rs.40.5/-</t>
  </si>
  <si>
    <t>BANKNIFTY 40000 CE 8 SEP</t>
  </si>
  <si>
    <t>Loss of Rs.170/-</t>
  </si>
  <si>
    <t>140-160</t>
  </si>
  <si>
    <t>Loss of Rs.32.5/-</t>
  </si>
  <si>
    <t xml:space="preserve">BANKNIFTY 39300 PE 8 SEP </t>
  </si>
  <si>
    <t>500-600</t>
  </si>
  <si>
    <t>Loss of Rs.105/-</t>
  </si>
  <si>
    <t>TATACOMM 1320 CE SEP</t>
  </si>
  <si>
    <t>10.0-5</t>
  </si>
  <si>
    <t>Loss of Rs.9/-</t>
  </si>
  <si>
    <t>NIFTY 17500 PE 8 SEP</t>
  </si>
  <si>
    <t>BANKNIFTY 39900 PE 8 SEP</t>
  </si>
  <si>
    <t>BALKRISIND 2050 CE SEP</t>
  </si>
  <si>
    <t>65-80</t>
  </si>
  <si>
    <t>Profit of Rs.9/-</t>
  </si>
  <si>
    <t>SBIN 580 CE SEP</t>
  </si>
  <si>
    <t>9-11.0</t>
  </si>
  <si>
    <t>AMARAJABAT 555 CE SEP</t>
  </si>
  <si>
    <t>Loss of Rs.4.75</t>
  </si>
  <si>
    <t>AMARAJABAT 570 CE SEP</t>
  </si>
  <si>
    <t>NIFTY 17900 PE 15 SEP</t>
  </si>
  <si>
    <t>65-70</t>
  </si>
  <si>
    <t>Loss of Rs.14/-</t>
  </si>
  <si>
    <t>AXISBANK 820 CE SEP</t>
  </si>
  <si>
    <t>17-22</t>
  </si>
  <si>
    <t>Profit of Rs.3.25/-</t>
  </si>
  <si>
    <t>BHARTIARTL 790 CE SEP</t>
  </si>
  <si>
    <t>18-22</t>
  </si>
  <si>
    <t>Profit of Rs.2/-</t>
  </si>
  <si>
    <t>Profit of Rs.2.5/-</t>
  </si>
  <si>
    <t>OBEROIRLTY 1140 CE SEP</t>
  </si>
  <si>
    <t>30-35</t>
  </si>
  <si>
    <t>Profit of Rs.3.5/-</t>
  </si>
  <si>
    <t xml:space="preserve">INFY 1500 CE SEP </t>
  </si>
  <si>
    <t>45-60</t>
  </si>
  <si>
    <t>Loss of Rs.16.5/-</t>
  </si>
  <si>
    <t>NIFTY 18000 PE 15-SEP</t>
  </si>
  <si>
    <t>120-150</t>
  </si>
  <si>
    <t>Neutal</t>
  </si>
  <si>
    <t>BANKNIFTY 41500 CE 15-SEP</t>
  </si>
  <si>
    <t>350-450</t>
  </si>
  <si>
    <t>Profit of Rs.60/-</t>
  </si>
  <si>
    <t>Loss of Rs.60/-</t>
  </si>
  <si>
    <t>NIFTY 18050 PE 15-SEP</t>
  </si>
  <si>
    <t>90-120</t>
  </si>
  <si>
    <t>Profit of Rs.39/-</t>
  </si>
  <si>
    <t>BANKNIFTY 41300 CE 15-SEP</t>
  </si>
  <si>
    <t>250-330</t>
  </si>
  <si>
    <t>Profit of Rs.50/-</t>
  </si>
  <si>
    <t>70-80</t>
  </si>
  <si>
    <t>NIFTY 17700 PE 22-SEP</t>
  </si>
  <si>
    <t>120-140</t>
  </si>
  <si>
    <t>INFY 1420 CE SEP</t>
  </si>
  <si>
    <t>Loss of Rs.17/-</t>
  </si>
  <si>
    <t>BANKNIFTY 41100 CE 22-SEP</t>
  </si>
  <si>
    <t>TATACONSUM 810 CE SEP</t>
  </si>
  <si>
    <t>Loss of Rs.5.5/-</t>
  </si>
  <si>
    <t>BIOCON 300 CE SEP</t>
  </si>
  <si>
    <t>4-5.0</t>
  </si>
  <si>
    <t>Profit of Rs.1.05/-</t>
  </si>
  <si>
    <t>4.5-5.5</t>
  </si>
  <si>
    <t>Loss of Rs.2.4/-</t>
  </si>
  <si>
    <t>NIFTY 16950 PE 29-SEP</t>
  </si>
  <si>
    <t>Profit of Rs.20/-</t>
  </si>
  <si>
    <t>NIFTY 17000 CE 29-SEP</t>
  </si>
  <si>
    <t>110-150</t>
  </si>
  <si>
    <t>Profit of Rs.0.5/-</t>
  </si>
  <si>
    <t>Loss of Rs.29.5/-</t>
  </si>
  <si>
    <t>BANKNIFTY 37800 CE 29-SEP</t>
  </si>
  <si>
    <t>120-180</t>
  </si>
  <si>
    <t>Techno -Funda  (positional)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</si>
  <si>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</si>
  <si>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</si>
  <si>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</si>
  <si>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</si>
  <si>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</si>
  <si>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</si>
  <si>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</si>
  <si>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</si>
  <si>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</si>
  <si>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</si>
  <si>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</si>
  <si>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</si>
  <si>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</si>
  <si>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</si>
  <si>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</si>
  <si>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</si>
  <si>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</si>
  <si>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</si>
  <si>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</si>
  <si>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</si>
  <si>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</si>
  <si>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</si>
  <si>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</si>
  <si>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</si>
  <si>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</si>
  <si>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</si>
  <si>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</si>
  <si>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</si>
  <si>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</si>
  <si>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</si>
  <si>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</si>
  <si>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</si>
  <si>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</si>
  <si>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</si>
  <si>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</si>
  <si>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</si>
  <si>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</si>
  <si>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</si>
  <si>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</si>
  <si>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</si>
  <si>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</si>
  <si>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</si>
  <si>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</si>
  <si>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</si>
  <si>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</si>
  <si>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</si>
  <si>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</si>
  <si>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</si>
  <si>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</si>
  <si>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</si>
  <si>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</si>
  <si>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</si>
  <si>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</si>
  <si>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</si>
  <si>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</si>
  <si>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</si>
  <si>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</si>
  <si>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</si>
  <si>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</si>
  <si>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</si>
  <si>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</si>
  <si>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</si>
  <si>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</si>
  <si>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</si>
  <si>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</si>
  <si>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</si>
  <si>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</si>
  <si>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</si>
  <si>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</si>
  <si>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</si>
  <si>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</si>
  <si>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</si>
  <si>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</si>
  <si>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</si>
  <si>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</si>
  <si>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</si>
  <si>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</si>
  <si>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</si>
  <si>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</si>
  <si>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</si>
  <si>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</si>
  <si>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</si>
  <si>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</si>
  <si>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</si>
  <si>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</si>
  <si>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</si>
  <si>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</si>
  <si>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</si>
  <si>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</si>
  <si>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</si>
  <si>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</si>
  <si>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</si>
  <si>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</si>
  <si>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</si>
  <si>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</si>
  <si>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</si>
  <si>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GPPL $</t>
  </si>
  <si>
    <t>198-200</t>
  </si>
  <si>
    <t>Loss of Rs.79.7/-</t>
  </si>
  <si>
    <t>WONDERLA HOLIDAYS LTD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</si>
  <si>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</si>
  <si>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</si>
  <si>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</si>
  <si>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</si>
  <si>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</si>
  <si>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</si>
  <si>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</si>
  <si>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</si>
  <si>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</si>
  <si>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</si>
  <si>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</si>
  <si>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</si>
  <si>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</si>
  <si>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</si>
  <si>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</si>
  <si>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</si>
  <si>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</si>
  <si>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</si>
  <si>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</si>
  <si>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</si>
  <si>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</si>
  <si>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</si>
  <si>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</si>
  <si>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</si>
  <si>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</si>
  <si>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</si>
  <si>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</si>
  <si>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</si>
  <si>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</si>
  <si>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</si>
  <si>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</si>
  <si>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</si>
  <si>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</si>
  <si>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</si>
  <si>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</si>
  <si>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</si>
  <si>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</si>
  <si>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</si>
  <si>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</si>
  <si>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</si>
  <si>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</si>
  <si>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</si>
  <si>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</si>
  <si>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</si>
  <si>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</si>
  <si>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</si>
  <si>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</si>
  <si>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</si>
  <si>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</si>
  <si>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</si>
  <si>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</si>
  <si>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</si>
  <si>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</si>
  <si>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</si>
  <si>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</si>
  <si>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</si>
  <si>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</si>
  <si>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</si>
  <si>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</si>
  <si>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</si>
  <si>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</si>
  <si>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</si>
  <si>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</si>
  <si>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</si>
  <si>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</si>
  <si>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</si>
  <si>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</si>
  <si>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</si>
  <si>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</si>
  <si>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</si>
  <si>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</si>
  <si>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</si>
  <si>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</si>
  <si>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</si>
  <si>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</si>
  <si>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</si>
  <si>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</si>
  <si>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</si>
  <si>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</si>
  <si>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</si>
  <si>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</si>
  <si>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</si>
  <si>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</si>
  <si>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</si>
  <si>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</si>
  <si>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</si>
  <si>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Rs.1/-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</si>
  <si>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</si>
  <si>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</si>
  <si>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</si>
  <si>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</si>
  <si>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</si>
  <si>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</si>
  <si>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</si>
  <si>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</si>
  <si>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</si>
  <si>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</si>
  <si>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</si>
  <si>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</si>
  <si>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</si>
  <si>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</si>
  <si>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187-193</t>
  </si>
  <si>
    <t>Profit of Rs.67.5/-</t>
  </si>
  <si>
    <t>Profit of Rs.108/-</t>
  </si>
  <si>
    <t>HUHTAMAKI</t>
  </si>
  <si>
    <t>Loss of Rs.42.50/-</t>
  </si>
  <si>
    <t>FILATEX</t>
  </si>
  <si>
    <t>115-120</t>
  </si>
  <si>
    <t>310-320</t>
  </si>
  <si>
    <t>45-46</t>
  </si>
  <si>
    <t>Profiit of Rs.210/-</t>
  </si>
  <si>
    <t>630-640</t>
  </si>
  <si>
    <t>1245-1265</t>
  </si>
  <si>
    <t>440-450</t>
  </si>
  <si>
    <t>ACE</t>
  </si>
  <si>
    <t>31-31.5</t>
  </si>
  <si>
    <t>Re-initiated $</t>
  </si>
</sst>
</file>

<file path=xl/styles.xml><?xml version="1.0" encoding="utf-8"?>
<styleSheet xmlns="http://schemas.openxmlformats.org/spreadsheetml/2006/main">
  <numFmts count="12">
    <numFmt numFmtId="176" formatCode="_ * #,##0_ ;_ * \-#,##0_ ;_ * &quot;-&quot;_ ;_ @_ "/>
    <numFmt numFmtId="177" formatCode="dd/mmm/yy"/>
    <numFmt numFmtId="178" formatCode="_ &quot;₹&quot;* #,##0.00_ ;_ &quot;₹&quot;* \-#,##0.00_ ;_ &quot;₹&quot;* &quot;-&quot;??_ ;_ @_ "/>
    <numFmt numFmtId="179" formatCode="[$-409]d/mmm"/>
    <numFmt numFmtId="180" formatCode="_ &quot;₹&quot;* #,##0_ ;_ &quot;₹&quot;* \-#,##0_ ;_ &quot;₹&quot;* &quot;-&quot;_ ;_ @_ "/>
    <numFmt numFmtId="181" formatCode="_ * #,##0.00_ ;_ * \-#,##0.00_ ;_ * &quot;-&quot;??_ ;_ @_ "/>
    <numFmt numFmtId="182" formatCode="dd/mmm"/>
    <numFmt numFmtId="183" formatCode="d/mmm/yyyy"/>
    <numFmt numFmtId="184" formatCode="0.0"/>
    <numFmt numFmtId="185" formatCode="d\ mmm\ yy"/>
    <numFmt numFmtId="186" formatCode="mmm/yy"/>
    <numFmt numFmtId="187" formatCode="[$-409]dd/mmm/yy"/>
  </numFmts>
  <fonts count="56">
    <font>
      <sz val="10"/>
      <color rgb="FF000000"/>
      <name val="Arial"/>
      <charset val="134"/>
    </font>
    <font>
      <sz val="10"/>
      <name val="Arial"/>
      <charset val="134"/>
    </font>
    <font>
      <sz val="10"/>
      <color rgb="FF800000"/>
      <name val="Arial"/>
      <charset val="134"/>
    </font>
    <font>
      <b/>
      <sz val="16"/>
      <name val="Arial"/>
      <charset val="134"/>
    </font>
    <font>
      <b/>
      <sz val="11"/>
      <name val="Arial"/>
      <charset val="134"/>
    </font>
    <font>
      <b/>
      <sz val="10"/>
      <name val="Arial"/>
      <charset val="134"/>
    </font>
    <font>
      <sz val="11"/>
      <name val="Arial"/>
      <charset val="134"/>
    </font>
    <font>
      <sz val="11"/>
      <color rgb="FF000000"/>
      <name val="Arial"/>
      <charset val="134"/>
    </font>
    <font>
      <sz val="9"/>
      <name val="Arial"/>
      <charset val="134"/>
    </font>
    <font>
      <sz val="11"/>
      <color theme="1"/>
      <name val="Arial"/>
      <charset val="134"/>
    </font>
    <font>
      <sz val="10"/>
      <color rgb="FFFF0000"/>
      <name val="Arial"/>
      <charset val="134"/>
    </font>
    <font>
      <b/>
      <sz val="10"/>
      <color rgb="FF800000"/>
      <name val="Arial"/>
      <charset val="134"/>
    </font>
    <font>
      <u/>
      <sz val="10"/>
      <color theme="10"/>
      <name val="Arial"/>
      <charset val="134"/>
    </font>
    <font>
      <sz val="10"/>
      <color rgb="FF000000"/>
      <name val="Arial"/>
      <charset val="134"/>
    </font>
    <font>
      <b/>
      <sz val="11"/>
      <color rgb="FF000000"/>
      <name val="Arial"/>
      <charset val="134"/>
    </font>
    <font>
      <sz val="11"/>
      <color rgb="FF222222"/>
      <name val="Arial"/>
      <charset val="134"/>
    </font>
    <font>
      <sz val="11"/>
      <color rgb="FF2B2C33"/>
      <name val="Arial"/>
      <charset val="134"/>
    </font>
    <font>
      <sz val="8"/>
      <name val="Verdana"/>
      <charset val="134"/>
    </font>
    <font>
      <u/>
      <sz val="10"/>
      <color rgb="FF0000FF"/>
      <name val="Arial"/>
      <charset val="134"/>
    </font>
    <font>
      <b/>
      <sz val="9"/>
      <color rgb="FF993300"/>
      <name val="Arial"/>
      <charset val="134"/>
    </font>
    <font>
      <sz val="10"/>
      <color rgb="FFFFFFFF"/>
      <name val="Arial"/>
      <charset val="134"/>
    </font>
    <font>
      <b/>
      <sz val="10"/>
      <color rgb="FFFF0000"/>
      <name val="Arial"/>
      <charset val="134"/>
    </font>
    <font>
      <b/>
      <sz val="9"/>
      <color rgb="FFFF0000"/>
      <name val="Open Sans"/>
      <charset val="134"/>
    </font>
    <font>
      <b/>
      <sz val="9"/>
      <name val="Open Sans"/>
      <charset val="134"/>
    </font>
    <font>
      <b/>
      <sz val="8"/>
      <color rgb="FF000000"/>
      <name val="Device font 10cpi"/>
      <charset val="134"/>
    </font>
    <font>
      <sz val="9"/>
      <name val="Open Sans"/>
      <charset val="134"/>
    </font>
    <font>
      <b/>
      <sz val="8"/>
      <color rgb="FF0000FF"/>
      <name val="Open Sans"/>
      <charset val="134"/>
    </font>
    <font>
      <sz val="8"/>
      <name val="Open Sans"/>
      <charset val="134"/>
    </font>
    <font>
      <b/>
      <sz val="8"/>
      <color rgb="FFFF0000"/>
      <name val="Open Sans"/>
      <charset val="134"/>
    </font>
    <font>
      <b/>
      <sz val="8"/>
      <name val="Open Sans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b/>
      <sz val="8"/>
      <name val="Device font 10cpi"/>
      <charset val="134"/>
    </font>
    <font>
      <b/>
      <u/>
      <sz val="10"/>
      <color rgb="FF0000FF"/>
      <name val="Arial"/>
      <charset val="134"/>
    </font>
    <font>
      <sz val="12"/>
      <name val="Times New Roman"/>
      <charset val="134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9"/>
      <color rgb="FFFF0000"/>
      <name val="MS Sans Serif"/>
      <charset val="134"/>
    </font>
    <font>
      <b/>
      <sz val="9"/>
      <name val="MS Sans Serif"/>
      <charset val="134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theme="9" tint="0.599993896298105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5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rgb="FFFFFFFF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9" tint="0.599993896298105"/>
        <bgColor rgb="FF92D050"/>
      </patternFill>
    </fill>
    <fill>
      <patternFill patternType="solid">
        <fgColor rgb="FF92D050"/>
        <bgColor rgb="FF92D050"/>
      </patternFill>
    </fill>
    <fill>
      <patternFill patternType="solid">
        <fgColor theme="5" tint="0.59999389629810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6" tint="0.599993896298105"/>
        <bgColor rgb="FF92D050"/>
      </patternFill>
    </fill>
    <fill>
      <patternFill patternType="solid">
        <fgColor theme="0" tint="-0.0499893185216834"/>
        <bgColor rgb="FFFFFFFF"/>
      </patternFill>
    </fill>
    <fill>
      <patternFill patternType="solid">
        <fgColor theme="9" tint="0.399975585192419"/>
        <bgColor rgb="FFFFFFFF"/>
      </patternFill>
    </fill>
    <fill>
      <patternFill patternType="solid">
        <fgColor theme="9" tint="0.399975585192419"/>
        <bgColor rgb="FF92D050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theme="5" tint="0.399975585192419"/>
        <bgColor rgb="FFFFFFFF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38" fillId="36" borderId="0" applyNumberFormat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80" fontId="37" fillId="0" borderId="0" applyFont="0" applyFill="0" applyBorder="0" applyAlignment="0" applyProtection="0">
      <alignment vertical="center"/>
    </xf>
    <xf numFmtId="178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40" fillId="3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43" borderId="26" applyNumberFormat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37" fillId="48" borderId="28" applyNumberFormat="0" applyFont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7" fillId="0" borderId="3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52" borderId="29" applyNumberFormat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2" fillId="55" borderId="31" applyNumberFormat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53" fillId="55" borderId="29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1" fillId="0" borderId="0"/>
    <xf numFmtId="0" fontId="40" fillId="49" borderId="0" applyNumberFormat="0" applyBorder="0" applyAlignment="0" applyProtection="0">
      <alignment vertical="center"/>
    </xf>
  </cellStyleXfs>
  <cellXfs count="480">
    <xf numFmtId="0" fontId="0" fillId="0" borderId="0" xfId="0" applyFont="1" applyAlignment="1"/>
    <xf numFmtId="0" fontId="0" fillId="2" borderId="0" xfId="0" applyFont="1" applyFill="1" applyBorder="1" applyAlignment="1"/>
    <xf numFmtId="0" fontId="0" fillId="3" borderId="1" xfId="0" applyFont="1" applyFill="1" applyBorder="1" applyAlignment="1"/>
    <xf numFmtId="0" fontId="0" fillId="2" borderId="1" xfId="0" applyFont="1" applyFill="1" applyBorder="1" applyAlignment="1"/>
    <xf numFmtId="0" fontId="0" fillId="2" borderId="0" xfId="0" applyFont="1" applyFill="1" applyAlignment="1"/>
    <xf numFmtId="0" fontId="0" fillId="3" borderId="0" xfId="0" applyFont="1" applyFill="1" applyAlignment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4" fillId="4" borderId="2" xfId="0" applyFont="1" applyFill="1" applyBorder="1"/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/>
    </xf>
    <xf numFmtId="179" fontId="6" fillId="7" borderId="5" xfId="0" applyNumberFormat="1" applyFont="1" applyFill="1" applyBorder="1" applyAlignment="1">
      <alignment horizontal="center" vertical="center"/>
    </xf>
    <xf numFmtId="177" fontId="6" fillId="7" borderId="5" xfId="0" applyNumberFormat="1" applyFont="1" applyFill="1" applyBorder="1" applyAlignment="1">
      <alignment horizontal="center" vertical="center"/>
    </xf>
    <xf numFmtId="0" fontId="7" fillId="7" borderId="5" xfId="0" applyFont="1" applyFill="1" applyBorder="1"/>
    <xf numFmtId="181" fontId="6" fillId="7" borderId="5" xfId="0" applyNumberFormat="1" applyFont="1" applyFill="1" applyBorder="1" applyAlignment="1">
      <alignment horizontal="center" vertical="top"/>
    </xf>
    <xf numFmtId="0" fontId="6" fillId="7" borderId="5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179" fontId="6" fillId="8" borderId="5" xfId="0" applyNumberFormat="1" applyFont="1" applyFill="1" applyBorder="1" applyAlignment="1">
      <alignment horizontal="center" vertical="center"/>
    </xf>
    <xf numFmtId="177" fontId="6" fillId="8" borderId="5" xfId="0" applyNumberFormat="1" applyFont="1" applyFill="1" applyBorder="1" applyAlignment="1">
      <alignment horizontal="center" vertical="center"/>
    </xf>
    <xf numFmtId="0" fontId="7" fillId="8" borderId="5" xfId="0" applyFont="1" applyFill="1" applyBorder="1"/>
    <xf numFmtId="181" fontId="6" fillId="8" borderId="5" xfId="0" applyNumberFormat="1" applyFont="1" applyFill="1" applyBorder="1" applyAlignment="1">
      <alignment horizontal="center" vertical="top"/>
    </xf>
    <xf numFmtId="0" fontId="6" fillId="8" borderId="1" xfId="0" applyFont="1" applyFill="1" applyBorder="1" applyAlignment="1">
      <alignment horizontal="center" vertical="center"/>
    </xf>
    <xf numFmtId="179" fontId="6" fillId="8" borderId="1" xfId="0" applyNumberFormat="1" applyFont="1" applyFill="1" applyBorder="1" applyAlignment="1">
      <alignment horizontal="center" vertical="center"/>
    </xf>
    <xf numFmtId="177" fontId="6" fillId="8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/>
    <xf numFmtId="181" fontId="6" fillId="8" borderId="1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center" vertical="center"/>
    </xf>
    <xf numFmtId="179" fontId="6" fillId="9" borderId="1" xfId="0" applyNumberFormat="1" applyFont="1" applyFill="1" applyBorder="1" applyAlignment="1">
      <alignment horizontal="center" vertical="center"/>
    </xf>
    <xf numFmtId="177" fontId="6" fillId="9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/>
    <xf numFmtId="181" fontId="6" fillId="9" borderId="1" xfId="0" applyNumberFormat="1" applyFont="1" applyFill="1" applyBorder="1" applyAlignment="1">
      <alignment horizontal="center" vertical="top"/>
    </xf>
    <xf numFmtId="179" fontId="6" fillId="7" borderId="1" xfId="0" applyNumberFormat="1" applyFont="1" applyFill="1" applyBorder="1" applyAlignment="1">
      <alignment horizontal="center" vertical="center"/>
    </xf>
    <xf numFmtId="177" fontId="6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/>
    <xf numFmtId="181" fontId="6" fillId="7" borderId="1" xfId="0" applyNumberFormat="1" applyFont="1" applyFill="1" applyBorder="1" applyAlignment="1">
      <alignment horizontal="center" vertical="top"/>
    </xf>
    <xf numFmtId="0" fontId="6" fillId="10" borderId="1" xfId="0" applyFont="1" applyFill="1" applyBorder="1" applyAlignment="1">
      <alignment horizontal="center" vertical="center"/>
    </xf>
    <xf numFmtId="179" fontId="6" fillId="10" borderId="1" xfId="0" applyNumberFormat="1" applyFont="1" applyFill="1" applyBorder="1" applyAlignment="1">
      <alignment horizontal="center" vertical="center"/>
    </xf>
    <xf numFmtId="177" fontId="6" fillId="10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/>
    <xf numFmtId="181" fontId="6" fillId="10" borderId="1" xfId="0" applyNumberFormat="1" applyFont="1" applyFill="1" applyBorder="1" applyAlignment="1">
      <alignment horizontal="center" vertical="top"/>
    </xf>
    <xf numFmtId="1" fontId="6" fillId="9" borderId="1" xfId="0" applyNumberFormat="1" applyFont="1" applyFill="1" applyBorder="1" applyAlignment="1">
      <alignment horizontal="center" vertical="center"/>
    </xf>
    <xf numFmtId="179" fontId="6" fillId="11" borderId="5" xfId="0" applyNumberFormat="1" applyFont="1" applyFill="1" applyBorder="1" applyAlignment="1">
      <alignment horizontal="center" vertical="center"/>
    </xf>
    <xf numFmtId="1" fontId="6" fillId="12" borderId="1" xfId="0" applyNumberFormat="1" applyFont="1" applyFill="1" applyBorder="1" applyAlignment="1">
      <alignment horizontal="center" vertical="center"/>
    </xf>
    <xf numFmtId="179" fontId="6" fillId="13" borderId="1" xfId="0" applyNumberFormat="1" applyFont="1" applyFill="1" applyBorder="1" applyAlignment="1">
      <alignment horizontal="center" vertical="center"/>
    </xf>
    <xf numFmtId="177" fontId="6" fillId="12" borderId="1" xfId="0" applyNumberFormat="1" applyFont="1" applyFill="1" applyBorder="1" applyAlignment="1">
      <alignment horizontal="center" vertical="center"/>
    </xf>
    <xf numFmtId="0" fontId="7" fillId="12" borderId="1" xfId="0" applyFont="1" applyFill="1" applyBorder="1"/>
    <xf numFmtId="181" fontId="6" fillId="12" borderId="1" xfId="0" applyNumberFormat="1" applyFont="1" applyFill="1" applyBorder="1" applyAlignment="1">
      <alignment horizontal="center" vertical="top"/>
    </xf>
    <xf numFmtId="0" fontId="6" fillId="12" borderId="1" xfId="0" applyFont="1" applyFill="1" applyBorder="1" applyAlignment="1">
      <alignment horizontal="center" vertical="center"/>
    </xf>
    <xf numFmtId="179" fontId="6" fillId="11" borderId="1" xfId="0" applyNumberFormat="1" applyFont="1" applyFill="1" applyBorder="1" applyAlignment="1">
      <alignment horizontal="center" vertical="center"/>
    </xf>
    <xf numFmtId="1" fontId="6" fillId="8" borderId="1" xfId="0" applyNumberFormat="1" applyFont="1" applyFill="1" applyBorder="1" applyAlignment="1">
      <alignment horizontal="center" vertical="center"/>
    </xf>
    <xf numFmtId="179" fontId="6" fillId="14" borderId="1" xfId="0" applyNumberFormat="1" applyFont="1" applyFill="1" applyBorder="1" applyAlignment="1">
      <alignment horizontal="center" vertical="center"/>
    </xf>
    <xf numFmtId="1" fontId="6" fillId="8" borderId="5" xfId="0" applyNumberFormat="1" applyFont="1" applyFill="1" applyBorder="1" applyAlignment="1">
      <alignment horizontal="center" vertical="center"/>
    </xf>
    <xf numFmtId="179" fontId="6" fillId="14" borderId="5" xfId="0" applyNumberFormat="1" applyFont="1" applyFill="1" applyBorder="1" applyAlignment="1">
      <alignment horizontal="center" vertical="center"/>
    </xf>
    <xf numFmtId="1" fontId="6" fillId="1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79" fontId="1" fillId="4" borderId="0" xfId="0" applyNumberFormat="1" applyFont="1" applyFill="1" applyBorder="1" applyAlignment="1">
      <alignment horizontal="center" vertical="center"/>
    </xf>
    <xf numFmtId="177" fontId="1" fillId="4" borderId="0" xfId="0" applyNumberFormat="1" applyFont="1" applyFill="1" applyBorder="1" applyAlignment="1">
      <alignment horizontal="center" vertical="center"/>
    </xf>
    <xf numFmtId="181" fontId="6" fillId="4" borderId="0" xfId="0" applyNumberFormat="1" applyFont="1" applyFill="1" applyBorder="1" applyAlignment="1">
      <alignment horizontal="left" vertical="center"/>
    </xf>
    <xf numFmtId="181" fontId="1" fillId="4" borderId="0" xfId="0" applyNumberFormat="1" applyFont="1" applyFill="1" applyBorder="1" applyAlignment="1">
      <alignment horizontal="center" vertical="top"/>
    </xf>
    <xf numFmtId="0" fontId="5" fillId="4" borderId="0" xfId="0" applyFont="1" applyFill="1" applyBorder="1" applyAlignment="1">
      <alignment horizontal="left" vertical="center"/>
    </xf>
    <xf numFmtId="179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1" fillId="4" borderId="0" xfId="0" applyFont="1" applyFill="1" applyBorder="1" applyAlignment="1">
      <alignment horizontal="left"/>
    </xf>
    <xf numFmtId="0" fontId="1" fillId="0" borderId="0" xfId="0" applyFont="1"/>
    <xf numFmtId="2" fontId="8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" fontId="8" fillId="4" borderId="0" xfId="0" applyNumberFormat="1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 vertical="center" wrapText="1"/>
    </xf>
    <xf numFmtId="182" fontId="6" fillId="8" borderId="5" xfId="0" applyNumberFormat="1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left"/>
    </xf>
    <xf numFmtId="179" fontId="9" fillId="8" borderId="5" xfId="0" applyNumberFormat="1" applyFont="1" applyFill="1" applyBorder="1" applyAlignment="1">
      <alignment horizontal="center" vertical="center"/>
    </xf>
    <xf numFmtId="179" fontId="6" fillId="9" borderId="5" xfId="0" applyNumberFormat="1" applyFont="1" applyFill="1" applyBorder="1" applyAlignment="1">
      <alignment horizontal="center" vertical="center"/>
    </xf>
    <xf numFmtId="182" fontId="6" fillId="9" borderId="1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left"/>
    </xf>
    <xf numFmtId="179" fontId="9" fillId="8" borderId="1" xfId="0" applyNumberFormat="1" applyFont="1" applyFill="1" applyBorder="1" applyAlignment="1">
      <alignment horizontal="center" vertical="center"/>
    </xf>
    <xf numFmtId="182" fontId="6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/>
    </xf>
    <xf numFmtId="1" fontId="6" fillId="7" borderId="1" xfId="0" applyNumberFormat="1" applyFont="1" applyFill="1" applyBorder="1" applyAlignment="1">
      <alignment horizontal="center" vertical="center"/>
    </xf>
    <xf numFmtId="182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/>
    </xf>
    <xf numFmtId="182" fontId="6" fillId="10" borderId="1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left"/>
    </xf>
    <xf numFmtId="0" fontId="2" fillId="5" borderId="0" xfId="0" applyFont="1" applyFill="1" applyBorder="1"/>
    <xf numFmtId="0" fontId="10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2" fillId="15" borderId="0" xfId="7" applyFill="1" applyBorder="1" applyAlignment="1">
      <alignment horizontal="center" wrapText="1"/>
    </xf>
    <xf numFmtId="177" fontId="5" fillId="4" borderId="0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vertical="top"/>
    </xf>
    <xf numFmtId="0" fontId="7" fillId="16" borderId="5" xfId="0" applyFont="1" applyFill="1" applyBorder="1" applyAlignment="1">
      <alignment horizontal="center" vertical="center"/>
    </xf>
    <xf numFmtId="2" fontId="7" fillId="16" borderId="5" xfId="0" applyNumberFormat="1" applyFont="1" applyFill="1" applyBorder="1" applyAlignment="1">
      <alignment horizontal="center" vertical="center"/>
    </xf>
    <xf numFmtId="10" fontId="7" fillId="16" borderId="5" xfId="0" applyNumberFormat="1" applyFont="1" applyFill="1" applyBorder="1" applyAlignment="1">
      <alignment horizontal="center" vertical="center" wrapText="1"/>
    </xf>
    <xf numFmtId="182" fontId="7" fillId="16" borderId="5" xfId="0" applyNumberFormat="1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top"/>
    </xf>
    <xf numFmtId="0" fontId="7" fillId="17" borderId="5" xfId="0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2" fontId="7" fillId="17" borderId="4" xfId="0" applyNumberFormat="1" applyFont="1" applyFill="1" applyBorder="1" applyAlignment="1">
      <alignment horizontal="center" vertical="center"/>
    </xf>
    <xf numFmtId="10" fontId="7" fillId="17" borderId="3" xfId="0" applyNumberFormat="1" applyFont="1" applyFill="1" applyBorder="1" applyAlignment="1">
      <alignment horizontal="center" vertical="center" wrapText="1"/>
    </xf>
    <xf numFmtId="0" fontId="7" fillId="17" borderId="7" xfId="0" applyFont="1" applyFill="1" applyBorder="1" applyAlignment="1">
      <alignment horizontal="center" vertical="center"/>
    </xf>
    <xf numFmtId="182" fontId="7" fillId="17" borderId="7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top"/>
    </xf>
    <xf numFmtId="2" fontId="7" fillId="17" borderId="5" xfId="0" applyNumberFormat="1" applyFont="1" applyFill="1" applyBorder="1" applyAlignment="1">
      <alignment horizontal="center" vertical="center"/>
    </xf>
    <xf numFmtId="10" fontId="7" fillId="17" borderId="5" xfId="0" applyNumberFormat="1" applyFont="1" applyFill="1" applyBorder="1" applyAlignment="1">
      <alignment horizontal="center" vertical="center" wrapText="1"/>
    </xf>
    <xf numFmtId="182" fontId="7" fillId="17" borderId="5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top"/>
    </xf>
    <xf numFmtId="0" fontId="7" fillId="18" borderId="1" xfId="0" applyFont="1" applyFill="1" applyBorder="1" applyAlignment="1">
      <alignment horizontal="center" vertical="center"/>
    </xf>
    <xf numFmtId="0" fontId="7" fillId="18" borderId="5" xfId="0" applyFont="1" applyFill="1" applyBorder="1" applyAlignment="1">
      <alignment horizontal="center" vertical="center"/>
    </xf>
    <xf numFmtId="2" fontId="7" fillId="18" borderId="5" xfId="0" applyNumberFormat="1" applyFont="1" applyFill="1" applyBorder="1" applyAlignment="1">
      <alignment horizontal="center" vertical="center"/>
    </xf>
    <xf numFmtId="10" fontId="7" fillId="18" borderId="5" xfId="0" applyNumberFormat="1" applyFont="1" applyFill="1" applyBorder="1" applyAlignment="1">
      <alignment horizontal="center" vertical="center" wrapText="1"/>
    </xf>
    <xf numFmtId="182" fontId="7" fillId="18" borderId="5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top"/>
    </xf>
    <xf numFmtId="0" fontId="6" fillId="10" borderId="1" xfId="0" applyFont="1" applyFill="1" applyBorder="1" applyAlignment="1">
      <alignment horizontal="center" vertical="top"/>
    </xf>
    <xf numFmtId="0" fontId="7" fillId="19" borderId="1" xfId="0" applyFont="1" applyFill="1" applyBorder="1" applyAlignment="1">
      <alignment horizontal="center" vertical="center"/>
    </xf>
    <xf numFmtId="2" fontId="7" fillId="19" borderId="1" xfId="0" applyNumberFormat="1" applyFont="1" applyFill="1" applyBorder="1" applyAlignment="1">
      <alignment horizontal="center" vertical="center"/>
    </xf>
    <xf numFmtId="10" fontId="7" fillId="19" borderId="1" xfId="0" applyNumberFormat="1" applyFont="1" applyFill="1" applyBorder="1" applyAlignment="1">
      <alignment horizontal="center" vertical="center" wrapText="1"/>
    </xf>
    <xf numFmtId="182" fontId="7" fillId="19" borderId="1" xfId="0" applyNumberFormat="1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top"/>
    </xf>
    <xf numFmtId="0" fontId="7" fillId="20" borderId="5" xfId="0" applyFont="1" applyFill="1" applyBorder="1" applyAlignment="1">
      <alignment horizontal="center" vertical="center"/>
    </xf>
    <xf numFmtId="2" fontId="7" fillId="20" borderId="5" xfId="0" applyNumberFormat="1" applyFont="1" applyFill="1" applyBorder="1" applyAlignment="1">
      <alignment horizontal="center" vertical="center"/>
    </xf>
    <xf numFmtId="10" fontId="7" fillId="20" borderId="5" xfId="0" applyNumberFormat="1" applyFont="1" applyFill="1" applyBorder="1" applyAlignment="1">
      <alignment horizontal="center" vertical="center" wrapText="1"/>
    </xf>
    <xf numFmtId="182" fontId="7" fillId="20" borderId="5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top"/>
    </xf>
    <xf numFmtId="181" fontId="0" fillId="4" borderId="0" xfId="0" applyNumberFormat="1" applyFont="1" applyFill="1" applyBorder="1" applyAlignment="1">
      <alignment horizontal="center" vertical="center"/>
    </xf>
    <xf numFmtId="2" fontId="0" fillId="4" borderId="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/>
    </xf>
    <xf numFmtId="182" fontId="0" fillId="4" borderId="0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right" vertical="center"/>
    </xf>
    <xf numFmtId="181" fontId="1" fillId="0" borderId="0" xfId="0" applyNumberFormat="1" applyFont="1"/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2" fontId="1" fillId="4" borderId="0" xfId="0" applyNumberFormat="1" applyFont="1" applyFill="1" applyBorder="1" applyAlignment="1">
      <alignment horizontal="right" vertical="center" wrapText="1"/>
    </xf>
    <xf numFmtId="2" fontId="8" fillId="4" borderId="0" xfId="0" applyNumberFormat="1" applyFont="1" applyFill="1" applyBorder="1" applyAlignment="1">
      <alignment horizontal="center" vertical="center" wrapText="1"/>
    </xf>
    <xf numFmtId="10" fontId="8" fillId="4" borderId="0" xfId="0" applyNumberFormat="1" applyFont="1" applyFill="1" applyBorder="1" applyAlignment="1">
      <alignment horizontal="center" vertical="center" wrapText="1"/>
    </xf>
    <xf numFmtId="183" fontId="1" fillId="4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right" vertical="top"/>
    </xf>
    <xf numFmtId="183" fontId="8" fillId="4" borderId="0" xfId="0" applyNumberFormat="1" applyFont="1" applyFill="1" applyBorder="1" applyAlignment="1">
      <alignment horizontal="center" vertical="center" wrapText="1"/>
    </xf>
    <xf numFmtId="9" fontId="8" fillId="4" borderId="0" xfId="0" applyNumberFormat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177" fontId="8" fillId="4" borderId="0" xfId="0" applyNumberFormat="1" applyFont="1" applyFill="1" applyBorder="1" applyAlignment="1">
      <alignment horizontal="center"/>
    </xf>
    <xf numFmtId="2" fontId="5" fillId="6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7" fillId="19" borderId="5" xfId="0" applyFont="1" applyFill="1" applyBorder="1" applyAlignment="1">
      <alignment horizontal="center" vertical="center"/>
    </xf>
    <xf numFmtId="2" fontId="7" fillId="19" borderId="5" xfId="0" applyNumberFormat="1" applyFont="1" applyFill="1" applyBorder="1" applyAlignment="1">
      <alignment horizontal="center" vertical="center"/>
    </xf>
    <xf numFmtId="10" fontId="7" fillId="19" borderId="5" xfId="0" applyNumberFormat="1" applyFont="1" applyFill="1" applyBorder="1" applyAlignment="1">
      <alignment horizontal="center" vertical="center" wrapText="1"/>
    </xf>
    <xf numFmtId="182" fontId="7" fillId="19" borderId="5" xfId="0" applyNumberFormat="1" applyFont="1" applyFill="1" applyBorder="1" applyAlignment="1">
      <alignment horizontal="center" vertical="center"/>
    </xf>
    <xf numFmtId="0" fontId="1" fillId="10" borderId="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3" fillId="2" borderId="0" xfId="0" applyFont="1" applyFill="1" applyBorder="1" applyAlignment="1"/>
    <xf numFmtId="0" fontId="1" fillId="10" borderId="8" xfId="0" applyFont="1" applyFill="1" applyBorder="1"/>
    <xf numFmtId="0" fontId="1" fillId="10" borderId="1" xfId="0" applyFont="1" applyFill="1" applyBorder="1"/>
    <xf numFmtId="0" fontId="1" fillId="21" borderId="1" xfId="0" applyFont="1" applyFill="1" applyBorder="1"/>
    <xf numFmtId="1" fontId="6" fillId="10" borderId="0" xfId="0" applyNumberFormat="1" applyFont="1" applyFill="1" applyBorder="1" applyAlignment="1">
      <alignment horizontal="center" vertical="center"/>
    </xf>
    <xf numFmtId="179" fontId="6" fillId="10" borderId="0" xfId="0" applyNumberFormat="1" applyFont="1" applyFill="1" applyBorder="1" applyAlignment="1">
      <alignment horizontal="center" vertical="center"/>
    </xf>
    <xf numFmtId="182" fontId="6" fillId="10" borderId="0" xfId="0" applyNumberFormat="1" applyFont="1" applyFill="1" applyBorder="1" applyAlignment="1">
      <alignment horizontal="center" vertical="center"/>
    </xf>
    <xf numFmtId="0" fontId="6" fillId="10" borderId="0" xfId="0" applyFont="1" applyFill="1" applyBorder="1" applyAlignment="1">
      <alignment horizontal="left"/>
    </xf>
    <xf numFmtId="0" fontId="6" fillId="10" borderId="0" xfId="0" applyFont="1" applyFill="1" applyBorder="1" applyAlignment="1">
      <alignment horizontal="center" vertical="center"/>
    </xf>
    <xf numFmtId="182" fontId="1" fillId="4" borderId="0" xfId="0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6" fillId="8" borderId="5" xfId="0" applyFont="1" applyFill="1" applyBorder="1"/>
    <xf numFmtId="0" fontId="7" fillId="8" borderId="5" xfId="0" applyFont="1" applyFill="1" applyBorder="1" applyAlignment="1">
      <alignment horizontal="center" vertical="center"/>
    </xf>
    <xf numFmtId="0" fontId="6" fillId="9" borderId="5" xfId="0" applyFont="1" applyFill="1" applyBorder="1"/>
    <xf numFmtId="0" fontId="6" fillId="9" borderId="5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179" fontId="9" fillId="9" borderId="5" xfId="0" applyNumberFormat="1" applyFont="1" applyFill="1" applyBorder="1" applyAlignment="1">
      <alignment horizontal="center" vertical="center"/>
    </xf>
    <xf numFmtId="0" fontId="9" fillId="9" borderId="5" xfId="0" applyFont="1" applyFill="1" applyBorder="1"/>
    <xf numFmtId="0" fontId="9" fillId="9" borderId="5" xfId="0" applyFont="1" applyFill="1" applyBorder="1" applyAlignment="1">
      <alignment horizontal="center" vertical="center"/>
    </xf>
    <xf numFmtId="0" fontId="6" fillId="22" borderId="5" xfId="0" applyFont="1" applyFill="1" applyBorder="1" applyAlignment="1">
      <alignment horizontal="center" vertical="center"/>
    </xf>
    <xf numFmtId="179" fontId="6" fillId="22" borderId="5" xfId="0" applyNumberFormat="1" applyFont="1" applyFill="1" applyBorder="1" applyAlignment="1">
      <alignment horizontal="center" vertical="center"/>
    </xf>
    <xf numFmtId="0" fontId="6" fillId="22" borderId="5" xfId="0" applyFont="1" applyFill="1" applyBorder="1"/>
    <xf numFmtId="0" fontId="7" fillId="22" borderId="5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6" fillId="11" borderId="5" xfId="0" applyFont="1" applyFill="1" applyBorder="1"/>
    <xf numFmtId="0" fontId="7" fillId="11" borderId="5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6" fillId="14" borderId="5" xfId="0" applyFont="1" applyFill="1" applyBorder="1"/>
    <xf numFmtId="0" fontId="7" fillId="14" borderId="5" xfId="0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horizontal="center" vertical="center"/>
    </xf>
    <xf numFmtId="2" fontId="7" fillId="10" borderId="0" xfId="0" applyNumberFormat="1" applyFont="1" applyFill="1" applyBorder="1" applyAlignment="1">
      <alignment horizontal="center" vertical="center"/>
    </xf>
    <xf numFmtId="10" fontId="7" fillId="10" borderId="0" xfId="0" applyNumberFormat="1" applyFont="1" applyFill="1" applyBorder="1" applyAlignment="1">
      <alignment horizontal="center" vertical="center" wrapText="1"/>
    </xf>
    <xf numFmtId="182" fontId="14" fillId="1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10" fontId="0" fillId="4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4" borderId="0" xfId="0" applyFont="1" applyFill="1" applyBorder="1" applyAlignment="1">
      <alignment horizontal="right"/>
    </xf>
    <xf numFmtId="0" fontId="5" fillId="4" borderId="0" xfId="0" applyFont="1" applyFill="1" applyBorder="1"/>
    <xf numFmtId="0" fontId="5" fillId="6" borderId="4" xfId="0" applyFont="1" applyFill="1" applyBorder="1" applyAlignment="1">
      <alignment horizontal="center" wrapText="1"/>
    </xf>
    <xf numFmtId="2" fontId="7" fillId="8" borderId="5" xfId="0" applyNumberFormat="1" applyFont="1" applyFill="1" applyBorder="1" applyAlignment="1">
      <alignment horizontal="center" vertical="center"/>
    </xf>
    <xf numFmtId="184" fontId="7" fillId="8" borderId="5" xfId="0" applyNumberFormat="1" applyFont="1" applyFill="1" applyBorder="1" applyAlignment="1">
      <alignment horizontal="center" vertical="center"/>
    </xf>
    <xf numFmtId="2" fontId="7" fillId="9" borderId="5" xfId="0" applyNumberFormat="1" applyFont="1" applyFill="1" applyBorder="1" applyAlignment="1">
      <alignment horizontal="center" vertical="center"/>
    </xf>
    <xf numFmtId="184" fontId="7" fillId="9" borderId="5" xfId="0" applyNumberFormat="1" applyFont="1" applyFill="1" applyBorder="1" applyAlignment="1">
      <alignment horizontal="center" vertical="center"/>
    </xf>
    <xf numFmtId="0" fontId="7" fillId="23" borderId="5" xfId="0" applyFont="1" applyFill="1" applyBorder="1" applyAlignment="1">
      <alignment horizontal="center" vertical="center"/>
    </xf>
    <xf numFmtId="2" fontId="7" fillId="22" borderId="5" xfId="0" applyNumberFormat="1" applyFont="1" applyFill="1" applyBorder="1" applyAlignment="1">
      <alignment horizontal="center" vertical="center"/>
    </xf>
    <xf numFmtId="184" fontId="7" fillId="22" borderId="5" xfId="0" applyNumberFormat="1" applyFont="1" applyFill="1" applyBorder="1" applyAlignment="1">
      <alignment horizontal="center" vertical="center"/>
    </xf>
    <xf numFmtId="0" fontId="6" fillId="10" borderId="0" xfId="0" applyFont="1" applyFill="1" applyBorder="1"/>
    <xf numFmtId="0" fontId="1" fillId="1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6" fillId="0" borderId="5" xfId="0" applyFont="1" applyFill="1" applyBorder="1" applyAlignment="1">
      <alignment horizontal="center" vertical="center"/>
    </xf>
    <xf numFmtId="179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/>
    <xf numFmtId="0" fontId="7" fillId="0" borderId="5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179" fontId="6" fillId="10" borderId="5" xfId="0" applyNumberFormat="1" applyFont="1" applyFill="1" applyBorder="1" applyAlignment="1">
      <alignment horizontal="center" vertical="center"/>
    </xf>
    <xf numFmtId="0" fontId="6" fillId="10" borderId="5" xfId="0" applyFont="1" applyFill="1" applyBorder="1"/>
    <xf numFmtId="0" fontId="7" fillId="10" borderId="5" xfId="0" applyFont="1" applyFill="1" applyBorder="1" applyAlignment="1">
      <alignment horizontal="center" vertical="center"/>
    </xf>
    <xf numFmtId="0" fontId="7" fillId="4" borderId="0" xfId="0" applyFont="1" applyFill="1" applyBorder="1"/>
    <xf numFmtId="0" fontId="6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vertical="center"/>
    </xf>
    <xf numFmtId="177" fontId="4" fillId="4" borderId="0" xfId="0" applyNumberFormat="1" applyFont="1" applyFill="1" applyBorder="1" applyAlignment="1">
      <alignment vertical="center"/>
    </xf>
    <xf numFmtId="0" fontId="1" fillId="4" borderId="0" xfId="0" applyFont="1" applyFill="1" applyBorder="1" applyAlignment="1">
      <alignment horizontal="left" vertical="top"/>
    </xf>
    <xf numFmtId="0" fontId="15" fillId="11" borderId="5" xfId="0" applyFont="1" applyFill="1" applyBorder="1" applyAlignment="1"/>
    <xf numFmtId="0" fontId="6" fillId="11" borderId="5" xfId="0" applyFont="1" applyFill="1" applyBorder="1" applyAlignment="1">
      <alignment horizontal="left" vertical="center"/>
    </xf>
    <xf numFmtId="0" fontId="15" fillId="14" borderId="5" xfId="0" applyFont="1" applyFill="1" applyBorder="1" applyAlignment="1"/>
    <xf numFmtId="0" fontId="6" fillId="14" borderId="5" xfId="0" applyFont="1" applyFill="1" applyBorder="1" applyAlignment="1">
      <alignment horizontal="left" vertical="center"/>
    </xf>
    <xf numFmtId="0" fontId="6" fillId="11" borderId="7" xfId="0" applyFont="1" applyFill="1" applyBorder="1" applyAlignment="1">
      <alignment horizontal="center" vertical="center"/>
    </xf>
    <xf numFmtId="179" fontId="6" fillId="11" borderId="7" xfId="0" applyNumberFormat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6" fillId="24" borderId="1" xfId="0" applyFont="1" applyFill="1" applyBorder="1" applyAlignment="1">
      <alignment horizontal="center" vertical="center"/>
    </xf>
    <xf numFmtId="179" fontId="6" fillId="24" borderId="1" xfId="0" applyNumberFormat="1" applyFont="1" applyFill="1" applyBorder="1" applyAlignment="1">
      <alignment horizontal="center" vertical="center"/>
    </xf>
    <xf numFmtId="0" fontId="15" fillId="24" borderId="5" xfId="0" applyFont="1" applyFill="1" applyBorder="1" applyAlignment="1"/>
    <xf numFmtId="0" fontId="6" fillId="24" borderId="5" xfId="0" applyFont="1" applyFill="1" applyBorder="1" applyAlignment="1">
      <alignment horizontal="left" vertical="center"/>
    </xf>
    <xf numFmtId="0" fontId="6" fillId="24" borderId="5" xfId="0" applyFont="1" applyFill="1" applyBorder="1" applyAlignment="1">
      <alignment horizontal="center" vertical="center"/>
    </xf>
    <xf numFmtId="0" fontId="7" fillId="24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/>
    <xf numFmtId="0" fontId="6" fillId="0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/>
    <xf numFmtId="0" fontId="15" fillId="2" borderId="5" xfId="0" applyFont="1" applyFill="1" applyBorder="1" applyAlignment="1"/>
    <xf numFmtId="0" fontId="6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182" fontId="6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/>
    <xf numFmtId="49" fontId="6" fillId="4" borderId="0" xfId="0" applyNumberFormat="1" applyFont="1" applyFill="1" applyBorder="1" applyAlignment="1">
      <alignment horizontal="center"/>
    </xf>
    <xf numFmtId="177" fontId="8" fillId="4" borderId="0" xfId="0" applyNumberFormat="1" applyFont="1" applyFill="1" applyBorder="1" applyAlignment="1">
      <alignment horizontal="center" vertical="center" wrapText="1"/>
    </xf>
    <xf numFmtId="177" fontId="8" fillId="4" borderId="0" xfId="0" applyNumberFormat="1" applyFont="1" applyFill="1" applyBorder="1" applyAlignment="1">
      <alignment horizontal="left"/>
    </xf>
    <xf numFmtId="0" fontId="9" fillId="10" borderId="5" xfId="0" applyFont="1" applyFill="1" applyBorder="1" applyAlignment="1">
      <alignment horizontal="center" vertical="center"/>
    </xf>
    <xf numFmtId="179" fontId="9" fillId="10" borderId="5" xfId="0" applyNumberFormat="1" applyFont="1" applyFill="1" applyBorder="1" applyAlignment="1">
      <alignment horizontal="center" vertical="center"/>
    </xf>
    <xf numFmtId="0" fontId="9" fillId="10" borderId="5" xfId="0" applyFont="1" applyFill="1" applyBorder="1"/>
    <xf numFmtId="0" fontId="4" fillId="4" borderId="2" xfId="0" applyFont="1" applyFill="1" applyBorder="1" applyAlignment="1">
      <alignment horizontal="left"/>
    </xf>
    <xf numFmtId="1" fontId="1" fillId="25" borderId="9" xfId="0" applyNumberFormat="1" applyFont="1" applyFill="1" applyBorder="1" applyAlignment="1">
      <alignment horizontal="center" vertical="center"/>
    </xf>
    <xf numFmtId="185" fontId="1" fillId="25" borderId="9" xfId="0" applyNumberFormat="1" applyFont="1" applyFill="1" applyBorder="1" applyAlignment="1">
      <alignment horizontal="center" vertical="center"/>
    </xf>
    <xf numFmtId="185" fontId="1" fillId="25" borderId="9" xfId="0" applyNumberFormat="1" applyFont="1" applyFill="1" applyBorder="1" applyAlignment="1">
      <alignment horizontal="left"/>
    </xf>
    <xf numFmtId="0" fontId="1" fillId="25" borderId="9" xfId="0" applyFont="1" applyFill="1" applyBorder="1" applyAlignment="1">
      <alignment horizontal="center"/>
    </xf>
    <xf numFmtId="2" fontId="1" fillId="25" borderId="9" xfId="0" applyNumberFormat="1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184" fontId="7" fillId="0" borderId="5" xfId="0" applyNumberFormat="1" applyFont="1" applyFill="1" applyBorder="1" applyAlignment="1">
      <alignment horizontal="center" vertical="center"/>
    </xf>
    <xf numFmtId="0" fontId="7" fillId="19" borderId="0" xfId="0" applyFont="1" applyFill="1" applyBorder="1" applyAlignment="1">
      <alignment horizontal="center" vertical="center"/>
    </xf>
    <xf numFmtId="184" fontId="7" fillId="10" borderId="0" xfId="0" applyNumberFormat="1" applyFont="1" applyFill="1" applyBorder="1" applyAlignment="1">
      <alignment horizontal="center" vertical="center"/>
    </xf>
    <xf numFmtId="181" fontId="7" fillId="10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7" fillId="11" borderId="5" xfId="0" applyNumberFormat="1" applyFont="1" applyFill="1" applyBorder="1" applyAlignment="1">
      <alignment horizontal="center" vertical="center"/>
    </xf>
    <xf numFmtId="0" fontId="7" fillId="14" borderId="5" xfId="0" applyNumberFormat="1" applyFont="1" applyFill="1" applyBorder="1" applyAlignment="1">
      <alignment horizontal="center" vertical="center"/>
    </xf>
    <xf numFmtId="182" fontId="7" fillId="11" borderId="5" xfId="0" applyNumberFormat="1" applyFont="1" applyFill="1" applyBorder="1" applyAlignment="1">
      <alignment horizontal="center" vertical="center"/>
    </xf>
    <xf numFmtId="182" fontId="7" fillId="14" borderId="5" xfId="0" applyNumberFormat="1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2" fontId="7" fillId="11" borderId="5" xfId="0" applyNumberFormat="1" applyFont="1" applyFill="1" applyBorder="1" applyAlignment="1">
      <alignment horizontal="center" vertical="center"/>
    </xf>
    <xf numFmtId="184" fontId="7" fillId="11" borderId="7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184" fontId="7" fillId="11" borderId="1" xfId="0" applyNumberFormat="1" applyFont="1" applyFill="1" applyBorder="1" applyAlignment="1">
      <alignment horizontal="center" vertical="center"/>
    </xf>
    <xf numFmtId="0" fontId="7" fillId="24" borderId="5" xfId="0" applyNumberFormat="1" applyFont="1" applyFill="1" applyBorder="1" applyAlignment="1">
      <alignment horizontal="center" vertical="center"/>
    </xf>
    <xf numFmtId="0" fontId="7" fillId="24" borderId="1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2" fontId="7" fillId="7" borderId="5" xfId="0" applyNumberFormat="1" applyFont="1" applyFill="1" applyBorder="1" applyAlignment="1">
      <alignment horizontal="center" vertical="center"/>
    </xf>
    <xf numFmtId="184" fontId="7" fillId="7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86" fontId="7" fillId="2" borderId="5" xfId="0" applyNumberFormat="1" applyFont="1" applyFill="1" applyBorder="1" applyAlignment="1">
      <alignment horizontal="center" vertical="center"/>
    </xf>
    <xf numFmtId="2" fontId="7" fillId="10" borderId="5" xfId="0" applyNumberFormat="1" applyFont="1" applyFill="1" applyBorder="1" applyAlignment="1">
      <alignment horizontal="center" vertical="center"/>
    </xf>
    <xf numFmtId="184" fontId="7" fillId="10" borderId="5" xfId="0" applyNumberFormat="1" applyFont="1" applyFill="1" applyBorder="1" applyAlignment="1">
      <alignment horizontal="center" vertical="center"/>
    </xf>
    <xf numFmtId="49" fontId="0" fillId="4" borderId="0" xfId="0" applyNumberFormat="1" applyFont="1" applyFill="1" applyBorder="1" applyAlignment="1">
      <alignment horizontal="center"/>
    </xf>
    <xf numFmtId="2" fontId="8" fillId="4" borderId="0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5" fillId="6" borderId="10" xfId="0" applyFont="1" applyFill="1" applyBorder="1" applyAlignment="1">
      <alignment horizontal="center" vertical="center" wrapText="1"/>
    </xf>
    <xf numFmtId="2" fontId="1" fillId="25" borderId="9" xfId="0" applyNumberFormat="1" applyFont="1" applyFill="1" applyBorder="1" applyAlignment="1">
      <alignment horizontal="center"/>
    </xf>
    <xf numFmtId="0" fontId="1" fillId="25" borderId="10" xfId="0" applyFont="1" applyFill="1" applyBorder="1" applyAlignment="1">
      <alignment horizontal="center"/>
    </xf>
    <xf numFmtId="2" fontId="1" fillId="25" borderId="9" xfId="0" applyNumberFormat="1" applyFont="1" applyFill="1" applyBorder="1" applyAlignment="1">
      <alignment horizontal="center" vertical="center" wrapText="1"/>
    </xf>
    <xf numFmtId="10" fontId="1" fillId="25" borderId="9" xfId="0" applyNumberFormat="1" applyFont="1" applyFill="1" applyBorder="1" applyAlignment="1">
      <alignment horizontal="center" vertical="center" wrapText="1"/>
    </xf>
    <xf numFmtId="185" fontId="1" fillId="25" borderId="9" xfId="0" applyNumberFormat="1" applyFont="1" applyFill="1" applyBorder="1" applyAlignment="1">
      <alignment horizontal="center" vertical="center" wrapText="1"/>
    </xf>
    <xf numFmtId="0" fontId="1" fillId="21" borderId="0" xfId="0" applyFont="1" applyFill="1" applyBorder="1"/>
    <xf numFmtId="1" fontId="1" fillId="26" borderId="9" xfId="0" applyNumberFormat="1" applyFont="1" applyFill="1" applyBorder="1" applyAlignment="1">
      <alignment horizontal="center" vertical="center" wrapText="1"/>
    </xf>
    <xf numFmtId="185" fontId="1" fillId="26" borderId="9" xfId="0" applyNumberFormat="1" applyFont="1" applyFill="1" applyBorder="1" applyAlignment="1">
      <alignment horizontal="center" vertical="center" wrapText="1"/>
    </xf>
    <xf numFmtId="185" fontId="1" fillId="26" borderId="9" xfId="0" applyNumberFormat="1" applyFont="1" applyFill="1" applyBorder="1" applyAlignment="1">
      <alignment horizontal="left"/>
    </xf>
    <xf numFmtId="1" fontId="1" fillId="26" borderId="9" xfId="0" applyNumberFormat="1" applyFont="1" applyFill="1" applyBorder="1" applyAlignment="1">
      <alignment horizontal="center"/>
    </xf>
    <xf numFmtId="0" fontId="1" fillId="26" borderId="9" xfId="0" applyFont="1" applyFill="1" applyBorder="1" applyAlignment="1">
      <alignment horizontal="center"/>
    </xf>
    <xf numFmtId="2" fontId="1" fillId="26" borderId="9" xfId="0" applyNumberFormat="1" applyFont="1" applyFill="1" applyBorder="1" applyAlignment="1">
      <alignment horizontal="center"/>
    </xf>
    <xf numFmtId="0" fontId="1" fillId="26" borderId="9" xfId="0" applyFont="1" applyFill="1" applyBorder="1"/>
    <xf numFmtId="1" fontId="1" fillId="27" borderId="9" xfId="0" applyNumberFormat="1" applyFont="1" applyFill="1" applyBorder="1" applyAlignment="1">
      <alignment horizontal="center" vertical="center" wrapText="1"/>
    </xf>
    <xf numFmtId="185" fontId="1" fillId="27" borderId="9" xfId="0" applyNumberFormat="1" applyFont="1" applyFill="1" applyBorder="1" applyAlignment="1">
      <alignment horizontal="center" vertical="center" wrapText="1"/>
    </xf>
    <xf numFmtId="0" fontId="1" fillId="27" borderId="9" xfId="0" applyFont="1" applyFill="1" applyBorder="1"/>
    <xf numFmtId="0" fontId="1" fillId="27" borderId="9" xfId="0" applyFont="1" applyFill="1" applyBorder="1" applyAlignment="1">
      <alignment horizontal="center"/>
    </xf>
    <xf numFmtId="2" fontId="1" fillId="27" borderId="9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/>
    </xf>
    <xf numFmtId="2" fontId="1" fillId="26" borderId="9" xfId="0" applyNumberFormat="1" applyFont="1" applyFill="1" applyBorder="1" applyAlignment="1">
      <alignment horizontal="center" vertical="center" wrapText="1"/>
    </xf>
    <xf numFmtId="10" fontId="1" fillId="26" borderId="9" xfId="0" applyNumberFormat="1" applyFont="1" applyFill="1" applyBorder="1" applyAlignment="1">
      <alignment horizontal="center" vertical="center" wrapText="1"/>
    </xf>
    <xf numFmtId="9" fontId="1" fillId="26" borderId="9" xfId="0" applyNumberFormat="1" applyFont="1" applyFill="1" applyBorder="1" applyAlignment="1">
      <alignment horizontal="center"/>
    </xf>
    <xf numFmtId="187" fontId="1" fillId="26" borderId="9" xfId="0" applyNumberFormat="1" applyFont="1" applyFill="1" applyBorder="1" applyAlignment="1">
      <alignment horizontal="center" vertical="center" wrapText="1"/>
    </xf>
    <xf numFmtId="177" fontId="1" fillId="26" borderId="9" xfId="0" applyNumberFormat="1" applyFont="1" applyFill="1" applyBorder="1"/>
    <xf numFmtId="0" fontId="1" fillId="27" borderId="10" xfId="0" applyFont="1" applyFill="1" applyBorder="1" applyAlignment="1">
      <alignment horizontal="center"/>
    </xf>
    <xf numFmtId="2" fontId="1" fillId="27" borderId="9" xfId="0" applyNumberFormat="1" applyFont="1" applyFill="1" applyBorder="1" applyAlignment="1">
      <alignment horizontal="center" vertical="center" wrapText="1"/>
    </xf>
    <xf numFmtId="9" fontId="1" fillId="27" borderId="9" xfId="0" applyNumberFormat="1" applyFont="1" applyFill="1" applyBorder="1" applyAlignment="1">
      <alignment horizontal="center"/>
    </xf>
    <xf numFmtId="1" fontId="1" fillId="25" borderId="4" xfId="0" applyNumberFormat="1" applyFont="1" applyFill="1" applyBorder="1" applyAlignment="1">
      <alignment horizontal="center" vertical="center"/>
    </xf>
    <xf numFmtId="185" fontId="1" fillId="25" borderId="4" xfId="0" applyNumberFormat="1" applyFont="1" applyFill="1" applyBorder="1" applyAlignment="1">
      <alignment horizontal="center" vertical="center"/>
    </xf>
    <xf numFmtId="185" fontId="1" fillId="25" borderId="4" xfId="0" applyNumberFormat="1" applyFont="1" applyFill="1" applyBorder="1" applyAlignment="1">
      <alignment horizontal="left"/>
    </xf>
    <xf numFmtId="0" fontId="1" fillId="25" borderId="4" xfId="0" applyFont="1" applyFill="1" applyBorder="1" applyAlignment="1">
      <alignment horizontal="center"/>
    </xf>
    <xf numFmtId="2" fontId="1" fillId="25" borderId="4" xfId="0" applyNumberFormat="1" applyFont="1" applyFill="1" applyBorder="1" applyAlignment="1">
      <alignment horizontal="center" vertical="center"/>
    </xf>
    <xf numFmtId="1" fontId="1" fillId="26" borderId="9" xfId="0" applyNumberFormat="1" applyFont="1" applyFill="1" applyBorder="1" applyAlignment="1">
      <alignment horizontal="center" vertical="center"/>
    </xf>
    <xf numFmtId="185" fontId="1" fillId="26" borderId="9" xfId="0" applyNumberFormat="1" applyFont="1" applyFill="1" applyBorder="1" applyAlignment="1">
      <alignment horizontal="center" vertical="center"/>
    </xf>
    <xf numFmtId="2" fontId="1" fillId="26" borderId="9" xfId="0" applyNumberFormat="1" applyFont="1" applyFill="1" applyBorder="1" applyAlignment="1">
      <alignment horizontal="center" vertical="center"/>
    </xf>
    <xf numFmtId="1" fontId="1" fillId="26" borderId="4" xfId="0" applyNumberFormat="1" applyFont="1" applyFill="1" applyBorder="1" applyAlignment="1">
      <alignment horizontal="center" vertical="center"/>
    </xf>
    <xf numFmtId="185" fontId="1" fillId="26" borderId="4" xfId="0" applyNumberFormat="1" applyFont="1" applyFill="1" applyBorder="1" applyAlignment="1">
      <alignment horizontal="center" vertical="center"/>
    </xf>
    <xf numFmtId="0" fontId="1" fillId="26" borderId="4" xfId="0" applyFont="1" applyFill="1" applyBorder="1"/>
    <xf numFmtId="0" fontId="1" fillId="26" borderId="4" xfId="0" applyFont="1" applyFill="1" applyBorder="1" applyAlignment="1">
      <alignment horizontal="center"/>
    </xf>
    <xf numFmtId="2" fontId="1" fillId="25" borderId="4" xfId="0" applyNumberFormat="1" applyFont="1" applyFill="1" applyBorder="1" applyAlignment="1">
      <alignment horizontal="center"/>
    </xf>
    <xf numFmtId="0" fontId="1" fillId="25" borderId="3" xfId="0" applyFont="1" applyFill="1" applyBorder="1" applyAlignment="1">
      <alignment horizontal="center"/>
    </xf>
    <xf numFmtId="10" fontId="1" fillId="25" borderId="4" xfId="0" applyNumberFormat="1" applyFont="1" applyFill="1" applyBorder="1" applyAlignment="1">
      <alignment horizontal="center" vertical="center" wrapText="1"/>
    </xf>
    <xf numFmtId="185" fontId="1" fillId="25" borderId="4" xfId="0" applyNumberFormat="1" applyFont="1" applyFill="1" applyBorder="1" applyAlignment="1">
      <alignment horizontal="center" vertical="center" wrapText="1"/>
    </xf>
    <xf numFmtId="2" fontId="1" fillId="25" borderId="4" xfId="0" applyNumberFormat="1" applyFont="1" applyFill="1" applyBorder="1" applyAlignment="1">
      <alignment horizontal="center" vertical="center" wrapText="1"/>
    </xf>
    <xf numFmtId="2" fontId="1" fillId="26" borderId="4" xfId="0" applyNumberFormat="1" applyFont="1" applyFill="1" applyBorder="1" applyAlignment="1">
      <alignment horizontal="center"/>
    </xf>
    <xf numFmtId="1" fontId="1" fillId="4" borderId="9" xfId="0" applyNumberFormat="1" applyFont="1" applyFill="1" applyBorder="1" applyAlignment="1">
      <alignment horizontal="center" vertical="center" wrapText="1"/>
    </xf>
    <xf numFmtId="185" fontId="1" fillId="4" borderId="9" xfId="0" applyNumberFormat="1" applyFont="1" applyFill="1" applyBorder="1" applyAlignment="1">
      <alignment horizontal="center" vertical="center"/>
    </xf>
    <xf numFmtId="185" fontId="1" fillId="4" borderId="9" xfId="0" applyNumberFormat="1" applyFont="1" applyFill="1" applyBorder="1" applyAlignment="1">
      <alignment horizontal="left"/>
    </xf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vertical="center"/>
    </xf>
    <xf numFmtId="1" fontId="1" fillId="28" borderId="9" xfId="0" applyNumberFormat="1" applyFont="1" applyFill="1" applyBorder="1" applyAlignment="1">
      <alignment horizontal="center" vertical="center" wrapText="1"/>
    </xf>
    <xf numFmtId="185" fontId="1" fillId="28" borderId="9" xfId="0" applyNumberFormat="1" applyFont="1" applyFill="1" applyBorder="1" applyAlignment="1">
      <alignment horizontal="center" vertical="center"/>
    </xf>
    <xf numFmtId="185" fontId="1" fillId="28" borderId="9" xfId="0" applyNumberFormat="1" applyFont="1" applyFill="1" applyBorder="1" applyAlignment="1">
      <alignment horizontal="left"/>
    </xf>
    <xf numFmtId="0" fontId="1" fillId="29" borderId="9" xfId="0" applyFont="1" applyFill="1" applyBorder="1" applyAlignment="1">
      <alignment horizontal="center"/>
    </xf>
    <xf numFmtId="2" fontId="1" fillId="29" borderId="9" xfId="0" applyNumberFormat="1" applyFont="1" applyFill="1" applyBorder="1" applyAlignment="1">
      <alignment horizontal="center" vertical="center"/>
    </xf>
    <xf numFmtId="1" fontId="1" fillId="4" borderId="4" xfId="0" applyNumberFormat="1" applyFont="1" applyFill="1" applyBorder="1" applyAlignment="1">
      <alignment horizontal="center" vertical="center" wrapText="1"/>
    </xf>
    <xf numFmtId="185" fontId="1" fillId="4" borderId="4" xfId="0" applyNumberFormat="1" applyFont="1" applyFill="1" applyBorder="1" applyAlignment="1">
      <alignment horizontal="center" vertical="center"/>
    </xf>
    <xf numFmtId="185" fontId="1" fillId="4" borderId="4" xfId="0" applyNumberFormat="1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/>
    </xf>
    <xf numFmtId="1" fontId="1" fillId="4" borderId="5" xfId="0" applyNumberFormat="1" applyFont="1" applyFill="1" applyBorder="1" applyAlignment="1">
      <alignment horizontal="center" vertical="center" wrapText="1"/>
    </xf>
    <xf numFmtId="185" fontId="1" fillId="4" borderId="5" xfId="0" applyNumberFormat="1" applyFont="1" applyFill="1" applyBorder="1" applyAlignment="1">
      <alignment horizontal="center" vertical="center"/>
    </xf>
    <xf numFmtId="185" fontId="1" fillId="4" borderId="5" xfId="0" applyNumberFormat="1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2" fontId="1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/>
    <xf numFmtId="0" fontId="0" fillId="0" borderId="5" xfId="0" applyFont="1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2" fontId="1" fillId="4" borderId="4" xfId="0" applyNumberFormat="1" applyFont="1" applyFill="1" applyBorder="1" applyAlignment="1">
      <alignment horizontal="center" vertical="center"/>
    </xf>
    <xf numFmtId="185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10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185" fontId="1" fillId="0" borderId="9" xfId="0" applyNumberFormat="1" applyFont="1" applyBorder="1" applyAlignment="1">
      <alignment horizontal="center" vertical="center" wrapText="1"/>
    </xf>
    <xf numFmtId="2" fontId="1" fillId="29" borderId="9" xfId="0" applyNumberFormat="1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30" borderId="0" xfId="0" applyFont="1" applyFill="1" applyBorder="1" applyAlignment="1">
      <alignment horizontal="center"/>
    </xf>
    <xf numFmtId="183" fontId="17" fillId="4" borderId="0" xfId="0" applyNumberFormat="1" applyFont="1" applyFill="1" applyBorder="1" applyAlignment="1">
      <alignment horizontal="left" wrapText="1"/>
    </xf>
    <xf numFmtId="0" fontId="8" fillId="4" borderId="0" xfId="0" applyFont="1" applyFill="1" applyBorder="1" applyAlignment="1">
      <alignment horizontal="center" wrapText="1"/>
    </xf>
    <xf numFmtId="2" fontId="8" fillId="4" borderId="0" xfId="0" applyNumberFormat="1" applyFont="1" applyFill="1" applyBorder="1" applyAlignment="1">
      <alignment wrapText="1"/>
    </xf>
    <xf numFmtId="0" fontId="8" fillId="4" borderId="0" xfId="0" applyFont="1" applyFill="1" applyBorder="1" applyAlignment="1">
      <alignment horizontal="left" wrapText="1"/>
    </xf>
    <xf numFmtId="0" fontId="8" fillId="4" borderId="0" xfId="0" applyFont="1" applyFill="1" applyBorder="1"/>
    <xf numFmtId="183" fontId="17" fillId="5" borderId="0" xfId="0" applyNumberFormat="1" applyFont="1" applyFill="1" applyBorder="1" applyAlignment="1">
      <alignment horizontal="left" wrapText="1"/>
    </xf>
    <xf numFmtId="0" fontId="8" fillId="5" borderId="0" xfId="0" applyFont="1" applyFill="1" applyBorder="1" applyAlignment="1">
      <alignment horizontal="center" wrapText="1"/>
    </xf>
    <xf numFmtId="2" fontId="8" fillId="5" borderId="0" xfId="0" applyNumberFormat="1" applyFont="1" applyFill="1" applyBorder="1" applyAlignment="1">
      <alignment wrapText="1"/>
    </xf>
    <xf numFmtId="0" fontId="8" fillId="5" borderId="0" xfId="0" applyFont="1" applyFill="1" applyBorder="1" applyAlignment="1">
      <alignment horizontal="left" wrapText="1"/>
    </xf>
    <xf numFmtId="0" fontId="18" fillId="4" borderId="0" xfId="0" applyFont="1" applyFill="1" applyBorder="1"/>
    <xf numFmtId="0" fontId="18" fillId="4" borderId="0" xfId="0" applyFont="1" applyFill="1" applyBorder="1" applyAlignment="1">
      <alignment horizontal="center"/>
    </xf>
    <xf numFmtId="0" fontId="12" fillId="15" borderId="0" xfId="7" applyFill="1" applyBorder="1" applyAlignment="1">
      <alignment wrapText="1"/>
    </xf>
    <xf numFmtId="183" fontId="4" fillId="4" borderId="0" xfId="0" applyNumberFormat="1" applyFont="1" applyFill="1" applyBorder="1" applyAlignment="1">
      <alignment horizontal="left" wrapText="1"/>
    </xf>
    <xf numFmtId="2" fontId="4" fillId="4" borderId="0" xfId="0" applyNumberFormat="1" applyFont="1" applyFill="1" applyBorder="1" applyAlignment="1">
      <alignment horizontal="left" wrapText="1"/>
    </xf>
    <xf numFmtId="177" fontId="5" fillId="4" borderId="0" xfId="0" applyNumberFormat="1" applyFont="1" applyFill="1" applyBorder="1"/>
    <xf numFmtId="0" fontId="8" fillId="4" borderId="0" xfId="0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 wrapText="1"/>
    </xf>
    <xf numFmtId="183" fontId="5" fillId="6" borderId="9" xfId="0" applyNumberFormat="1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183" fontId="1" fillId="4" borderId="9" xfId="0" applyNumberFormat="1" applyFont="1" applyFill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0" applyFont="1" applyBorder="1"/>
    <xf numFmtId="3" fontId="1" fillId="0" borderId="9" xfId="0" applyNumberFormat="1" applyFont="1" applyBorder="1" applyAlignment="1">
      <alignment horizontal="left"/>
    </xf>
    <xf numFmtId="0" fontId="20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/>
    <xf numFmtId="0" fontId="5" fillId="0" borderId="0" xfId="0" applyFont="1"/>
    <xf numFmtId="0" fontId="21" fillId="4" borderId="0" xfId="0" applyFont="1" applyFill="1" applyBorder="1"/>
    <xf numFmtId="0" fontId="10" fillId="4" borderId="0" xfId="0" applyFont="1" applyFill="1" applyBorder="1"/>
    <xf numFmtId="177" fontId="21" fillId="4" borderId="0" xfId="0" applyNumberFormat="1" applyFont="1" applyFill="1" applyBorder="1"/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5" fillId="6" borderId="4" xfId="0" applyFont="1" applyFill="1" applyBorder="1" applyAlignment="1">
      <alignment horizontal="center"/>
    </xf>
    <xf numFmtId="0" fontId="1" fillId="0" borderId="10" xfId="0" applyFont="1" applyBorder="1"/>
    <xf numFmtId="0" fontId="13" fillId="0" borderId="5" xfId="0" applyFont="1" applyBorder="1"/>
    <xf numFmtId="0" fontId="1" fillId="0" borderId="5" xfId="48" applyBorder="1"/>
    <xf numFmtId="2" fontId="1" fillId="0" borderId="5" xfId="48" applyNumberFormat="1" applyBorder="1"/>
    <xf numFmtId="0" fontId="0" fillId="0" borderId="5" xfId="0" applyBorder="1"/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2" fontId="5" fillId="6" borderId="19" xfId="0" applyNumberFormat="1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/>
    </xf>
    <xf numFmtId="2" fontId="5" fillId="6" borderId="20" xfId="0" applyNumberFormat="1" applyFont="1" applyFill="1" applyBorder="1" applyAlignment="1">
      <alignment horizontal="center"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4" borderId="7" xfId="0" applyFont="1" applyFill="1" applyBorder="1"/>
    <xf numFmtId="0" fontId="1" fillId="0" borderId="3" xfId="0" applyFont="1" applyBorder="1"/>
    <xf numFmtId="0" fontId="22" fillId="4" borderId="0" xfId="0" applyFont="1" applyFill="1" applyBorder="1" applyAlignment="1">
      <alignment horizontal="left"/>
    </xf>
    <xf numFmtId="0" fontId="23" fillId="4" borderId="0" xfId="0" applyFont="1" applyFill="1" applyBorder="1" applyAlignment="1">
      <alignment horizontal="left"/>
    </xf>
    <xf numFmtId="0" fontId="24" fillId="4" borderId="0" xfId="0" applyFont="1" applyFill="1" applyBorder="1"/>
    <xf numFmtId="2" fontId="5" fillId="0" borderId="5" xfId="48" applyNumberFormat="1" applyFont="1" applyBorder="1"/>
    <xf numFmtId="0" fontId="5" fillId="0" borderId="5" xfId="48" applyFont="1" applyBorder="1"/>
    <xf numFmtId="2" fontId="1" fillId="4" borderId="0" xfId="0" applyNumberFormat="1" applyFont="1" applyFill="1" applyBorder="1"/>
    <xf numFmtId="2" fontId="1" fillId="5" borderId="0" xfId="0" applyNumberFormat="1" applyFont="1" applyFill="1" applyBorder="1"/>
    <xf numFmtId="2" fontId="5" fillId="6" borderId="20" xfId="0" applyNumberFormat="1" applyFont="1" applyFill="1" applyBorder="1" applyAlignment="1">
      <alignment horizontal="center"/>
    </xf>
    <xf numFmtId="0" fontId="1" fillId="0" borderId="5" xfId="48" applyBorder="1" applyAlignment="1">
      <alignment wrapText="1"/>
    </xf>
    <xf numFmtId="0" fontId="1" fillId="0" borderId="21" xfId="0" applyFont="1" applyBorder="1" applyAlignment="1">
      <alignment horizontal="center"/>
    </xf>
    <xf numFmtId="0" fontId="1" fillId="0" borderId="21" xfId="0" applyFont="1" applyBorder="1"/>
    <xf numFmtId="2" fontId="1" fillId="0" borderId="21" xfId="0" applyNumberFormat="1" applyFont="1" applyBorder="1"/>
    <xf numFmtId="0" fontId="25" fillId="4" borderId="0" xfId="0" applyFont="1" applyFill="1" applyBorder="1" applyAlignment="1">
      <alignment horizontal="left"/>
    </xf>
    <xf numFmtId="0" fontId="25" fillId="4" borderId="0" xfId="0" applyFont="1" applyFill="1" applyBorder="1" applyAlignment="1">
      <alignment horizontal="right"/>
    </xf>
    <xf numFmtId="0" fontId="26" fillId="4" borderId="0" xfId="0" applyFont="1" applyFill="1" applyBorder="1"/>
    <xf numFmtId="0" fontId="18" fillId="4" borderId="0" xfId="0" applyFont="1" applyFill="1" applyBorder="1" applyAlignment="1">
      <alignment horizontal="left"/>
    </xf>
    <xf numFmtId="0" fontId="27" fillId="4" borderId="0" xfId="0" applyFont="1" applyFill="1" applyBorder="1" applyAlignment="1">
      <alignment horizontal="left"/>
    </xf>
    <xf numFmtId="4" fontId="25" fillId="4" borderId="0" xfId="0" applyNumberFormat="1" applyFont="1" applyFill="1" applyBorder="1" applyAlignment="1">
      <alignment horizontal="right"/>
    </xf>
    <xf numFmtId="0" fontId="28" fillId="4" borderId="0" xfId="0" applyFont="1" applyFill="1" applyBorder="1"/>
    <xf numFmtId="2" fontId="25" fillId="4" borderId="0" xfId="0" applyNumberFormat="1" applyFont="1" applyFill="1" applyBorder="1" applyAlignment="1">
      <alignment horizontal="right"/>
    </xf>
    <xf numFmtId="0" fontId="29" fillId="4" borderId="0" xfId="0" applyFont="1" applyFill="1" applyBorder="1"/>
    <xf numFmtId="0" fontId="1" fillId="0" borderId="22" xfId="0" applyFont="1" applyBorder="1"/>
    <xf numFmtId="177" fontId="1" fillId="0" borderId="9" xfId="0" applyNumberFormat="1" applyFont="1" applyBorder="1"/>
    <xf numFmtId="2" fontId="5" fillId="0" borderId="9" xfId="0" applyNumberFormat="1" applyFont="1" applyBorder="1"/>
    <xf numFmtId="2" fontId="5" fillId="0" borderId="9" xfId="0" applyNumberFormat="1" applyFont="1" applyBorder="1" applyAlignment="1">
      <alignment horizontal="right"/>
    </xf>
    <xf numFmtId="2" fontId="1" fillId="0" borderId="9" xfId="0" applyNumberFormat="1" applyFont="1" applyBorder="1"/>
    <xf numFmtId="2" fontId="1" fillId="0" borderId="9" xfId="0" applyNumberFormat="1" applyFont="1" applyBorder="1" applyAlignment="1">
      <alignment horizontal="right"/>
    </xf>
    <xf numFmtId="0" fontId="1" fillId="0" borderId="17" xfId="0" applyFont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5" fillId="6" borderId="20" xfId="0" applyFont="1" applyFill="1" applyBorder="1" applyAlignment="1">
      <alignment horizontal="center" wrapText="1"/>
    </xf>
    <xf numFmtId="0" fontId="5" fillId="0" borderId="9" xfId="0" applyFont="1" applyBorder="1"/>
    <xf numFmtId="0" fontId="30" fillId="0" borderId="9" xfId="0" applyFont="1" applyBorder="1"/>
    <xf numFmtId="10" fontId="30" fillId="4" borderId="9" xfId="0" applyNumberFormat="1" applyFont="1" applyFill="1" applyBorder="1" applyAlignment="1">
      <alignment horizontal="center"/>
    </xf>
    <xf numFmtId="0" fontId="31" fillId="0" borderId="9" xfId="0" applyFont="1" applyBorder="1"/>
    <xf numFmtId="10" fontId="31" fillId="4" borderId="9" xfId="0" applyNumberFormat="1" applyFont="1" applyFill="1" applyBorder="1" applyAlignment="1">
      <alignment horizontal="center"/>
    </xf>
    <xf numFmtId="0" fontId="0" fillId="0" borderId="10" xfId="0" applyFont="1" applyBorder="1" applyAlignment="1"/>
    <xf numFmtId="0" fontId="1" fillId="0" borderId="0" xfId="0" applyFont="1" applyBorder="1" applyAlignment="1">
      <alignment horizontal="left"/>
    </xf>
    <xf numFmtId="177" fontId="1" fillId="0" borderId="0" xfId="0" applyNumberFormat="1" applyFont="1" applyBorder="1"/>
    <xf numFmtId="2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177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32" fillId="4" borderId="0" xfId="0" applyFont="1" applyFill="1" applyBorder="1"/>
    <xf numFmtId="0" fontId="31" fillId="0" borderId="0" xfId="0" applyFont="1" applyBorder="1"/>
    <xf numFmtId="10" fontId="31" fillId="4" borderId="0" xfId="0" applyNumberFormat="1" applyFont="1" applyFill="1" applyBorder="1" applyAlignment="1">
      <alignment horizontal="center"/>
    </xf>
    <xf numFmtId="0" fontId="2" fillId="4" borderId="0" xfId="0" applyFont="1" applyFill="1" applyBorder="1"/>
    <xf numFmtId="0" fontId="33" fillId="4" borderId="0" xfId="0" applyFont="1" applyFill="1" applyBorder="1" applyAlignment="1">
      <alignment horizontal="center" vertical="center" wrapText="1"/>
    </xf>
    <xf numFmtId="0" fontId="34" fillId="4" borderId="0" xfId="0" applyFont="1" applyFill="1" applyBorder="1"/>
    <xf numFmtId="0" fontId="1" fillId="4" borderId="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2" fillId="0" borderId="9" xfId="7" applyBorder="1"/>
    <xf numFmtId="0" fontId="1" fillId="4" borderId="23" xfId="0" applyFont="1" applyFill="1" applyBorder="1"/>
    <xf numFmtId="0" fontId="1" fillId="4" borderId="3" xfId="0" applyFont="1" applyFill="1" applyBorder="1" applyAlignment="1">
      <alignment horizontal="center"/>
    </xf>
    <xf numFmtId="0" fontId="12" fillId="0" borderId="4" xfId="7" applyBorder="1"/>
    <xf numFmtId="0" fontId="1" fillId="4" borderId="6" xfId="0" applyFont="1" applyFill="1" applyBorder="1"/>
    <xf numFmtId="10" fontId="1" fillId="4" borderId="0" xfId="0" applyNumberFormat="1" applyFont="1" applyFill="1" applyBorder="1"/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Normal 7" xfId="48"/>
    <cellStyle name="60% - Accent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7019925" y="13335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>
      <xdr:nvSpPr>
        <xdr:cNvPr id="5" name="Text Box 3"/>
        <xdr:cNvSpPr txBox="1">
          <a:spLocks noChangeArrowheads="1"/>
        </xdr:cNvSpPr>
      </xdr:nvSpPr>
      <xdr:spPr>
        <a:xfrm>
          <a:off x="3924300" y="35147250"/>
          <a:ext cx="4619625" cy="230505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6057900" y="7620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" y="35398710"/>
          <a:ext cx="3599815" cy="792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>
      <xdr:nvSpPr>
        <xdr:cNvPr id="3074" name="Text Box 3"/>
        <xdr:cNvSpPr txBox="1">
          <a:spLocks noChangeArrowheads="1"/>
        </xdr:cNvSpPr>
      </xdr:nvSpPr>
      <xdr:spPr>
        <a:xfrm>
          <a:off x="2257425" y="36214050"/>
          <a:ext cx="3933825" cy="80010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4619625" y="15240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6945" y="36034980"/>
          <a:ext cx="3595370" cy="7931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>
      <xdr:nvSpPr>
        <xdr:cNvPr id="4098" name="Text Box 4"/>
        <xdr:cNvSpPr txBox="1">
          <a:spLocks noChangeArrowheads="1"/>
        </xdr:cNvSpPr>
      </xdr:nvSpPr>
      <xdr:spPr>
        <a:xfrm>
          <a:off x="5494020" y="83510120"/>
          <a:ext cx="3534410" cy="159575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5238750" y="15240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444080"/>
          <a:ext cx="3965575" cy="6591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3724275" y="123825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6648450" y="161925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0"/>
  <sheetViews>
    <sheetView tabSelected="1" workbookViewId="0">
      <selection activeCell="C19" sqref="C19"/>
    </sheetView>
  </sheetViews>
  <sheetFormatPr defaultColWidth="17.2857142857143" defaultRowHeight="15" customHeight="1"/>
  <cols>
    <col min="1" max="1" width="7" customWidth="1"/>
    <col min="2" max="2" width="9.85714285714286" customWidth="1"/>
    <col min="3" max="3" width="24.1428571428571" customWidth="1"/>
    <col min="4" max="4" width="70.5714285714286" customWidth="1"/>
    <col min="5" max="13" width="9.28571428571429" customWidth="1"/>
  </cols>
  <sheetData>
    <row r="1" ht="12.75" customHeight="1" spans="1:13">
      <c r="A1" s="6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12.75" customHeight="1" spans="1:13">
      <c r="A2" s="10"/>
      <c r="B2" s="91"/>
      <c r="C2" s="10"/>
      <c r="D2" s="10"/>
      <c r="E2" s="10"/>
      <c r="F2" s="10"/>
      <c r="G2" s="10"/>
      <c r="H2" s="468"/>
      <c r="I2" s="468"/>
      <c r="J2" s="468"/>
      <c r="K2" s="468"/>
      <c r="L2" s="396"/>
      <c r="M2" s="6"/>
    </row>
    <row r="3" ht="12.75" customHeight="1" spans="1:13">
      <c r="A3" s="10"/>
      <c r="B3" s="91"/>
      <c r="C3" s="10"/>
      <c r="D3" s="10"/>
      <c r="E3" s="10"/>
      <c r="F3" s="10"/>
      <c r="G3" s="10"/>
      <c r="H3" s="468"/>
      <c r="I3" s="468"/>
      <c r="J3" s="468"/>
      <c r="K3" s="468"/>
      <c r="L3" s="396"/>
      <c r="M3" s="6"/>
    </row>
    <row r="4" ht="12.75" customHeight="1" spans="1:13">
      <c r="A4" s="10"/>
      <c r="B4" s="91"/>
      <c r="C4" s="10"/>
      <c r="D4" s="10"/>
      <c r="E4" s="10"/>
      <c r="F4" s="10"/>
      <c r="G4" s="10"/>
      <c r="H4" s="468"/>
      <c r="I4" s="468"/>
      <c r="J4" s="468"/>
      <c r="K4" s="468"/>
      <c r="L4" s="396"/>
      <c r="M4" s="6"/>
    </row>
    <row r="5" ht="12.75" customHeight="1" spans="1:13">
      <c r="A5" s="7"/>
      <c r="B5" s="6"/>
      <c r="C5" s="7"/>
      <c r="D5" s="7"/>
      <c r="E5" s="7"/>
      <c r="F5" s="7"/>
      <c r="G5" s="7"/>
      <c r="H5" s="6"/>
      <c r="I5" s="6"/>
      <c r="J5" s="6"/>
      <c r="K5" s="6"/>
      <c r="L5" s="6"/>
      <c r="M5" s="6"/>
    </row>
    <row r="6" ht="12.75" customHeight="1" spans="1:13">
      <c r="A6" s="7"/>
      <c r="B6" s="6"/>
      <c r="C6" s="7"/>
      <c r="D6" s="7"/>
      <c r="E6" s="7"/>
      <c r="F6" s="7"/>
      <c r="G6" s="7"/>
      <c r="H6" s="6"/>
      <c r="I6" s="6"/>
      <c r="J6" s="6"/>
      <c r="K6" s="6"/>
      <c r="L6" s="6"/>
      <c r="M6" s="6"/>
    </row>
    <row r="7" ht="12.75" customHeight="1" spans="1:13">
      <c r="A7" s="7"/>
      <c r="B7" s="6"/>
      <c r="C7" s="7"/>
      <c r="D7" s="7"/>
      <c r="E7" s="7"/>
      <c r="F7" s="7"/>
      <c r="G7" s="7"/>
      <c r="H7" s="6"/>
      <c r="I7" s="6"/>
      <c r="J7" s="6"/>
      <c r="K7" s="6"/>
      <c r="L7" s="6"/>
      <c r="M7" s="6"/>
    </row>
    <row r="8" ht="12.75" customHeight="1" spans="1:13">
      <c r="A8" s="7"/>
      <c r="B8" s="6"/>
      <c r="C8" s="7"/>
      <c r="D8" s="7"/>
      <c r="E8" s="7"/>
      <c r="F8" s="7"/>
      <c r="G8" s="7"/>
      <c r="H8" s="6"/>
      <c r="I8" s="6"/>
      <c r="J8" s="6"/>
      <c r="K8" s="6"/>
      <c r="L8" s="6"/>
      <c r="M8" s="6"/>
    </row>
    <row r="9" ht="12.75" customHeight="1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ht="15.75" customHeight="1" spans="1:13">
      <c r="A10" s="6"/>
      <c r="B10" s="382">
        <v>44834</v>
      </c>
      <c r="C10" s="469"/>
      <c r="D10" s="6"/>
      <c r="E10" s="470"/>
      <c r="F10" s="6"/>
      <c r="G10" s="6"/>
      <c r="H10" s="6"/>
      <c r="I10" s="6"/>
      <c r="J10" s="6"/>
      <c r="K10" s="6"/>
      <c r="L10" s="6"/>
      <c r="M10" s="6"/>
    </row>
    <row r="11" ht="12.75" customHeight="1" spans="1:13">
      <c r="A11" s="6"/>
      <c r="B11" s="382"/>
      <c r="C11" s="471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ht="12.75" customHeight="1" spans="1:13">
      <c r="A12" s="6"/>
      <c r="B12" s="472" t="s">
        <v>1</v>
      </c>
      <c r="C12" s="406" t="s">
        <v>2</v>
      </c>
      <c r="D12" s="472" t="s">
        <v>3</v>
      </c>
      <c r="E12" s="6"/>
      <c r="F12" s="6"/>
      <c r="G12" s="6"/>
      <c r="H12" s="6"/>
      <c r="I12" s="6"/>
      <c r="J12" s="6"/>
      <c r="K12" s="6"/>
      <c r="L12" s="6"/>
      <c r="M12" s="6"/>
    </row>
    <row r="13" ht="12.75" customHeight="1" spans="1:13">
      <c r="A13" s="6"/>
      <c r="B13" s="473">
        <v>1</v>
      </c>
      <c r="C13" s="474" t="s">
        <v>4</v>
      </c>
      <c r="D13" s="475" t="s">
        <v>5</v>
      </c>
      <c r="E13" s="6"/>
      <c r="F13" s="6"/>
      <c r="G13" s="6"/>
      <c r="H13" s="6"/>
      <c r="I13" s="6"/>
      <c r="J13" s="6"/>
      <c r="K13" s="6"/>
      <c r="L13" s="6"/>
      <c r="M13" s="6"/>
    </row>
    <row r="14" ht="12.75" customHeight="1" spans="1:13">
      <c r="A14" s="6"/>
      <c r="B14" s="473">
        <v>2</v>
      </c>
      <c r="C14" s="474" t="s">
        <v>6</v>
      </c>
      <c r="D14" s="475" t="s">
        <v>7</v>
      </c>
      <c r="E14" s="6"/>
      <c r="F14" s="6"/>
      <c r="G14" s="6"/>
      <c r="H14" s="6"/>
      <c r="I14" s="6"/>
      <c r="J14" s="6"/>
      <c r="K14" s="6"/>
      <c r="L14" s="6"/>
      <c r="M14" s="6"/>
    </row>
    <row r="15" ht="12.75" customHeight="1" spans="1:13">
      <c r="A15" s="6"/>
      <c r="B15" s="476">
        <v>3</v>
      </c>
      <c r="C15" s="477" t="s">
        <v>8</v>
      </c>
      <c r="D15" s="475" t="s">
        <v>9</v>
      </c>
      <c r="E15" s="6"/>
      <c r="F15" s="6"/>
      <c r="G15" s="6"/>
      <c r="H15" s="6"/>
      <c r="I15" s="6"/>
      <c r="J15" s="6"/>
      <c r="K15" s="6"/>
      <c r="L15" s="6"/>
      <c r="M15" s="6"/>
    </row>
    <row r="16" ht="12.75" customHeight="1" spans="1:13">
      <c r="A16" s="6"/>
      <c r="B16" s="392">
        <v>4</v>
      </c>
      <c r="C16" s="474" t="s">
        <v>10</v>
      </c>
      <c r="D16" s="478" t="s">
        <v>11</v>
      </c>
      <c r="E16" s="6"/>
      <c r="F16" s="6"/>
      <c r="G16" s="6"/>
      <c r="H16" s="6"/>
      <c r="I16" s="6"/>
      <c r="J16" s="6"/>
      <c r="K16" s="6"/>
      <c r="L16" s="6"/>
      <c r="M16" s="6"/>
    </row>
    <row r="17" ht="12.75" customHeight="1" spans="1:13">
      <c r="A17" s="6"/>
      <c r="B17" s="392">
        <v>5</v>
      </c>
      <c r="C17" s="474" t="s">
        <v>12</v>
      </c>
      <c r="D17" s="393"/>
      <c r="E17" s="6"/>
      <c r="F17" s="6"/>
      <c r="G17" s="6"/>
      <c r="H17" s="6"/>
      <c r="I17" s="6"/>
      <c r="J17" s="6"/>
      <c r="K17" s="6"/>
      <c r="L17" s="6"/>
      <c r="M17" s="6"/>
    </row>
    <row r="18" ht="12.75" customHeight="1" spans="1:1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ht="12.75" customHeight="1" spans="1:1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ht="12.75" customHeight="1" spans="1:1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ht="12.75" customHeight="1" spans="1:1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ht="12.75" customHeight="1" spans="1:1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ht="12.75" customHeight="1" spans="1:1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ht="12.75" customHeight="1" spans="1:1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ht="12.75" customHeight="1" spans="1:13">
      <c r="A25" s="6"/>
      <c r="B25" s="6"/>
      <c r="C25" s="6"/>
      <c r="D25" s="6"/>
      <c r="E25" s="479"/>
      <c r="F25" s="6"/>
      <c r="G25" s="6"/>
      <c r="H25" s="6"/>
      <c r="I25" s="6"/>
      <c r="J25" s="6"/>
      <c r="K25" s="6"/>
      <c r="L25" s="6"/>
      <c r="M25" s="6"/>
    </row>
    <row r="26" ht="12.75" customHeight="1" spans="1:1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ht="12.75" customHeight="1" spans="1:13">
      <c r="A27" s="6"/>
      <c r="B27" s="6"/>
      <c r="C27" s="6"/>
      <c r="D27" s="6"/>
      <c r="E27" s="6"/>
      <c r="F27" s="6"/>
      <c r="G27" s="6"/>
      <c r="H27" s="6"/>
      <c r="I27" s="6"/>
      <c r="J27" s="6"/>
      <c r="K27" s="6" t="s">
        <v>13</v>
      </c>
      <c r="L27" s="6"/>
      <c r="M27" s="6"/>
    </row>
    <row r="28" ht="12.75" customHeight="1" spans="1:1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ht="12.75" customHeight="1" spans="1:1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ht="12.75" customHeight="1" spans="1:1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ht="12.75" customHeight="1" spans="1:1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ht="12.75" customHeight="1" spans="1:1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ht="12.75" customHeight="1" spans="1:1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ht="12.75" customHeight="1" spans="1:1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ht="12.75" customHeight="1" spans="1:1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ht="12.75" customHeight="1" spans="1:1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ht="12.75" customHeight="1" spans="1:1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ht="12.75" customHeight="1" spans="1:1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ht="12.75" customHeight="1" spans="1:1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ht="12.75" customHeight="1" spans="1:1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ht="12.75" customHeight="1" spans="1:1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ht="12.75" customHeight="1" spans="1:1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ht="12.75" customHeight="1" spans="1:1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ht="12.75" customHeight="1" spans="1:1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ht="12.75" customHeight="1" spans="1:1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ht="12.75" customHeight="1" spans="1:1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ht="12.75" customHeight="1" spans="1:1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ht="12.75" customHeight="1" spans="1:1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ht="12.75" customHeight="1" spans="1:1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ht="12.75" customHeight="1" spans="1:1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ht="12.75" customHeight="1" spans="1:1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ht="12.75" customHeight="1" spans="1:1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ht="12.75" customHeight="1" spans="1:1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ht="12.75" customHeight="1" spans="1:1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ht="12.75" customHeight="1" spans="1:1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ht="12.75" customHeight="1" spans="1:1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ht="12.75" customHeight="1" spans="1:1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ht="12.75" customHeight="1" spans="1:1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ht="12.75" customHeight="1" spans="1:1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ht="12.75" customHeight="1" spans="1:1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ht="12.75" customHeight="1" spans="1:1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ht="12.75" customHeight="1" spans="1:1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ht="12.75" customHeight="1" spans="1:1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ht="12.75" customHeight="1" spans="1:1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ht="12.75" customHeight="1" spans="1:1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ht="12.75" customHeight="1" spans="1:1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ht="12.75" customHeight="1" spans="1:1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ht="12.75" customHeight="1" spans="1:1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ht="12.75" customHeight="1" spans="1:1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ht="12.75" customHeight="1" spans="1:1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ht="12.75" customHeight="1" spans="1:1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ht="12.75" customHeight="1" spans="1:1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ht="12.75" customHeight="1" spans="1:1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ht="12.75" customHeight="1" spans="1:1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ht="12.75" customHeight="1" spans="1:1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ht="12.75" customHeight="1" spans="1:1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ht="12.75" customHeight="1" spans="1:1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ht="12.75" customHeight="1" spans="1:1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ht="12.75" customHeight="1" spans="1:1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ht="12.75" customHeight="1" spans="1:1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ht="12.75" customHeight="1" spans="1:1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ht="12.75" customHeight="1" spans="1:1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ht="12.75" customHeight="1" spans="1:1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ht="12.75" customHeight="1" spans="1:1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ht="12.75" customHeight="1" spans="1:1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ht="12.75" customHeight="1" spans="1:1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ht="12.75" customHeight="1" spans="1:1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ht="12.75" customHeight="1" spans="1:1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ht="12.75" customHeight="1" spans="1:1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ht="12.75" customHeight="1" spans="1:1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ht="12.75" customHeight="1" spans="1:1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ht="12.75" customHeight="1" spans="1:1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ht="12.75" customHeight="1" spans="1:1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ht="12.75" customHeight="1" spans="1:1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ht="12.75" customHeight="1" spans="1:1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ht="12.75" customHeight="1" spans="1:1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ht="12.75" customHeight="1" spans="1:1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ht="12.75" customHeight="1" spans="1:1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ht="12.75" customHeight="1" spans="1:1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ht="12.75" customHeight="1" spans="1:1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ht="12.75" customHeight="1" spans="1:1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ht="12.75" customHeight="1" spans="1:1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ht="12.75" customHeight="1" spans="1:1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ht="12.75" customHeight="1" spans="1:1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ht="12.75" customHeight="1" spans="1:1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ht="12.75" customHeight="1" spans="1:1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ht="12.75" customHeight="1" spans="1:1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ht="12.75" customHeight="1" spans="1:1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ht="12.75" customHeight="1" spans="1:1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ht="12.75" customHeight="1" spans="1:1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ht="12.75" customHeight="1" spans="1:1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ht="12.75" customHeight="1" spans="1:1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ht="12.75" customHeight="1" spans="1: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ht="12.75" customHeight="1" spans="1:1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 ht="12.75" customHeight="1" spans="1:1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ht="12.75" customHeight="1" spans="1:1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 ht="12.75" customHeight="1" spans="1:1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ht="12.75" customHeight="1" spans="1:1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ht="12.75" customHeight="1" spans="1:1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ht="12.75" customHeight="1" spans="1:1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ht="12.75" customHeight="1" spans="1:1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ht="12.75" customHeight="1" spans="1:1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ht="12.75" customHeight="1" spans="1:1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ht="12.75" customHeight="1" spans="1:1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</row>
    <row r="125" ht="12.75" customHeight="1" spans="1:1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 ht="12.75" customHeight="1" spans="1:1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ht="12.75" customHeight="1" spans="1:1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ht="12.75" customHeight="1" spans="1:1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 ht="12.75" customHeight="1" spans="1:1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 ht="12.75" customHeight="1" spans="1:1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  <row r="131" ht="12.75" customHeight="1" spans="1:1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</row>
    <row r="132" ht="12.75" customHeight="1" spans="1:1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 ht="12.75" customHeight="1" spans="1:1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</row>
    <row r="134" ht="12.75" customHeight="1" spans="1:1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 ht="12.75" customHeight="1" spans="1:1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</row>
    <row r="136" ht="12.75" customHeight="1" spans="1:1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 ht="12.75" customHeight="1" spans="1:1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 ht="12.75" customHeight="1" spans="1:1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 ht="12.75" customHeight="1" spans="1:1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 ht="12.75" customHeight="1" spans="1:1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 ht="12.75" customHeight="1" spans="1:1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</row>
    <row r="142" ht="12.75" customHeight="1" spans="1:1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</row>
    <row r="143" ht="12.75" customHeight="1" spans="1:1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</row>
    <row r="144" ht="12.75" customHeight="1" spans="1:1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 ht="12.75" customHeight="1" spans="1:1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</row>
    <row r="146" ht="12.75" customHeight="1" spans="1:1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</row>
    <row r="147" ht="12.75" customHeight="1" spans="1:1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</row>
    <row r="148" ht="12.75" customHeight="1" spans="1:1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</row>
    <row r="149" ht="12.75" customHeight="1" spans="1:1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</row>
    <row r="150" ht="12.75" customHeight="1" spans="1:1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</row>
    <row r="151" ht="12.75" customHeight="1" spans="1:1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</row>
    <row r="152" ht="12.75" customHeight="1" spans="1:1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</row>
    <row r="153" ht="12.75" customHeight="1" spans="1:1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</row>
    <row r="154" ht="12.75" customHeight="1" spans="1:1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</row>
    <row r="155" ht="12.75" customHeight="1" spans="1:1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</row>
    <row r="156" ht="12.75" customHeight="1" spans="1:1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</row>
    <row r="157" ht="12.75" customHeight="1" spans="1:1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 ht="12.75" customHeight="1" spans="1:1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 ht="12.75" customHeight="1" spans="1:1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</row>
    <row r="160" ht="12.75" customHeight="1" spans="1:1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</row>
    <row r="161" ht="12.75" customHeight="1" spans="1:1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</row>
    <row r="162" ht="12.75" customHeight="1" spans="1:1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</row>
    <row r="163" ht="12.75" customHeight="1" spans="1:1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 ht="12.75" customHeight="1" spans="1:1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</row>
    <row r="165" ht="12.75" customHeight="1" spans="1:1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</row>
    <row r="166" ht="12.75" customHeight="1" spans="1:1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</row>
    <row r="167" ht="12.75" customHeight="1" spans="1:1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</row>
    <row r="168" ht="12.75" customHeight="1" spans="1:1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</row>
    <row r="169" ht="12.75" customHeight="1" spans="1:1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</row>
    <row r="170" ht="12.75" customHeight="1" spans="1:1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</row>
    <row r="171" ht="12.75" customHeight="1" spans="1:1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</row>
    <row r="172" ht="12.75" customHeight="1" spans="1:1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</row>
    <row r="173" ht="12.75" customHeight="1" spans="1:1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</row>
    <row r="174" ht="12.75" customHeight="1" spans="1:1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</row>
    <row r="175" ht="12.75" customHeight="1" spans="1:1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</row>
    <row r="176" ht="12.75" customHeight="1" spans="1:1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ht="12.75" customHeight="1" spans="1:1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ht="12.75" customHeight="1" spans="1:1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ht="12.75" customHeight="1" spans="1:1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ht="12.75" customHeight="1" spans="1:1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ht="12.75" customHeight="1" spans="1:1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ht="12.75" customHeight="1" spans="1:1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ht="12.75" customHeight="1" spans="1:1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ht="12.75" customHeight="1" spans="1:1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ht="12.75" customHeight="1" spans="1:1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ht="12.75" customHeight="1" spans="1:1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ht="12.75" customHeight="1" spans="1:1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ht="12.75" customHeight="1" spans="1:1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ht="12.75" customHeight="1" spans="1:1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ht="12.75" customHeight="1" spans="1:1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ht="12.75" customHeight="1" spans="1:1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ht="12.75" customHeight="1" spans="1:1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ht="12.75" customHeight="1" spans="1:1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ht="12.75" customHeight="1" spans="1:1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ht="12.75" customHeight="1" spans="1:1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 ht="12.75" customHeight="1" spans="1:1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</row>
    <row r="197" ht="12.75" customHeight="1" spans="1:1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ht="12.75" customHeight="1" spans="1:1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 ht="12.75" customHeight="1" spans="1:1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 ht="12.75" customHeight="1" spans="1:1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</row>
    <row r="201" ht="12.75" customHeight="1" spans="1:1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 ht="12.75" customHeight="1" spans="1:1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 ht="12.75" customHeight="1" spans="1:1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ht="12.75" customHeight="1" spans="1:1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ht="12.75" customHeight="1" spans="1:1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ht="12.75" customHeight="1" spans="1:1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 ht="12.75" customHeight="1" spans="1:1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ht="12.75" customHeight="1" spans="1:1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ht="12.75" customHeight="1" spans="1:1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 ht="12.75" customHeight="1" spans="1:1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 ht="12.75" customHeight="1" spans="1:1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ht="12.75" customHeight="1" spans="1:1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 ht="12.75" customHeight="1" spans="1: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 ht="12.75" customHeight="1" spans="1:1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 ht="12.75" customHeight="1" spans="1:1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 ht="12.75" customHeight="1" spans="1:1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 ht="12.75" customHeight="1" spans="1:1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ht="12.75" customHeight="1" spans="1:1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ht="12.75" customHeight="1" spans="1:1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 ht="12.75" customHeight="1" spans="1:1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</row>
    <row r="221" ht="12.75" customHeight="1" spans="1:1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</row>
    <row r="222" ht="12.75" customHeight="1" spans="1:1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</row>
    <row r="223" ht="12.75" customHeight="1" spans="1:1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</row>
    <row r="224" ht="12.75" customHeight="1" spans="1:1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</row>
    <row r="225" ht="12.75" customHeight="1" spans="1:1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</row>
    <row r="226" ht="12.75" customHeight="1" spans="1:1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</row>
    <row r="227" ht="12.75" customHeight="1" spans="1:1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</row>
    <row r="228" ht="12.75" customHeight="1" spans="1:1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</row>
    <row r="229" ht="12.75" customHeight="1" spans="1:1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 ht="12.75" customHeight="1" spans="1:1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 ht="12.75" customHeight="1" spans="1:1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 ht="12.75" customHeight="1" spans="1:1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 ht="12.75" customHeight="1" spans="1:1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 ht="12.75" customHeight="1" spans="1:1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 ht="12.75" customHeight="1" spans="1:1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</row>
    <row r="236" ht="12.75" customHeight="1" spans="1:1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 ht="12.75" customHeight="1" spans="1:1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</row>
    <row r="238" ht="12.75" customHeight="1" spans="1:1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</row>
    <row r="239" ht="12.75" customHeight="1" spans="1:1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 ht="12.75" customHeight="1" spans="1:1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 ht="12.75" customHeight="1" spans="1:1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ht="12.75" customHeight="1" spans="1:1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ht="12.75" customHeight="1" spans="1:1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ht="12.75" customHeight="1" spans="1:1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ht="12.75" customHeight="1" spans="1:1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ht="12.75" customHeight="1" spans="1:1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ht="12.75" customHeight="1" spans="1:1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ht="12.75" customHeight="1" spans="1:1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ht="12.75" customHeight="1" spans="1:1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ht="12.75" customHeight="1" spans="1:1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ht="12.75" customHeight="1" spans="1:1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ht="12.75" customHeight="1" spans="1:1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ht="12.75" customHeight="1" spans="1:1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ht="12.75" customHeight="1" spans="1:1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ht="12.75" customHeight="1" spans="1:1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ht="12.75" customHeight="1" spans="1:1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ht="12.75" customHeight="1" spans="1:1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ht="12.75" customHeight="1" spans="1:1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ht="12.75" customHeight="1" spans="1:1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ht="12.75" customHeight="1" spans="1:1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 ht="12.75" customHeight="1" spans="1:1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</row>
    <row r="262" ht="12.75" customHeight="1" spans="1:1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</row>
    <row r="263" ht="12.75" customHeight="1" spans="1:1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</row>
    <row r="264" ht="12.75" customHeight="1" spans="1:1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</row>
    <row r="265" ht="12.75" customHeight="1" spans="1:1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</row>
    <row r="266" ht="12.75" customHeight="1" spans="1:1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</row>
    <row r="267" ht="12.75" customHeight="1" spans="1:1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</row>
    <row r="268" ht="12.75" customHeight="1" spans="1:1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</row>
    <row r="269" ht="12.75" customHeight="1" spans="1:1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</row>
    <row r="270" ht="12.75" customHeight="1" spans="1:1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 ht="12.75" customHeight="1" spans="1:1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</row>
    <row r="272" ht="12.75" customHeight="1" spans="1:1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</row>
    <row r="273" ht="12.75" customHeight="1" spans="1:1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</row>
    <row r="274" ht="12.75" customHeight="1" spans="1:1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</row>
    <row r="275" ht="12.75" customHeight="1" spans="1:1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</row>
    <row r="276" ht="12.75" customHeight="1" spans="1:1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</row>
    <row r="277" ht="12.75" customHeight="1" spans="1:1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</row>
    <row r="278" ht="12.75" customHeight="1" spans="1:1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</row>
    <row r="279" ht="12.75" customHeight="1" spans="1:1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</row>
    <row r="280" ht="12.75" customHeight="1" spans="1:1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</row>
    <row r="281" ht="12.75" customHeight="1" spans="1:1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</row>
    <row r="282" ht="12.75" customHeight="1" spans="1:1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</row>
    <row r="283" ht="12.75" customHeight="1" spans="1:1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</row>
    <row r="284" ht="12.75" customHeight="1" spans="1:1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</row>
    <row r="285" ht="12.75" customHeight="1" spans="1:1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</row>
    <row r="286" ht="12.75" customHeight="1" spans="1:1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</row>
    <row r="287" ht="12.75" customHeight="1" spans="1:1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</row>
    <row r="288" ht="12.75" customHeight="1" spans="1:1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</row>
    <row r="289" ht="12.75" customHeight="1" spans="1:1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</row>
    <row r="290" ht="12.75" customHeight="1" spans="1:1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</row>
    <row r="291" ht="12.75" customHeight="1" spans="1:1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</row>
    <row r="292" ht="12.75" customHeight="1" spans="1:1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</row>
    <row r="293" ht="12.75" customHeight="1" spans="1:1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</row>
    <row r="294" ht="12.75" customHeight="1" spans="1:1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</row>
    <row r="295" ht="12.75" customHeight="1" spans="1:1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</row>
    <row r="296" ht="12.75" customHeight="1" spans="1:1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</row>
    <row r="297" ht="12.75" customHeight="1" spans="1:1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</row>
    <row r="298" ht="12.75" customHeight="1" spans="1:1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</row>
    <row r="299" ht="12.75" customHeight="1" spans="1:1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</row>
    <row r="300" ht="12.75" customHeight="1" spans="1:1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</row>
    <row r="301" ht="12.75" customHeight="1" spans="1:1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 ht="12.75" customHeight="1" spans="1:1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</row>
    <row r="303" ht="12.75" customHeight="1" spans="1:1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</row>
    <row r="304" ht="12.75" customHeight="1" spans="1:1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</row>
    <row r="305" ht="12.75" customHeight="1" spans="1:1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</row>
    <row r="306" ht="12.75" customHeight="1" spans="1:1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</row>
    <row r="307" ht="12.75" customHeight="1" spans="1:1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</row>
    <row r="308" ht="12.75" customHeight="1" spans="1:1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</row>
    <row r="309" ht="12.75" customHeight="1" spans="1:1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</row>
    <row r="310" ht="12.75" customHeight="1" spans="1:1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</row>
    <row r="311" ht="12.75" customHeight="1" spans="1:1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</row>
    <row r="312" ht="12.75" customHeight="1" spans="1:1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</row>
    <row r="313" ht="12.75" customHeight="1" spans="1: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</row>
    <row r="314" ht="12.75" customHeight="1" spans="1:1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</row>
    <row r="315" ht="12.75" customHeight="1" spans="1:1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</row>
    <row r="316" ht="12.75" customHeight="1" spans="1:1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</row>
    <row r="317" ht="12.75" customHeight="1" spans="1:1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</row>
    <row r="318" ht="12.75" customHeight="1" spans="1:1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</row>
    <row r="319" ht="12.75" customHeight="1" spans="1:1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</row>
    <row r="320" ht="12.75" customHeight="1" spans="1:1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</row>
    <row r="321" ht="12.75" customHeight="1" spans="1:1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</row>
    <row r="322" ht="12.75" customHeight="1" spans="1:1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</row>
    <row r="323" ht="12.75" customHeight="1" spans="1:1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</row>
    <row r="324" ht="12.75" customHeight="1" spans="1:1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</row>
    <row r="325" ht="12.75" customHeight="1" spans="1:1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</row>
    <row r="326" ht="12.75" customHeight="1" spans="1:1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</row>
    <row r="327" ht="12.75" customHeight="1" spans="1:1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</row>
    <row r="328" ht="12.75" customHeight="1" spans="1:1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</row>
    <row r="329" ht="12.75" customHeight="1" spans="1:1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</row>
    <row r="330" ht="12.75" customHeight="1" spans="1:1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</row>
    <row r="331" ht="12.75" customHeight="1" spans="1:1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</row>
    <row r="332" ht="12.75" customHeight="1" spans="1:1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</row>
    <row r="333" ht="12.75" customHeight="1" spans="1:1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</row>
    <row r="334" ht="12.75" customHeight="1" spans="1:1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</row>
    <row r="335" ht="12.75" customHeight="1" spans="1:1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</row>
    <row r="336" ht="12.75" customHeight="1" spans="1:1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</row>
    <row r="337" ht="12.75" customHeight="1" spans="1:1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 ht="12.75" customHeight="1" spans="1:1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</row>
    <row r="339" ht="12.75" customHeight="1" spans="1:1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</row>
    <row r="340" ht="12.75" customHeight="1" spans="1:1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</row>
    <row r="341" ht="12.75" customHeight="1" spans="1:1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</row>
    <row r="342" ht="12.75" customHeight="1" spans="1:1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</row>
    <row r="343" ht="12.75" customHeight="1" spans="1:1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</row>
    <row r="344" ht="12.75" customHeight="1" spans="1:1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</row>
    <row r="345" ht="12.75" customHeight="1" spans="1:1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</row>
    <row r="346" ht="12.75" customHeight="1" spans="1:1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</row>
    <row r="347" ht="12.75" customHeight="1" spans="1:1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</row>
    <row r="348" ht="12.75" customHeight="1" spans="1:1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</row>
    <row r="349" ht="12.75" customHeight="1" spans="1:1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</row>
    <row r="350" ht="12.75" customHeight="1" spans="1:1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</row>
    <row r="351" ht="12.75" customHeight="1" spans="1:1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</row>
    <row r="352" ht="12.75" customHeight="1" spans="1:1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</row>
    <row r="353" ht="12.75" customHeight="1" spans="1:1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</row>
    <row r="354" ht="12.75" customHeight="1" spans="1:1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</row>
    <row r="355" ht="12.75" customHeight="1" spans="1:1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</row>
    <row r="356" ht="12.75" customHeight="1" spans="1:1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</row>
    <row r="357" ht="12.75" customHeight="1" spans="1:1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</row>
    <row r="358" ht="12.75" customHeight="1" spans="1:1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</row>
    <row r="359" ht="12.75" customHeight="1" spans="1:1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</row>
    <row r="360" ht="12.75" customHeight="1" spans="1:1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</row>
    <row r="361" ht="12.75" customHeight="1" spans="1:1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</row>
    <row r="362" ht="12.75" customHeight="1" spans="1:1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</row>
    <row r="363" ht="12.75" customHeight="1" spans="1:1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</row>
    <row r="364" ht="12.75" customHeight="1" spans="1:1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</row>
    <row r="365" ht="12.75" customHeight="1" spans="1:1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</row>
    <row r="366" ht="12.75" customHeight="1" spans="1:1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</row>
    <row r="367" ht="12.75" customHeight="1" spans="1:1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</row>
    <row r="368" ht="12.75" customHeight="1" spans="1:1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</row>
    <row r="369" ht="12.75" customHeight="1" spans="1:1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</row>
    <row r="370" ht="12.75" customHeight="1" spans="1:1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</row>
    <row r="371" ht="12.75" customHeight="1" spans="1:1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</row>
    <row r="372" ht="12.75" customHeight="1" spans="1:1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</row>
    <row r="373" ht="12.75" customHeight="1" spans="1:1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</row>
    <row r="374" ht="12.75" customHeight="1" spans="1:1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</row>
    <row r="375" ht="12.75" customHeight="1" spans="1:1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</row>
    <row r="376" ht="12.75" customHeight="1" spans="1:1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</row>
    <row r="377" ht="12.75" customHeight="1" spans="1:1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</row>
    <row r="378" ht="12.75" customHeight="1" spans="1:1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</row>
    <row r="379" ht="12.75" customHeight="1" spans="1:1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</row>
    <row r="380" ht="12.75" customHeight="1" spans="1:1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</row>
    <row r="381" ht="12.75" customHeight="1" spans="1:1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</row>
    <row r="382" ht="12.75" customHeight="1" spans="1:1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</row>
    <row r="383" ht="12.75" customHeight="1" spans="1:1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</row>
    <row r="384" ht="12.75" customHeight="1" spans="1:1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</row>
    <row r="385" ht="12.75" customHeight="1" spans="1:1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</row>
    <row r="386" ht="12.75" customHeight="1" spans="1:1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</row>
    <row r="387" ht="12.75" customHeight="1" spans="1:1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</row>
    <row r="388" ht="12.75" customHeight="1" spans="1:1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</row>
    <row r="389" ht="12.75" customHeight="1" spans="1:1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</row>
    <row r="390" ht="12.75" customHeight="1" spans="1:1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</row>
    <row r="391" ht="12.75" customHeight="1" spans="1:1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</row>
    <row r="392" ht="12.75" customHeight="1" spans="1:1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</row>
    <row r="393" ht="12.75" customHeight="1" spans="1:1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</row>
    <row r="394" ht="12.75" customHeight="1" spans="1:1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</row>
    <row r="395" ht="12.75" customHeight="1" spans="1:1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</row>
    <row r="396" ht="12.75" customHeight="1" spans="1:1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</row>
    <row r="397" ht="12.75" customHeight="1" spans="1:1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</row>
    <row r="398" ht="12.75" customHeight="1" spans="1:1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</row>
    <row r="399" ht="12.75" customHeight="1" spans="1:1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</row>
    <row r="400" ht="12.75" customHeight="1" spans="1:1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</row>
    <row r="401" ht="12.75" customHeight="1" spans="1:1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</row>
    <row r="402" ht="12.75" customHeight="1" spans="1:1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</row>
    <row r="403" ht="12.75" customHeight="1" spans="1:1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</row>
    <row r="404" ht="12.75" customHeight="1" spans="1:1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</row>
    <row r="405" ht="12.75" customHeight="1" spans="1:1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</row>
    <row r="406" ht="12.75" customHeight="1" spans="1:1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</row>
    <row r="407" ht="12.75" customHeight="1" spans="1:1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</row>
    <row r="408" ht="12.75" customHeight="1" spans="1:1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</row>
    <row r="409" ht="12.75" customHeight="1" spans="1:1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</row>
    <row r="410" ht="12.75" customHeight="1" spans="1:1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</row>
    <row r="411" ht="12.75" customHeight="1" spans="1:1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</row>
    <row r="412" ht="12.75" customHeight="1" spans="1:1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</row>
    <row r="413" ht="12.75" customHeight="1" spans="1: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</row>
    <row r="414" ht="12.75" customHeight="1" spans="1:1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</row>
    <row r="415" ht="12.75" customHeight="1" spans="1:1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</row>
    <row r="416" ht="12.75" customHeight="1" spans="1:1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</row>
    <row r="417" ht="12.75" customHeight="1" spans="1:1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</row>
    <row r="418" ht="12.75" customHeight="1" spans="1:1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</row>
    <row r="419" ht="12.75" customHeight="1" spans="1:1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</row>
    <row r="420" ht="12.75" customHeight="1" spans="1:1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</row>
    <row r="421" ht="12.75" customHeight="1" spans="1:1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</row>
    <row r="422" ht="12.75" customHeight="1" spans="1:1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</row>
    <row r="423" ht="12.75" customHeight="1" spans="1:1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</row>
    <row r="424" ht="12.75" customHeight="1" spans="1:1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</row>
    <row r="425" ht="12.75" customHeight="1" spans="1:1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</row>
    <row r="426" ht="12.75" customHeight="1" spans="1:1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</row>
    <row r="427" ht="12.75" customHeight="1" spans="1:1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</row>
    <row r="428" ht="12.75" customHeight="1" spans="1:1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</row>
    <row r="429" ht="12.75" customHeight="1" spans="1:1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</row>
    <row r="430" ht="12.75" customHeight="1" spans="1:1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</row>
    <row r="431" ht="12.75" customHeight="1" spans="1:1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</row>
    <row r="432" ht="12.75" customHeight="1" spans="1:1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</row>
    <row r="433" ht="12.75" customHeight="1" spans="1:1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</row>
    <row r="434" ht="12.75" customHeight="1" spans="1:1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</row>
    <row r="435" ht="12.75" customHeight="1" spans="1:1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</row>
    <row r="436" ht="12.75" customHeight="1" spans="1:1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</row>
    <row r="437" ht="12.75" customHeight="1" spans="1:1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</row>
    <row r="438" ht="12.75" customHeight="1" spans="1:1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</row>
    <row r="439" ht="12.75" customHeight="1" spans="1:1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</row>
    <row r="440" ht="12.75" customHeight="1" spans="1:1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</row>
    <row r="441" ht="12.75" customHeight="1" spans="1:1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</row>
    <row r="442" ht="12.75" customHeight="1" spans="1:1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</row>
    <row r="443" ht="12.75" customHeight="1" spans="1:1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</row>
    <row r="444" ht="12.75" customHeight="1" spans="1:1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</row>
    <row r="445" ht="12.75" customHeight="1" spans="1:1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</row>
    <row r="446" ht="12.75" customHeight="1" spans="1:1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</row>
    <row r="447" ht="12.75" customHeight="1" spans="1:1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</row>
    <row r="448" ht="12.75" customHeight="1" spans="1:1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</row>
    <row r="449" ht="12.75" customHeight="1" spans="1:1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</row>
    <row r="450" ht="12.75" customHeight="1" spans="1:1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</row>
    <row r="451" ht="12.75" customHeight="1" spans="1:1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</row>
    <row r="452" ht="12.75" customHeight="1" spans="1:1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</row>
    <row r="453" ht="12.75" customHeight="1" spans="1:1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</row>
    <row r="454" ht="12.75" customHeight="1" spans="1:1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</row>
    <row r="455" ht="12.75" customHeight="1" spans="1:1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</row>
    <row r="456" ht="12.75" customHeight="1" spans="1:1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</row>
    <row r="457" ht="12.75" customHeight="1" spans="1:1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</row>
    <row r="458" ht="12.75" customHeight="1" spans="1:1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</row>
    <row r="459" ht="12.75" customHeight="1" spans="1:1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</row>
    <row r="460" ht="12.75" customHeight="1" spans="1:1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</row>
    <row r="461" ht="12.75" customHeight="1" spans="1:1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</row>
    <row r="462" ht="12.75" customHeight="1" spans="1:1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</row>
    <row r="463" ht="12.75" customHeight="1" spans="1:1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</row>
    <row r="464" ht="12.75" customHeight="1" spans="1:1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</row>
    <row r="465" ht="12.75" customHeight="1" spans="1:1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</row>
    <row r="466" ht="12.75" customHeight="1" spans="1:1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</row>
    <row r="467" ht="12.75" customHeight="1" spans="1:1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</row>
    <row r="468" ht="12.75" customHeight="1" spans="1:1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</row>
    <row r="469" ht="12.75" customHeight="1" spans="1:1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</row>
    <row r="470" ht="12.75" customHeight="1" spans="1:1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</row>
    <row r="471" ht="12.75" customHeight="1" spans="1:1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</row>
    <row r="472" ht="12.75" customHeight="1" spans="1:1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</row>
    <row r="473" ht="12.75" customHeight="1" spans="1:1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</row>
    <row r="474" ht="12.75" customHeight="1" spans="1:1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</row>
    <row r="475" ht="12.75" customHeight="1" spans="1:1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</row>
    <row r="476" ht="12.75" customHeight="1" spans="1:1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</row>
    <row r="477" ht="12.75" customHeight="1" spans="1:1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</row>
    <row r="478" ht="12.75" customHeight="1" spans="1:1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</row>
    <row r="479" ht="12.75" customHeight="1" spans="1:1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</row>
    <row r="480" ht="12.75" customHeight="1" spans="1:1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</row>
    <row r="481" ht="12.75" customHeight="1" spans="1:1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</row>
    <row r="482" ht="12.75" customHeight="1" spans="1:1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</row>
    <row r="483" ht="12.75" customHeight="1" spans="1:1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</row>
    <row r="484" ht="12.75" customHeight="1" spans="1:1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</row>
    <row r="485" ht="12.75" customHeight="1" spans="1:1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</row>
    <row r="486" ht="12.75" customHeight="1" spans="1:1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</row>
    <row r="487" ht="12.75" customHeight="1" spans="1:1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</row>
    <row r="488" ht="12.75" customHeight="1" spans="1:1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</row>
    <row r="489" ht="12.75" customHeight="1" spans="1:1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</row>
    <row r="490" ht="12.75" customHeight="1" spans="1:1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</row>
    <row r="491" ht="12.75" customHeight="1" spans="1:1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</row>
    <row r="492" ht="12.75" customHeight="1" spans="1:1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</row>
    <row r="493" ht="12.75" customHeight="1" spans="1:1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</row>
    <row r="494" ht="12.75" customHeight="1" spans="1:1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</row>
    <row r="495" ht="12.75" customHeight="1" spans="1:1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</row>
    <row r="496" ht="12.75" customHeight="1" spans="1:1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</row>
    <row r="497" ht="12.75" customHeight="1" spans="1:1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</row>
    <row r="498" ht="12.75" customHeight="1" spans="1:1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</row>
    <row r="499" ht="12.75" customHeight="1" spans="1:1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</row>
    <row r="500" ht="12.75" customHeight="1" spans="1:1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9"/>
  <sheetViews>
    <sheetView zoomScale="85" zoomScaleNormal="85" workbookViewId="0">
      <pane ySplit="10" topLeftCell="A11" activePane="bottomLeft" state="frozen"/>
      <selection/>
      <selection pane="bottomLeft" activeCell="C20" sqref="C20"/>
    </sheetView>
  </sheetViews>
  <sheetFormatPr defaultColWidth="17.2857142857143" defaultRowHeight="15" customHeight="1"/>
  <cols>
    <col min="1" max="1" width="3.85714285714286" customWidth="1"/>
    <col min="2" max="2" width="14.5714285714286" customWidth="1"/>
    <col min="3" max="3" width="16.2857142857143" customWidth="1"/>
    <col min="4" max="4" width="11.7142857142857" customWidth="1"/>
    <col min="5" max="5" width="10.5714285714286" customWidth="1"/>
    <col min="6" max="7" width="10.7142857142857" customWidth="1"/>
    <col min="8" max="9" width="11.2857142857143" customWidth="1"/>
    <col min="10" max="10" width="12.7142857142857" customWidth="1"/>
    <col min="11" max="11" width="12.5714285714286" customWidth="1"/>
    <col min="12" max="12" width="11.8571428571429" customWidth="1"/>
    <col min="13" max="13" width="9.57142857142857" customWidth="1"/>
    <col min="14" max="14" width="10" customWidth="1"/>
    <col min="15" max="15" width="10.2857142857143" customWidth="1"/>
    <col min="16" max="16" width="9.28571428571429" customWidth="1"/>
  </cols>
  <sheetData>
    <row r="1" ht="6.75" customHeight="1" spans="1:16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12.75" customHeight="1" spans="1:16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6"/>
      <c r="O2" s="6"/>
      <c r="P2" s="6"/>
    </row>
    <row r="3" ht="12.7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6"/>
      <c r="O3" s="6"/>
      <c r="P3" s="6"/>
    </row>
    <row r="4" ht="6.75" customHeight="1" spans="1:16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6"/>
      <c r="O4" s="6"/>
      <c r="P4" s="6"/>
    </row>
    <row r="5" ht="24" customHeight="1" spans="1:1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379" t="s">
        <v>14</v>
      </c>
      <c r="N5" s="6"/>
      <c r="O5" s="6"/>
      <c r="P5" s="6"/>
    </row>
    <row r="6" ht="16.5" customHeight="1" spans="1:16">
      <c r="A6" s="196" t="s">
        <v>15</v>
      </c>
      <c r="B6" s="196"/>
      <c r="C6" s="6"/>
      <c r="D6" s="6"/>
      <c r="E6" s="6"/>
      <c r="F6" s="6"/>
      <c r="G6" s="6"/>
      <c r="H6" s="6"/>
      <c r="I6" s="6"/>
      <c r="J6" s="6"/>
      <c r="K6" s="6"/>
      <c r="L6" s="382">
        <f>Main!B10</f>
        <v>44834</v>
      </c>
      <c r="M6" s="382"/>
      <c r="N6" s="6"/>
      <c r="O6" s="6"/>
      <c r="P6" s="6"/>
    </row>
    <row r="7" ht="10.5" hidden="1" customHeight="1" spans="1:16">
      <c r="A7" s="6"/>
      <c r="B7" s="6"/>
      <c r="C7" s="6"/>
      <c r="D7" s="6"/>
      <c r="E7" s="6"/>
      <c r="F7" s="6"/>
      <c r="G7" s="6"/>
      <c r="H7" s="6"/>
      <c r="I7" s="6"/>
      <c r="J7" s="6"/>
      <c r="K7" s="382"/>
      <c r="L7" s="382"/>
      <c r="M7" s="382"/>
      <c r="N7" s="6"/>
      <c r="O7" s="6"/>
      <c r="P7" s="6"/>
    </row>
    <row r="8" ht="13.5" hidden="1" customHeight="1" spans="1:16">
      <c r="A8" s="441"/>
      <c r="B8" s="441"/>
      <c r="C8" s="6"/>
      <c r="D8" s="6"/>
      <c r="E8" s="6"/>
      <c r="F8" s="6"/>
      <c r="G8" s="6"/>
      <c r="H8" s="6"/>
      <c r="I8" s="6"/>
      <c r="J8" s="6"/>
      <c r="K8" s="382"/>
      <c r="L8" s="382"/>
      <c r="M8" s="382"/>
      <c r="N8" s="6"/>
      <c r="O8" s="6"/>
      <c r="P8" s="6"/>
    </row>
    <row r="9" ht="27.75" customHeight="1" spans="1:16">
      <c r="A9" s="398" t="s">
        <v>16</v>
      </c>
      <c r="B9" s="399" t="s">
        <v>17</v>
      </c>
      <c r="C9" s="399" t="s">
        <v>18</v>
      </c>
      <c r="D9" s="399" t="s">
        <v>19</v>
      </c>
      <c r="E9" s="412" t="s">
        <v>20</v>
      </c>
      <c r="F9" s="412" t="s">
        <v>21</v>
      </c>
      <c r="G9" s="401" t="s">
        <v>22</v>
      </c>
      <c r="H9" s="402"/>
      <c r="I9" s="403"/>
      <c r="J9" s="401" t="s">
        <v>23</v>
      </c>
      <c r="K9" s="402"/>
      <c r="L9" s="403"/>
      <c r="M9" s="412"/>
      <c r="N9" s="413"/>
      <c r="O9" s="413"/>
      <c r="P9" s="413"/>
    </row>
    <row r="10" ht="59.25" customHeight="1" spans="1:16">
      <c r="A10" s="442"/>
      <c r="B10" s="431"/>
      <c r="C10" s="431"/>
      <c r="D10" s="431"/>
      <c r="E10" s="400" t="s">
        <v>24</v>
      </c>
      <c r="F10" s="400" t="s">
        <v>24</v>
      </c>
      <c r="G10" s="406" t="s">
        <v>25</v>
      </c>
      <c r="H10" s="406" t="s">
        <v>26</v>
      </c>
      <c r="I10" s="406" t="s">
        <v>27</v>
      </c>
      <c r="J10" s="406" t="s">
        <v>28</v>
      </c>
      <c r="K10" s="406" t="s">
        <v>29</v>
      </c>
      <c r="L10" s="406" t="s">
        <v>30</v>
      </c>
      <c r="M10" s="406" t="s">
        <v>31</v>
      </c>
      <c r="N10" s="415" t="s">
        <v>32</v>
      </c>
      <c r="O10" s="415" t="s">
        <v>33</v>
      </c>
      <c r="P10" s="450" t="s">
        <v>34</v>
      </c>
    </row>
    <row r="11" ht="12.75" customHeight="1" spans="1:16">
      <c r="A11" s="389">
        <v>1</v>
      </c>
      <c r="B11" s="388" t="s">
        <v>35</v>
      </c>
      <c r="C11" s="407" t="s">
        <v>36</v>
      </c>
      <c r="D11" s="443">
        <v>44861</v>
      </c>
      <c r="E11" s="444">
        <v>16833.3</v>
      </c>
      <c r="F11" s="444">
        <v>16897.4</v>
      </c>
      <c r="G11" s="445">
        <v>16735.9</v>
      </c>
      <c r="H11" s="445">
        <v>16638.5</v>
      </c>
      <c r="I11" s="445">
        <v>16477</v>
      </c>
      <c r="J11" s="445">
        <v>16994.8</v>
      </c>
      <c r="K11" s="445">
        <v>17156.3</v>
      </c>
      <c r="L11" s="445">
        <v>17253.7</v>
      </c>
      <c r="M11" s="451">
        <v>17058.9</v>
      </c>
      <c r="N11" s="451">
        <v>16800</v>
      </c>
      <c r="O11" s="452">
        <v>12160100</v>
      </c>
      <c r="P11" s="453">
        <v>-0.1336</v>
      </c>
    </row>
    <row r="12" ht="12.75" customHeight="1" spans="1:16">
      <c r="A12" s="389">
        <v>2</v>
      </c>
      <c r="B12" s="388" t="s">
        <v>35</v>
      </c>
      <c r="C12" s="407" t="s">
        <v>37</v>
      </c>
      <c r="D12" s="443">
        <v>44861</v>
      </c>
      <c r="E12" s="446">
        <v>37861.3</v>
      </c>
      <c r="F12" s="446">
        <v>38010.97</v>
      </c>
      <c r="G12" s="447">
        <v>37561.93</v>
      </c>
      <c r="H12" s="447">
        <v>37262.57</v>
      </c>
      <c r="I12" s="447">
        <v>36813.53</v>
      </c>
      <c r="J12" s="447">
        <v>38310.33</v>
      </c>
      <c r="K12" s="447">
        <v>38759.37</v>
      </c>
      <c r="L12" s="447">
        <v>39058.73</v>
      </c>
      <c r="M12" s="389">
        <v>38460</v>
      </c>
      <c r="N12" s="389">
        <v>37711.6</v>
      </c>
      <c r="O12" s="454">
        <v>2354125</v>
      </c>
      <c r="P12" s="455">
        <v>-0.1436</v>
      </c>
    </row>
    <row r="13" ht="12.75" customHeight="1" spans="1:16">
      <c r="A13" s="389">
        <v>3</v>
      </c>
      <c r="B13" s="388" t="s">
        <v>35</v>
      </c>
      <c r="C13" s="407" t="s">
        <v>38</v>
      </c>
      <c r="D13" s="443">
        <v>44859</v>
      </c>
      <c r="E13" s="446">
        <v>17203.65</v>
      </c>
      <c r="F13" s="446">
        <v>17268.25</v>
      </c>
      <c r="G13" s="447">
        <v>17076.5</v>
      </c>
      <c r="H13" s="447">
        <v>16949.35</v>
      </c>
      <c r="I13" s="447">
        <v>16757.6</v>
      </c>
      <c r="J13" s="447">
        <v>17395.4</v>
      </c>
      <c r="K13" s="447">
        <v>17587.15</v>
      </c>
      <c r="L13" s="447">
        <v>17714.3</v>
      </c>
      <c r="M13" s="389">
        <v>17460</v>
      </c>
      <c r="N13" s="389">
        <v>17141.1</v>
      </c>
      <c r="O13" s="454">
        <v>6000</v>
      </c>
      <c r="P13" s="455">
        <v>0.2397</v>
      </c>
    </row>
    <row r="14" ht="12.75" customHeight="1" spans="1:16">
      <c r="A14" s="389">
        <v>4</v>
      </c>
      <c r="B14" s="388" t="s">
        <v>35</v>
      </c>
      <c r="C14" s="407" t="s">
        <v>39</v>
      </c>
      <c r="D14" s="443">
        <v>44859</v>
      </c>
      <c r="E14" s="446">
        <v>7110</v>
      </c>
      <c r="F14" s="446">
        <v>7146.15</v>
      </c>
      <c r="G14" s="447">
        <v>7073.85</v>
      </c>
      <c r="H14" s="447">
        <v>7037.7</v>
      </c>
      <c r="I14" s="447">
        <v>6965.4</v>
      </c>
      <c r="J14" s="447">
        <v>7182.3</v>
      </c>
      <c r="K14" s="447">
        <v>7254.6</v>
      </c>
      <c r="L14" s="447">
        <v>7290.75</v>
      </c>
      <c r="M14" s="389">
        <v>7218.45</v>
      </c>
      <c r="N14" s="389">
        <v>7110</v>
      </c>
      <c r="O14" s="454">
        <v>450</v>
      </c>
      <c r="P14" s="455">
        <v>0.2</v>
      </c>
    </row>
    <row r="15" ht="12.75" customHeight="1" spans="1:16">
      <c r="A15" s="389">
        <v>5</v>
      </c>
      <c r="B15" s="388" t="s">
        <v>40</v>
      </c>
      <c r="C15" s="407" t="s">
        <v>41</v>
      </c>
      <c r="D15" s="443">
        <v>44861</v>
      </c>
      <c r="E15" s="446">
        <v>736.3</v>
      </c>
      <c r="F15" s="446">
        <v>751.35</v>
      </c>
      <c r="G15" s="447">
        <v>713.7</v>
      </c>
      <c r="H15" s="447">
        <v>691.1</v>
      </c>
      <c r="I15" s="447">
        <v>653.45</v>
      </c>
      <c r="J15" s="447">
        <v>773.95</v>
      </c>
      <c r="K15" s="447">
        <v>811.6</v>
      </c>
      <c r="L15" s="447">
        <v>834.2</v>
      </c>
      <c r="M15" s="389">
        <v>789</v>
      </c>
      <c r="N15" s="389">
        <v>728.75</v>
      </c>
      <c r="O15" s="454">
        <v>2946950</v>
      </c>
      <c r="P15" s="455">
        <v>0.0023</v>
      </c>
    </row>
    <row r="16" ht="12.75" customHeight="1" spans="1:16">
      <c r="A16" s="389">
        <v>6</v>
      </c>
      <c r="B16" s="388" t="s">
        <v>42</v>
      </c>
      <c r="C16" s="407" t="s">
        <v>43</v>
      </c>
      <c r="D16" s="443">
        <v>44861</v>
      </c>
      <c r="E16" s="446">
        <v>3017.8</v>
      </c>
      <c r="F16" s="446">
        <v>3022.97</v>
      </c>
      <c r="G16" s="447">
        <v>2981.08</v>
      </c>
      <c r="H16" s="447">
        <v>2944.37</v>
      </c>
      <c r="I16" s="447">
        <v>2902.48</v>
      </c>
      <c r="J16" s="447">
        <v>3059.68</v>
      </c>
      <c r="K16" s="447">
        <v>3101.57</v>
      </c>
      <c r="L16" s="447">
        <v>3138.28</v>
      </c>
      <c r="M16" s="389">
        <v>3064.85</v>
      </c>
      <c r="N16" s="389">
        <v>2986.25</v>
      </c>
      <c r="O16" s="454">
        <v>1307500</v>
      </c>
      <c r="P16" s="455">
        <v>-0.0829</v>
      </c>
    </row>
    <row r="17" ht="12.75" customHeight="1" spans="1:16">
      <c r="A17" s="389">
        <v>7</v>
      </c>
      <c r="B17" s="388" t="s">
        <v>44</v>
      </c>
      <c r="C17" s="407" t="s">
        <v>45</v>
      </c>
      <c r="D17" s="443">
        <v>44861</v>
      </c>
      <c r="E17" s="446">
        <v>19247.5</v>
      </c>
      <c r="F17" s="446">
        <v>18955.35</v>
      </c>
      <c r="G17" s="447">
        <v>18590.7</v>
      </c>
      <c r="H17" s="447">
        <v>17933.9</v>
      </c>
      <c r="I17" s="447">
        <v>17569.25</v>
      </c>
      <c r="J17" s="447">
        <v>19612.15</v>
      </c>
      <c r="K17" s="447">
        <v>19976.8</v>
      </c>
      <c r="L17" s="447">
        <v>20633.6</v>
      </c>
      <c r="M17" s="389">
        <v>19320</v>
      </c>
      <c r="N17" s="389">
        <v>18298.55</v>
      </c>
      <c r="O17" s="454">
        <v>49840</v>
      </c>
      <c r="P17" s="455">
        <v>-0.0885</v>
      </c>
    </row>
    <row r="18" ht="12.75" customHeight="1" spans="1:16">
      <c r="A18" s="389">
        <v>8</v>
      </c>
      <c r="B18" s="388" t="s">
        <v>46</v>
      </c>
      <c r="C18" s="407" t="s">
        <v>47</v>
      </c>
      <c r="D18" s="443">
        <v>44861</v>
      </c>
      <c r="E18" s="446">
        <v>110</v>
      </c>
      <c r="F18" s="446">
        <v>109.65</v>
      </c>
      <c r="G18" s="447">
        <v>108.65</v>
      </c>
      <c r="H18" s="447">
        <v>107.3</v>
      </c>
      <c r="I18" s="447">
        <v>106.3</v>
      </c>
      <c r="J18" s="447">
        <v>111</v>
      </c>
      <c r="K18" s="447">
        <v>112</v>
      </c>
      <c r="L18" s="447">
        <v>113.35</v>
      </c>
      <c r="M18" s="389">
        <v>110.65</v>
      </c>
      <c r="N18" s="389">
        <v>108.3</v>
      </c>
      <c r="O18" s="454">
        <v>22572000</v>
      </c>
      <c r="P18" s="455">
        <v>-0.0762</v>
      </c>
    </row>
    <row r="19" ht="12.75" customHeight="1" spans="1:16">
      <c r="A19" s="389">
        <v>9</v>
      </c>
      <c r="B19" s="388" t="s">
        <v>48</v>
      </c>
      <c r="C19" s="407" t="s">
        <v>49</v>
      </c>
      <c r="D19" s="443">
        <v>44861</v>
      </c>
      <c r="E19" s="446">
        <v>339.3</v>
      </c>
      <c r="F19" s="446">
        <v>337.35</v>
      </c>
      <c r="G19" s="447">
        <v>333.7</v>
      </c>
      <c r="H19" s="447">
        <v>328.1</v>
      </c>
      <c r="I19" s="447">
        <v>324.45</v>
      </c>
      <c r="J19" s="447">
        <v>342.95</v>
      </c>
      <c r="K19" s="447">
        <v>346.6</v>
      </c>
      <c r="L19" s="447">
        <v>352.2</v>
      </c>
      <c r="M19" s="389">
        <v>341</v>
      </c>
      <c r="N19" s="389">
        <v>331.75</v>
      </c>
      <c r="O19" s="454">
        <v>8686600</v>
      </c>
      <c r="P19" s="455">
        <v>-0.0377</v>
      </c>
    </row>
    <row r="20" ht="12.75" customHeight="1" spans="1:16">
      <c r="A20" s="389">
        <v>10</v>
      </c>
      <c r="B20" s="388" t="s">
        <v>50</v>
      </c>
      <c r="C20" s="407" t="s">
        <v>51</v>
      </c>
      <c r="D20" s="443">
        <v>44861</v>
      </c>
      <c r="E20" s="446">
        <v>2386.8</v>
      </c>
      <c r="F20" s="446">
        <v>2372.82</v>
      </c>
      <c r="G20" s="447">
        <v>2349.68</v>
      </c>
      <c r="H20" s="447">
        <v>2312.57</v>
      </c>
      <c r="I20" s="447">
        <v>2289.43</v>
      </c>
      <c r="J20" s="447">
        <v>2409.93</v>
      </c>
      <c r="K20" s="447">
        <v>2433.07</v>
      </c>
      <c r="L20" s="447">
        <v>2470.18</v>
      </c>
      <c r="M20" s="389">
        <v>2395.95</v>
      </c>
      <c r="N20" s="389">
        <v>2335.7</v>
      </c>
      <c r="O20" s="454">
        <v>4444000</v>
      </c>
      <c r="P20" s="455">
        <v>0.0086</v>
      </c>
    </row>
    <row r="21" ht="12.75" customHeight="1" spans="1:16">
      <c r="A21" s="389">
        <v>11</v>
      </c>
      <c r="B21" s="388" t="s">
        <v>46</v>
      </c>
      <c r="C21" s="407" t="s">
        <v>52</v>
      </c>
      <c r="D21" s="443">
        <v>44861</v>
      </c>
      <c r="E21" s="446">
        <v>3480.95</v>
      </c>
      <c r="F21" s="446">
        <v>3536.28</v>
      </c>
      <c r="G21" s="447">
        <v>3399.67</v>
      </c>
      <c r="H21" s="447">
        <v>3318.38</v>
      </c>
      <c r="I21" s="447">
        <v>3181.77</v>
      </c>
      <c r="J21" s="447">
        <v>3617.57</v>
      </c>
      <c r="K21" s="447">
        <v>3754.18</v>
      </c>
      <c r="L21" s="447">
        <v>3835.47</v>
      </c>
      <c r="M21" s="389">
        <v>3672.9</v>
      </c>
      <c r="N21" s="389">
        <v>3455</v>
      </c>
      <c r="O21" s="454">
        <v>16851500</v>
      </c>
      <c r="P21" s="455">
        <v>-0.0225</v>
      </c>
    </row>
    <row r="22" ht="12.75" customHeight="1" spans="1:16">
      <c r="A22" s="389">
        <v>12</v>
      </c>
      <c r="B22" s="388" t="s">
        <v>46</v>
      </c>
      <c r="C22" s="407" t="s">
        <v>53</v>
      </c>
      <c r="D22" s="443">
        <v>44861</v>
      </c>
      <c r="E22" s="446">
        <v>820.5</v>
      </c>
      <c r="F22" s="446">
        <v>829.17</v>
      </c>
      <c r="G22" s="447">
        <v>807.53</v>
      </c>
      <c r="H22" s="447">
        <v>794.57</v>
      </c>
      <c r="I22" s="447">
        <v>772.93</v>
      </c>
      <c r="J22" s="447">
        <v>842.13</v>
      </c>
      <c r="K22" s="447">
        <v>863.77</v>
      </c>
      <c r="L22" s="447">
        <v>876.73</v>
      </c>
      <c r="M22" s="389">
        <v>850.8</v>
      </c>
      <c r="N22" s="389">
        <v>816.2</v>
      </c>
      <c r="O22" s="454">
        <v>68332500</v>
      </c>
      <c r="P22" s="455">
        <v>-0.0158</v>
      </c>
    </row>
    <row r="23" ht="12.75" customHeight="1" spans="1:16">
      <c r="A23" s="389">
        <v>13</v>
      </c>
      <c r="B23" s="388" t="s">
        <v>44</v>
      </c>
      <c r="C23" s="407" t="s">
        <v>54</v>
      </c>
      <c r="D23" s="443">
        <v>44861</v>
      </c>
      <c r="E23" s="446">
        <v>3246.8</v>
      </c>
      <c r="F23" s="446">
        <v>3220.05</v>
      </c>
      <c r="G23" s="447">
        <v>3171.3</v>
      </c>
      <c r="H23" s="447">
        <v>3095.8</v>
      </c>
      <c r="I23" s="447">
        <v>3047.05</v>
      </c>
      <c r="J23" s="447">
        <v>3295.55</v>
      </c>
      <c r="K23" s="447">
        <v>3344.3</v>
      </c>
      <c r="L23" s="447">
        <v>3419.8</v>
      </c>
      <c r="M23" s="389">
        <v>3268.8</v>
      </c>
      <c r="N23" s="389">
        <v>3144.55</v>
      </c>
      <c r="O23" s="454">
        <v>370400</v>
      </c>
      <c r="P23" s="455">
        <v>-0.4119</v>
      </c>
    </row>
    <row r="24" ht="12.75" customHeight="1" spans="1:16">
      <c r="A24" s="389">
        <v>14</v>
      </c>
      <c r="B24" s="388" t="s">
        <v>55</v>
      </c>
      <c r="C24" s="407" t="s">
        <v>56</v>
      </c>
      <c r="D24" s="443">
        <v>44861</v>
      </c>
      <c r="E24" s="446">
        <v>485.7</v>
      </c>
      <c r="F24" s="446">
        <v>487.5</v>
      </c>
      <c r="G24" s="447">
        <v>479.95</v>
      </c>
      <c r="H24" s="447">
        <v>474.2</v>
      </c>
      <c r="I24" s="447">
        <v>466.65</v>
      </c>
      <c r="J24" s="447">
        <v>493.25</v>
      </c>
      <c r="K24" s="447">
        <v>500.8</v>
      </c>
      <c r="L24" s="447">
        <v>506.55</v>
      </c>
      <c r="M24" s="389">
        <v>495.05</v>
      </c>
      <c r="N24" s="389">
        <v>481.75</v>
      </c>
      <c r="O24" s="454">
        <v>6124000</v>
      </c>
      <c r="P24" s="455">
        <v>-0.043</v>
      </c>
    </row>
    <row r="25" ht="12.75" customHeight="1" spans="1:16">
      <c r="A25" s="389">
        <v>15</v>
      </c>
      <c r="B25" s="388" t="s">
        <v>50</v>
      </c>
      <c r="C25" s="407" t="s">
        <v>57</v>
      </c>
      <c r="D25" s="443">
        <v>44861</v>
      </c>
      <c r="E25" s="446">
        <v>509.25</v>
      </c>
      <c r="F25" s="446">
        <v>509.73</v>
      </c>
      <c r="G25" s="447">
        <v>497.27</v>
      </c>
      <c r="H25" s="447">
        <v>485.28</v>
      </c>
      <c r="I25" s="447">
        <v>472.82</v>
      </c>
      <c r="J25" s="447">
        <v>521.72</v>
      </c>
      <c r="K25" s="447">
        <v>534.18</v>
      </c>
      <c r="L25" s="447">
        <v>546.17</v>
      </c>
      <c r="M25" s="389">
        <v>522.2</v>
      </c>
      <c r="N25" s="389">
        <v>497.75</v>
      </c>
      <c r="O25" s="454">
        <v>59745600</v>
      </c>
      <c r="P25" s="455">
        <v>-0.0265</v>
      </c>
    </row>
    <row r="26" ht="12.75" customHeight="1" spans="1:16">
      <c r="A26" s="389">
        <v>16</v>
      </c>
      <c r="B26" s="448" t="s">
        <v>46</v>
      </c>
      <c r="C26" s="407" t="s">
        <v>58</v>
      </c>
      <c r="D26" s="443">
        <v>44861</v>
      </c>
      <c r="E26" s="446">
        <v>4402.95</v>
      </c>
      <c r="F26" s="446">
        <v>4371.95</v>
      </c>
      <c r="G26" s="447">
        <v>4329.25</v>
      </c>
      <c r="H26" s="447">
        <v>4255.55</v>
      </c>
      <c r="I26" s="447">
        <v>4212.85</v>
      </c>
      <c r="J26" s="447">
        <v>4445.65</v>
      </c>
      <c r="K26" s="447">
        <v>4488.35</v>
      </c>
      <c r="L26" s="447">
        <v>4562.05</v>
      </c>
      <c r="M26" s="389">
        <v>4414.65</v>
      </c>
      <c r="N26" s="389">
        <v>4298.25</v>
      </c>
      <c r="O26" s="454">
        <v>1428375</v>
      </c>
      <c r="P26" s="455">
        <v>-0.0604</v>
      </c>
    </row>
    <row r="27" ht="12.75" customHeight="1" spans="1:16">
      <c r="A27" s="389">
        <v>17</v>
      </c>
      <c r="B27" s="388" t="s">
        <v>55</v>
      </c>
      <c r="C27" s="407" t="s">
        <v>59</v>
      </c>
      <c r="D27" s="443">
        <v>44861</v>
      </c>
      <c r="E27" s="446">
        <v>272.6</v>
      </c>
      <c r="F27" s="446">
        <v>274.37</v>
      </c>
      <c r="G27" s="447">
        <v>269.48</v>
      </c>
      <c r="H27" s="447">
        <v>266.37</v>
      </c>
      <c r="I27" s="447">
        <v>261.48</v>
      </c>
      <c r="J27" s="447">
        <v>277.48</v>
      </c>
      <c r="K27" s="447">
        <v>282.37</v>
      </c>
      <c r="L27" s="447">
        <v>285.48</v>
      </c>
      <c r="M27" s="389">
        <v>279.25</v>
      </c>
      <c r="N27" s="389">
        <v>271.25</v>
      </c>
      <c r="O27" s="454">
        <v>11088000</v>
      </c>
      <c r="P27" s="455">
        <v>-0.1158</v>
      </c>
    </row>
    <row r="28" ht="12.75" customHeight="1" spans="1:16">
      <c r="A28" s="389">
        <v>18</v>
      </c>
      <c r="B28" s="388" t="s">
        <v>55</v>
      </c>
      <c r="C28" s="407" t="s">
        <v>60</v>
      </c>
      <c r="D28" s="443">
        <v>44861</v>
      </c>
      <c r="E28" s="446">
        <v>150.25</v>
      </c>
      <c r="F28" s="446">
        <v>151</v>
      </c>
      <c r="G28" s="447">
        <v>148.65</v>
      </c>
      <c r="H28" s="447">
        <v>147.05</v>
      </c>
      <c r="I28" s="447">
        <v>144.7</v>
      </c>
      <c r="J28" s="447">
        <v>152.6</v>
      </c>
      <c r="K28" s="447">
        <v>154.95</v>
      </c>
      <c r="L28" s="447">
        <v>156.55</v>
      </c>
      <c r="M28" s="389">
        <v>153.35</v>
      </c>
      <c r="N28" s="389">
        <v>149.4</v>
      </c>
      <c r="O28" s="454">
        <v>47675000</v>
      </c>
      <c r="P28" s="455">
        <v>-0.1055</v>
      </c>
    </row>
    <row r="29" ht="12.75" customHeight="1" spans="1:16">
      <c r="A29" s="389">
        <v>19</v>
      </c>
      <c r="B29" s="449" t="s">
        <v>61</v>
      </c>
      <c r="C29" s="407" t="s">
        <v>62</v>
      </c>
      <c r="D29" s="443">
        <v>44861</v>
      </c>
      <c r="E29" s="446">
        <v>3395.05</v>
      </c>
      <c r="F29" s="446">
        <v>3454.28</v>
      </c>
      <c r="G29" s="447">
        <v>3323.82</v>
      </c>
      <c r="H29" s="447">
        <v>3252.58</v>
      </c>
      <c r="I29" s="447">
        <v>3122.12</v>
      </c>
      <c r="J29" s="447">
        <v>3525.52</v>
      </c>
      <c r="K29" s="447">
        <v>3655.98</v>
      </c>
      <c r="L29" s="447">
        <v>3727.22</v>
      </c>
      <c r="M29" s="389">
        <v>3584.75</v>
      </c>
      <c r="N29" s="389">
        <v>3383.05</v>
      </c>
      <c r="O29" s="454">
        <v>5403400</v>
      </c>
      <c r="P29" s="455">
        <v>-0.0425</v>
      </c>
    </row>
    <row r="30" ht="12.75" customHeight="1" spans="1:16">
      <c r="A30" s="389">
        <v>20</v>
      </c>
      <c r="B30" s="388" t="s">
        <v>46</v>
      </c>
      <c r="C30" s="407" t="s">
        <v>63</v>
      </c>
      <c r="D30" s="443">
        <v>44861</v>
      </c>
      <c r="E30" s="446">
        <v>2169.7</v>
      </c>
      <c r="F30" s="446">
        <v>2183.77</v>
      </c>
      <c r="G30" s="447">
        <v>2142.18</v>
      </c>
      <c r="H30" s="447">
        <v>2114.67</v>
      </c>
      <c r="I30" s="447">
        <v>2073.08</v>
      </c>
      <c r="J30" s="447">
        <v>2211.28</v>
      </c>
      <c r="K30" s="447">
        <v>2252.87</v>
      </c>
      <c r="L30" s="447">
        <v>2280.38</v>
      </c>
      <c r="M30" s="389">
        <v>2225.35</v>
      </c>
      <c r="N30" s="389">
        <v>2156.25</v>
      </c>
      <c r="O30" s="454">
        <v>1151700</v>
      </c>
      <c r="P30" s="455">
        <v>-0.081</v>
      </c>
    </row>
    <row r="31" ht="12.75" customHeight="1" spans="1:16">
      <c r="A31" s="389">
        <v>21</v>
      </c>
      <c r="B31" s="388" t="s">
        <v>46</v>
      </c>
      <c r="C31" s="407" t="s">
        <v>64</v>
      </c>
      <c r="D31" s="443">
        <v>44861</v>
      </c>
      <c r="E31" s="446">
        <v>8939.85</v>
      </c>
      <c r="F31" s="446">
        <v>8900.05</v>
      </c>
      <c r="G31" s="447">
        <v>8821</v>
      </c>
      <c r="H31" s="447">
        <v>8702.15</v>
      </c>
      <c r="I31" s="447">
        <v>8623.1</v>
      </c>
      <c r="J31" s="447">
        <v>9018.9</v>
      </c>
      <c r="K31" s="447">
        <v>9097.95</v>
      </c>
      <c r="L31" s="447">
        <v>9216.8</v>
      </c>
      <c r="M31" s="389">
        <v>8979.1</v>
      </c>
      <c r="N31" s="389">
        <v>8781.2</v>
      </c>
      <c r="O31" s="454">
        <v>168375</v>
      </c>
      <c r="P31" s="455">
        <v>-0.0527</v>
      </c>
    </row>
    <row r="32" ht="12.75" customHeight="1" spans="1:16">
      <c r="A32" s="389">
        <v>22</v>
      </c>
      <c r="B32" s="388" t="s">
        <v>65</v>
      </c>
      <c r="C32" s="407" t="s">
        <v>66</v>
      </c>
      <c r="D32" s="443">
        <v>44861</v>
      </c>
      <c r="E32" s="446">
        <v>602.55</v>
      </c>
      <c r="F32" s="446">
        <v>601.18</v>
      </c>
      <c r="G32" s="447">
        <v>591.37</v>
      </c>
      <c r="H32" s="447">
        <v>580.18</v>
      </c>
      <c r="I32" s="447">
        <v>570.37</v>
      </c>
      <c r="J32" s="447">
        <v>612.37</v>
      </c>
      <c r="K32" s="447">
        <v>622.18</v>
      </c>
      <c r="L32" s="447">
        <v>633.37</v>
      </c>
      <c r="M32" s="389">
        <v>611</v>
      </c>
      <c r="N32" s="389">
        <v>590</v>
      </c>
      <c r="O32" s="454">
        <v>5284000</v>
      </c>
      <c r="P32" s="455">
        <v>-0.1193</v>
      </c>
    </row>
    <row r="33" ht="12.75" customHeight="1" spans="1:16">
      <c r="A33" s="389">
        <v>23</v>
      </c>
      <c r="B33" s="388" t="s">
        <v>44</v>
      </c>
      <c r="C33" s="407" t="s">
        <v>67</v>
      </c>
      <c r="D33" s="443">
        <v>44861</v>
      </c>
      <c r="E33" s="446">
        <v>512.5</v>
      </c>
      <c r="F33" s="446">
        <v>510.57</v>
      </c>
      <c r="G33" s="447">
        <v>507.28</v>
      </c>
      <c r="H33" s="447">
        <v>502.07</v>
      </c>
      <c r="I33" s="447">
        <v>498.78</v>
      </c>
      <c r="J33" s="447">
        <v>515.78</v>
      </c>
      <c r="K33" s="447">
        <v>519.07</v>
      </c>
      <c r="L33" s="447">
        <v>524.28</v>
      </c>
      <c r="M33" s="389">
        <v>513.85</v>
      </c>
      <c r="N33" s="389">
        <v>505.35</v>
      </c>
      <c r="O33" s="454">
        <v>13714000</v>
      </c>
      <c r="P33" s="455">
        <v>-0.0515</v>
      </c>
    </row>
    <row r="34" ht="12.75" customHeight="1" spans="1:16">
      <c r="A34" s="389">
        <v>24</v>
      </c>
      <c r="B34" s="388" t="s">
        <v>65</v>
      </c>
      <c r="C34" s="407" t="s">
        <v>68</v>
      </c>
      <c r="D34" s="443">
        <v>44861</v>
      </c>
      <c r="E34" s="446">
        <v>721.05</v>
      </c>
      <c r="F34" s="446">
        <v>722.98</v>
      </c>
      <c r="G34" s="447">
        <v>711.07</v>
      </c>
      <c r="H34" s="447">
        <v>701.08</v>
      </c>
      <c r="I34" s="447">
        <v>689.17</v>
      </c>
      <c r="J34" s="447">
        <v>732.97</v>
      </c>
      <c r="K34" s="447">
        <v>744.88</v>
      </c>
      <c r="L34" s="447">
        <v>754.87</v>
      </c>
      <c r="M34" s="389">
        <v>734.9</v>
      </c>
      <c r="N34" s="389">
        <v>713</v>
      </c>
      <c r="O34" s="454">
        <v>46465200</v>
      </c>
      <c r="P34" s="455">
        <v>0.0402</v>
      </c>
    </row>
    <row r="35" ht="12.75" customHeight="1" spans="1:16">
      <c r="A35" s="389">
        <v>25</v>
      </c>
      <c r="B35" s="388" t="s">
        <v>55</v>
      </c>
      <c r="C35" s="407" t="s">
        <v>69</v>
      </c>
      <c r="D35" s="443">
        <v>44861</v>
      </c>
      <c r="E35" s="446">
        <v>3476.75</v>
      </c>
      <c r="F35" s="446">
        <v>3497.4</v>
      </c>
      <c r="G35" s="447">
        <v>3444.35</v>
      </c>
      <c r="H35" s="447">
        <v>3411.95</v>
      </c>
      <c r="I35" s="447">
        <v>3358.9</v>
      </c>
      <c r="J35" s="447">
        <v>3529.8</v>
      </c>
      <c r="K35" s="447">
        <v>3582.85</v>
      </c>
      <c r="L35" s="447">
        <v>3615.25</v>
      </c>
      <c r="M35" s="389">
        <v>3550.45</v>
      </c>
      <c r="N35" s="389">
        <v>3465</v>
      </c>
      <c r="O35" s="454">
        <v>2471750</v>
      </c>
      <c r="P35" s="455">
        <v>-0.0569</v>
      </c>
    </row>
    <row r="36" ht="12.75" customHeight="1" spans="1:16">
      <c r="A36" s="389">
        <v>26</v>
      </c>
      <c r="B36" s="388" t="s">
        <v>70</v>
      </c>
      <c r="C36" s="407" t="s">
        <v>71</v>
      </c>
      <c r="D36" s="443">
        <v>44861</v>
      </c>
      <c r="E36" s="446">
        <v>1635.55</v>
      </c>
      <c r="F36" s="446">
        <v>1644.25</v>
      </c>
      <c r="G36" s="447">
        <v>1619.55</v>
      </c>
      <c r="H36" s="447">
        <v>1603.55</v>
      </c>
      <c r="I36" s="447">
        <v>1578.85</v>
      </c>
      <c r="J36" s="447">
        <v>1660.25</v>
      </c>
      <c r="K36" s="447">
        <v>1684.95</v>
      </c>
      <c r="L36" s="447">
        <v>1700.95</v>
      </c>
      <c r="M36" s="389">
        <v>1668.95</v>
      </c>
      <c r="N36" s="389">
        <v>1628.25</v>
      </c>
      <c r="O36" s="454">
        <v>6989500</v>
      </c>
      <c r="P36" s="455">
        <v>-0.1954</v>
      </c>
    </row>
    <row r="37" ht="12.75" customHeight="1" spans="1:16">
      <c r="A37" s="389">
        <v>27</v>
      </c>
      <c r="B37" s="388" t="s">
        <v>70</v>
      </c>
      <c r="C37" s="407" t="s">
        <v>72</v>
      </c>
      <c r="D37" s="443">
        <v>44861</v>
      </c>
      <c r="E37" s="446">
        <v>7143.7</v>
      </c>
      <c r="F37" s="446">
        <v>7211.62</v>
      </c>
      <c r="G37" s="447">
        <v>7059.38</v>
      </c>
      <c r="H37" s="447">
        <v>6975.07</v>
      </c>
      <c r="I37" s="447">
        <v>6822.83</v>
      </c>
      <c r="J37" s="447">
        <v>7295.93</v>
      </c>
      <c r="K37" s="447">
        <v>7448.17</v>
      </c>
      <c r="L37" s="447">
        <v>7532.48</v>
      </c>
      <c r="M37" s="389">
        <v>7363.85</v>
      </c>
      <c r="N37" s="389">
        <v>7127.3</v>
      </c>
      <c r="O37" s="454">
        <v>3933375</v>
      </c>
      <c r="P37" s="455">
        <v>-0.0261</v>
      </c>
    </row>
    <row r="38" ht="12.75" customHeight="1" spans="1:16">
      <c r="A38" s="389">
        <v>28</v>
      </c>
      <c r="B38" s="388" t="s">
        <v>55</v>
      </c>
      <c r="C38" s="407" t="s">
        <v>73</v>
      </c>
      <c r="D38" s="443">
        <v>44861</v>
      </c>
      <c r="E38" s="446">
        <v>1853.7</v>
      </c>
      <c r="F38" s="446">
        <v>1867.33</v>
      </c>
      <c r="G38" s="447">
        <v>1834.67</v>
      </c>
      <c r="H38" s="447">
        <v>1815.63</v>
      </c>
      <c r="I38" s="447">
        <v>1782.97</v>
      </c>
      <c r="J38" s="447">
        <v>1886.37</v>
      </c>
      <c r="K38" s="447">
        <v>1919.03</v>
      </c>
      <c r="L38" s="447">
        <v>1938.07</v>
      </c>
      <c r="M38" s="389">
        <v>1900</v>
      </c>
      <c r="N38" s="389">
        <v>1848.3</v>
      </c>
      <c r="O38" s="454">
        <v>2770500</v>
      </c>
      <c r="P38" s="455">
        <v>-0.0636</v>
      </c>
    </row>
    <row r="39" ht="12.75" customHeight="1" spans="1:16">
      <c r="A39" s="389">
        <v>29</v>
      </c>
      <c r="B39" s="388" t="s">
        <v>46</v>
      </c>
      <c r="C39" s="407" t="s">
        <v>74</v>
      </c>
      <c r="D39" s="443">
        <v>44861</v>
      </c>
      <c r="E39" s="446">
        <v>343.75</v>
      </c>
      <c r="F39" s="446">
        <v>345.77</v>
      </c>
      <c r="G39" s="447">
        <v>338.68</v>
      </c>
      <c r="H39" s="447">
        <v>333.62</v>
      </c>
      <c r="I39" s="447">
        <v>326.53</v>
      </c>
      <c r="J39" s="447">
        <v>350.83</v>
      </c>
      <c r="K39" s="447">
        <v>357.92</v>
      </c>
      <c r="L39" s="447">
        <v>362.98</v>
      </c>
      <c r="M39" s="389">
        <v>352.85</v>
      </c>
      <c r="N39" s="389">
        <v>340.7</v>
      </c>
      <c r="O39" s="454">
        <v>6675200</v>
      </c>
      <c r="P39" s="455">
        <v>-0.1303</v>
      </c>
    </row>
    <row r="40" ht="12.75" customHeight="1" spans="1:16">
      <c r="A40" s="389">
        <v>30</v>
      </c>
      <c r="B40" s="388" t="s">
        <v>65</v>
      </c>
      <c r="C40" s="407" t="s">
        <v>75</v>
      </c>
      <c r="D40" s="443">
        <v>44861</v>
      </c>
      <c r="E40" s="446">
        <v>261.3</v>
      </c>
      <c r="F40" s="446">
        <v>259.62</v>
      </c>
      <c r="G40" s="447">
        <v>256.73</v>
      </c>
      <c r="H40" s="447">
        <v>252.17</v>
      </c>
      <c r="I40" s="447">
        <v>249.28</v>
      </c>
      <c r="J40" s="447">
        <v>264.18</v>
      </c>
      <c r="K40" s="447">
        <v>267.07</v>
      </c>
      <c r="L40" s="447">
        <v>271.63</v>
      </c>
      <c r="M40" s="389">
        <v>262.5</v>
      </c>
      <c r="N40" s="389">
        <v>255.05</v>
      </c>
      <c r="O40" s="454">
        <v>27721800</v>
      </c>
      <c r="P40" s="455">
        <v>-0.0607</v>
      </c>
    </row>
    <row r="41" ht="12.75" customHeight="1" spans="1:16">
      <c r="A41" s="389">
        <v>31</v>
      </c>
      <c r="B41" s="388" t="s">
        <v>65</v>
      </c>
      <c r="C41" s="407" t="s">
        <v>76</v>
      </c>
      <c r="D41" s="443">
        <v>44861</v>
      </c>
      <c r="E41" s="446">
        <v>128.2</v>
      </c>
      <c r="F41" s="446">
        <v>128.33</v>
      </c>
      <c r="G41" s="447">
        <v>125.87</v>
      </c>
      <c r="H41" s="447">
        <v>123.53</v>
      </c>
      <c r="I41" s="447">
        <v>121.07</v>
      </c>
      <c r="J41" s="447">
        <v>130.67</v>
      </c>
      <c r="K41" s="447">
        <v>133.13</v>
      </c>
      <c r="L41" s="447">
        <v>135.47</v>
      </c>
      <c r="M41" s="389">
        <v>130.8</v>
      </c>
      <c r="N41" s="389">
        <v>126</v>
      </c>
      <c r="O41" s="454">
        <v>83742750</v>
      </c>
      <c r="P41" s="455">
        <v>-0.0784</v>
      </c>
    </row>
    <row r="42" ht="12.75" customHeight="1" spans="1:16">
      <c r="A42" s="389">
        <v>32</v>
      </c>
      <c r="B42" s="388" t="s">
        <v>61</v>
      </c>
      <c r="C42" s="407" t="s">
        <v>77</v>
      </c>
      <c r="D42" s="443">
        <v>44861</v>
      </c>
      <c r="E42" s="446">
        <v>1793.75</v>
      </c>
      <c r="F42" s="446">
        <v>1792.67</v>
      </c>
      <c r="G42" s="447">
        <v>1765.83</v>
      </c>
      <c r="H42" s="447">
        <v>1737.92</v>
      </c>
      <c r="I42" s="447">
        <v>1711.08</v>
      </c>
      <c r="J42" s="447">
        <v>1820.58</v>
      </c>
      <c r="K42" s="447">
        <v>1847.42</v>
      </c>
      <c r="L42" s="447">
        <v>1875.33</v>
      </c>
      <c r="M42" s="389">
        <v>1819.5</v>
      </c>
      <c r="N42" s="389">
        <v>1764.75</v>
      </c>
      <c r="O42" s="454">
        <v>1874125</v>
      </c>
      <c r="P42" s="455">
        <v>-0.1828</v>
      </c>
    </row>
    <row r="43" ht="12.75" customHeight="1" spans="1:16">
      <c r="A43" s="389">
        <v>33</v>
      </c>
      <c r="B43" s="388" t="s">
        <v>42</v>
      </c>
      <c r="C43" s="407" t="s">
        <v>78</v>
      </c>
      <c r="D43" s="443">
        <v>44861</v>
      </c>
      <c r="E43" s="446">
        <v>99.55</v>
      </c>
      <c r="F43" s="446">
        <v>99.92</v>
      </c>
      <c r="G43" s="447">
        <v>98.53</v>
      </c>
      <c r="H43" s="447">
        <v>97.52</v>
      </c>
      <c r="I43" s="447">
        <v>96.13</v>
      </c>
      <c r="J43" s="447">
        <v>100.93</v>
      </c>
      <c r="K43" s="447">
        <v>102.32</v>
      </c>
      <c r="L43" s="447">
        <v>103.33</v>
      </c>
      <c r="M43" s="389">
        <v>101.3</v>
      </c>
      <c r="N43" s="389">
        <v>98.9</v>
      </c>
      <c r="O43" s="454">
        <v>86537400</v>
      </c>
      <c r="P43" s="455">
        <v>-0.1762</v>
      </c>
    </row>
    <row r="44" ht="12.75" customHeight="1" spans="1:16">
      <c r="A44" s="389">
        <v>34</v>
      </c>
      <c r="B44" s="388" t="s">
        <v>61</v>
      </c>
      <c r="C44" s="407" t="s">
        <v>79</v>
      </c>
      <c r="D44" s="443">
        <v>44861</v>
      </c>
      <c r="E44" s="446">
        <v>622.35</v>
      </c>
      <c r="F44" s="446">
        <v>624.72</v>
      </c>
      <c r="G44" s="447">
        <v>612.63</v>
      </c>
      <c r="H44" s="447">
        <v>602.92</v>
      </c>
      <c r="I44" s="447">
        <v>590.83</v>
      </c>
      <c r="J44" s="447">
        <v>634.43</v>
      </c>
      <c r="K44" s="447">
        <v>646.52</v>
      </c>
      <c r="L44" s="447">
        <v>656.23</v>
      </c>
      <c r="M44" s="389">
        <v>636.8</v>
      </c>
      <c r="N44" s="389">
        <v>615</v>
      </c>
      <c r="O44" s="454">
        <v>6904700</v>
      </c>
      <c r="P44" s="455">
        <v>-0.0515</v>
      </c>
    </row>
    <row r="45" ht="12.75" customHeight="1" spans="1:16">
      <c r="A45" s="389">
        <v>35</v>
      </c>
      <c r="B45" s="388" t="s">
        <v>55</v>
      </c>
      <c r="C45" s="407" t="s">
        <v>80</v>
      </c>
      <c r="D45" s="443">
        <v>44861</v>
      </c>
      <c r="E45" s="446">
        <v>690.15</v>
      </c>
      <c r="F45" s="446">
        <v>693.3</v>
      </c>
      <c r="G45" s="447">
        <v>676.85</v>
      </c>
      <c r="H45" s="447">
        <v>663.55</v>
      </c>
      <c r="I45" s="447">
        <v>647.1</v>
      </c>
      <c r="J45" s="447">
        <v>706.6</v>
      </c>
      <c r="K45" s="447">
        <v>723.05</v>
      </c>
      <c r="L45" s="447">
        <v>736.35</v>
      </c>
      <c r="M45" s="389">
        <v>709.75</v>
      </c>
      <c r="N45" s="389">
        <v>680</v>
      </c>
      <c r="O45" s="454">
        <v>6673000</v>
      </c>
      <c r="P45" s="455">
        <v>-0.0954</v>
      </c>
    </row>
    <row r="46" ht="12.75" customHeight="1" spans="1:16">
      <c r="A46" s="389">
        <v>36</v>
      </c>
      <c r="B46" s="388" t="s">
        <v>81</v>
      </c>
      <c r="C46" s="407" t="s">
        <v>82</v>
      </c>
      <c r="D46" s="443">
        <v>44861</v>
      </c>
      <c r="E46" s="446">
        <v>758.9</v>
      </c>
      <c r="F46" s="446">
        <v>759.38</v>
      </c>
      <c r="G46" s="447">
        <v>755.02</v>
      </c>
      <c r="H46" s="447">
        <v>751.13</v>
      </c>
      <c r="I46" s="447">
        <v>746.77</v>
      </c>
      <c r="J46" s="447">
        <v>763.27</v>
      </c>
      <c r="K46" s="447">
        <v>767.63</v>
      </c>
      <c r="L46" s="447">
        <v>771.52</v>
      </c>
      <c r="M46" s="389">
        <v>763.75</v>
      </c>
      <c r="N46" s="389">
        <v>755.5</v>
      </c>
      <c r="O46" s="454">
        <v>40131800</v>
      </c>
      <c r="P46" s="455">
        <v>-0.2536</v>
      </c>
    </row>
    <row r="47" ht="12.75" customHeight="1" spans="1:16">
      <c r="A47" s="389">
        <v>37</v>
      </c>
      <c r="B47" s="388" t="s">
        <v>42</v>
      </c>
      <c r="C47" s="407" t="s">
        <v>83</v>
      </c>
      <c r="D47" s="443">
        <v>44861</v>
      </c>
      <c r="E47" s="446">
        <v>58.85</v>
      </c>
      <c r="F47" s="446">
        <v>58.52</v>
      </c>
      <c r="G47" s="447">
        <v>57.93</v>
      </c>
      <c r="H47" s="447">
        <v>57.02</v>
      </c>
      <c r="I47" s="447">
        <v>56.43</v>
      </c>
      <c r="J47" s="447">
        <v>59.43</v>
      </c>
      <c r="K47" s="447">
        <v>60.02</v>
      </c>
      <c r="L47" s="447">
        <v>60.93</v>
      </c>
      <c r="M47" s="389">
        <v>59.1</v>
      </c>
      <c r="N47" s="389">
        <v>57.6</v>
      </c>
      <c r="O47" s="454">
        <v>113421000</v>
      </c>
      <c r="P47" s="455">
        <v>-0.1461</v>
      </c>
    </row>
    <row r="48" ht="12.75" customHeight="1" spans="1:16">
      <c r="A48" s="389">
        <v>38</v>
      </c>
      <c r="B48" s="388" t="s">
        <v>44</v>
      </c>
      <c r="C48" s="407" t="s">
        <v>84</v>
      </c>
      <c r="D48" s="443">
        <v>44861</v>
      </c>
      <c r="E48" s="446">
        <v>287.95</v>
      </c>
      <c r="F48" s="446">
        <v>288.27</v>
      </c>
      <c r="G48" s="447">
        <v>285.53</v>
      </c>
      <c r="H48" s="447">
        <v>283.12</v>
      </c>
      <c r="I48" s="447">
        <v>280.38</v>
      </c>
      <c r="J48" s="447">
        <v>290.68</v>
      </c>
      <c r="K48" s="447">
        <v>293.42</v>
      </c>
      <c r="L48" s="447">
        <v>295.83</v>
      </c>
      <c r="M48" s="389">
        <v>291</v>
      </c>
      <c r="N48" s="389">
        <v>285.85</v>
      </c>
      <c r="O48" s="454">
        <v>18452900</v>
      </c>
      <c r="P48" s="455">
        <v>-0.1433</v>
      </c>
    </row>
    <row r="49" ht="12.75" customHeight="1" spans="1:16">
      <c r="A49" s="389">
        <v>39</v>
      </c>
      <c r="B49" s="388" t="s">
        <v>55</v>
      </c>
      <c r="C49" s="407" t="s">
        <v>85</v>
      </c>
      <c r="D49" s="443">
        <v>44861</v>
      </c>
      <c r="E49" s="446">
        <v>15692.4</v>
      </c>
      <c r="F49" s="446">
        <v>15659.15</v>
      </c>
      <c r="G49" s="447">
        <v>15418.3</v>
      </c>
      <c r="H49" s="447">
        <v>15144.2</v>
      </c>
      <c r="I49" s="447">
        <v>14903.35</v>
      </c>
      <c r="J49" s="447">
        <v>15933.25</v>
      </c>
      <c r="K49" s="447">
        <v>16174.1</v>
      </c>
      <c r="L49" s="447">
        <v>16448.2</v>
      </c>
      <c r="M49" s="389">
        <v>15900</v>
      </c>
      <c r="N49" s="389">
        <v>15385.05</v>
      </c>
      <c r="O49" s="454">
        <v>199500</v>
      </c>
      <c r="P49" s="455">
        <v>-0.0789</v>
      </c>
    </row>
    <row r="50" ht="12.75" customHeight="1" spans="1:16">
      <c r="A50" s="389">
        <v>40</v>
      </c>
      <c r="B50" s="388" t="s">
        <v>86</v>
      </c>
      <c r="C50" s="407" t="s">
        <v>87</v>
      </c>
      <c r="D50" s="443">
        <v>44861</v>
      </c>
      <c r="E50" s="446">
        <v>304.9</v>
      </c>
      <c r="F50" s="446">
        <v>306.47</v>
      </c>
      <c r="G50" s="447">
        <v>302.33</v>
      </c>
      <c r="H50" s="447">
        <v>299.77</v>
      </c>
      <c r="I50" s="447">
        <v>295.63</v>
      </c>
      <c r="J50" s="447">
        <v>309.03</v>
      </c>
      <c r="K50" s="447">
        <v>313.17</v>
      </c>
      <c r="L50" s="447">
        <v>315.73</v>
      </c>
      <c r="M50" s="389">
        <v>310.6</v>
      </c>
      <c r="N50" s="389">
        <v>303.9</v>
      </c>
      <c r="O50" s="454">
        <v>16444800</v>
      </c>
      <c r="P50" s="455">
        <v>-0.0848</v>
      </c>
    </row>
    <row r="51" ht="12.75" customHeight="1" spans="1:16">
      <c r="A51" s="389">
        <v>41</v>
      </c>
      <c r="B51" s="388" t="s">
        <v>61</v>
      </c>
      <c r="C51" s="407" t="s">
        <v>88</v>
      </c>
      <c r="D51" s="443">
        <v>44861</v>
      </c>
      <c r="E51" s="446">
        <v>3874.15</v>
      </c>
      <c r="F51" s="446">
        <v>3863.32</v>
      </c>
      <c r="G51" s="447">
        <v>3841.63</v>
      </c>
      <c r="H51" s="447">
        <v>3809.12</v>
      </c>
      <c r="I51" s="447">
        <v>3787.43</v>
      </c>
      <c r="J51" s="447">
        <v>3895.83</v>
      </c>
      <c r="K51" s="447">
        <v>3917.52</v>
      </c>
      <c r="L51" s="447">
        <v>3950.03</v>
      </c>
      <c r="M51" s="389">
        <v>3885</v>
      </c>
      <c r="N51" s="389">
        <v>3830.8</v>
      </c>
      <c r="O51" s="454">
        <v>1432200</v>
      </c>
      <c r="P51" s="455">
        <v>-0.093</v>
      </c>
    </row>
    <row r="52" ht="12.75" customHeight="1" spans="1:16">
      <c r="A52" s="389">
        <v>42</v>
      </c>
      <c r="B52" s="388" t="s">
        <v>89</v>
      </c>
      <c r="C52" s="407" t="s">
        <v>90</v>
      </c>
      <c r="D52" s="443">
        <v>44861</v>
      </c>
      <c r="E52" s="446">
        <v>282.55</v>
      </c>
      <c r="F52" s="446">
        <v>284.97</v>
      </c>
      <c r="G52" s="447">
        <v>278.48</v>
      </c>
      <c r="H52" s="447">
        <v>274.42</v>
      </c>
      <c r="I52" s="447">
        <v>267.93</v>
      </c>
      <c r="J52" s="447">
        <v>289.03</v>
      </c>
      <c r="K52" s="447">
        <v>295.52</v>
      </c>
      <c r="L52" s="447">
        <v>299.58</v>
      </c>
      <c r="M52" s="389">
        <v>291.45</v>
      </c>
      <c r="N52" s="389">
        <v>280.9</v>
      </c>
      <c r="O52" s="454">
        <v>8360300</v>
      </c>
      <c r="P52" s="455">
        <v>-0.0861</v>
      </c>
    </row>
    <row r="53" ht="12.75" customHeight="1" spans="1:16">
      <c r="A53" s="389">
        <v>43</v>
      </c>
      <c r="B53" s="388" t="s">
        <v>65</v>
      </c>
      <c r="C53" s="407" t="s">
        <v>91</v>
      </c>
      <c r="D53" s="443">
        <v>44861</v>
      </c>
      <c r="E53" s="446">
        <v>216.05</v>
      </c>
      <c r="F53" s="446">
        <v>216.4</v>
      </c>
      <c r="G53" s="447">
        <v>212.85</v>
      </c>
      <c r="H53" s="447">
        <v>209.65</v>
      </c>
      <c r="I53" s="447">
        <v>206.1</v>
      </c>
      <c r="J53" s="447">
        <v>219.6</v>
      </c>
      <c r="K53" s="447">
        <v>223.15</v>
      </c>
      <c r="L53" s="447">
        <v>226.35</v>
      </c>
      <c r="M53" s="389">
        <v>219.95</v>
      </c>
      <c r="N53" s="389">
        <v>213.2</v>
      </c>
      <c r="O53" s="454">
        <v>38072700</v>
      </c>
      <c r="P53" s="455">
        <v>-0.1744</v>
      </c>
    </row>
    <row r="54" ht="12.75" customHeight="1" spans="1:16">
      <c r="A54" s="389">
        <v>44</v>
      </c>
      <c r="B54" s="388" t="s">
        <v>70</v>
      </c>
      <c r="C54" s="407" t="s">
        <v>92</v>
      </c>
      <c r="D54" s="443">
        <v>44861</v>
      </c>
      <c r="E54" s="446">
        <v>471.65</v>
      </c>
      <c r="F54" s="446">
        <v>472.8</v>
      </c>
      <c r="G54" s="447">
        <v>465.6</v>
      </c>
      <c r="H54" s="447">
        <v>459.55</v>
      </c>
      <c r="I54" s="447">
        <v>452.35</v>
      </c>
      <c r="J54" s="447">
        <v>478.85</v>
      </c>
      <c r="K54" s="447">
        <v>486.05</v>
      </c>
      <c r="L54" s="447">
        <v>492.1</v>
      </c>
      <c r="M54" s="389">
        <v>480</v>
      </c>
      <c r="N54" s="389">
        <v>466.75</v>
      </c>
      <c r="O54" s="454">
        <v>5998200</v>
      </c>
      <c r="P54" s="455">
        <v>-0.1126</v>
      </c>
    </row>
    <row r="55" ht="12.75" customHeight="1" spans="1:16">
      <c r="A55" s="389">
        <v>45</v>
      </c>
      <c r="B55" s="388" t="s">
        <v>46</v>
      </c>
      <c r="C55" s="407" t="s">
        <v>93</v>
      </c>
      <c r="D55" s="443">
        <v>44861</v>
      </c>
      <c r="E55" s="446">
        <v>309.95</v>
      </c>
      <c r="F55" s="446">
        <v>309.15</v>
      </c>
      <c r="G55" s="447">
        <v>305.6</v>
      </c>
      <c r="H55" s="447">
        <v>301.25</v>
      </c>
      <c r="I55" s="447">
        <v>297.7</v>
      </c>
      <c r="J55" s="447">
        <v>313.5</v>
      </c>
      <c r="K55" s="447">
        <v>317.05</v>
      </c>
      <c r="L55" s="447">
        <v>321.4</v>
      </c>
      <c r="M55" s="389">
        <v>312.7</v>
      </c>
      <c r="N55" s="389">
        <v>304.8</v>
      </c>
      <c r="O55" s="454">
        <v>5260500</v>
      </c>
      <c r="P55" s="455">
        <v>-0.0994</v>
      </c>
    </row>
    <row r="56" ht="12.75" customHeight="1" spans="1:16">
      <c r="A56" s="389">
        <v>46</v>
      </c>
      <c r="B56" s="388" t="s">
        <v>70</v>
      </c>
      <c r="C56" s="407" t="s">
        <v>94</v>
      </c>
      <c r="D56" s="443">
        <v>44861</v>
      </c>
      <c r="E56" s="446">
        <v>728.9</v>
      </c>
      <c r="F56" s="446">
        <v>728.45</v>
      </c>
      <c r="G56" s="447">
        <v>718.95</v>
      </c>
      <c r="H56" s="447">
        <v>709</v>
      </c>
      <c r="I56" s="447">
        <v>699.5</v>
      </c>
      <c r="J56" s="447">
        <v>738.4</v>
      </c>
      <c r="K56" s="447">
        <v>747.9</v>
      </c>
      <c r="L56" s="447">
        <v>757.85</v>
      </c>
      <c r="M56" s="389">
        <v>737.95</v>
      </c>
      <c r="N56" s="389">
        <v>718.5</v>
      </c>
      <c r="O56" s="454">
        <v>5942500</v>
      </c>
      <c r="P56" s="455">
        <v>-0.1047</v>
      </c>
    </row>
    <row r="57" ht="12.75" customHeight="1" spans="1:16">
      <c r="A57" s="389">
        <v>47</v>
      </c>
      <c r="B57" s="388" t="s">
        <v>44</v>
      </c>
      <c r="C57" s="407" t="s">
        <v>95</v>
      </c>
      <c r="D57" s="443">
        <v>44861</v>
      </c>
      <c r="E57" s="446">
        <v>1110.2</v>
      </c>
      <c r="F57" s="446">
        <v>1104.17</v>
      </c>
      <c r="G57" s="447">
        <v>1092.38</v>
      </c>
      <c r="H57" s="447">
        <v>1074.57</v>
      </c>
      <c r="I57" s="447">
        <v>1062.78</v>
      </c>
      <c r="J57" s="447">
        <v>1121.98</v>
      </c>
      <c r="K57" s="447">
        <v>1133.77</v>
      </c>
      <c r="L57" s="447">
        <v>1151.58</v>
      </c>
      <c r="M57" s="389">
        <v>1115.95</v>
      </c>
      <c r="N57" s="389">
        <v>1086.35</v>
      </c>
      <c r="O57" s="454">
        <v>7893600</v>
      </c>
      <c r="P57" s="455">
        <v>-0.1569</v>
      </c>
    </row>
    <row r="58" ht="12.75" customHeight="1" spans="1:16">
      <c r="A58" s="389">
        <v>48</v>
      </c>
      <c r="B58" s="388" t="s">
        <v>46</v>
      </c>
      <c r="C58" s="407" t="s">
        <v>96</v>
      </c>
      <c r="D58" s="443">
        <v>44861</v>
      </c>
      <c r="E58" s="446">
        <v>214.4</v>
      </c>
      <c r="F58" s="446">
        <v>214.13</v>
      </c>
      <c r="G58" s="447">
        <v>212.27</v>
      </c>
      <c r="H58" s="447">
        <v>210.13</v>
      </c>
      <c r="I58" s="447">
        <v>208.27</v>
      </c>
      <c r="J58" s="447">
        <v>216.27</v>
      </c>
      <c r="K58" s="447">
        <v>218.13</v>
      </c>
      <c r="L58" s="447">
        <v>220.27</v>
      </c>
      <c r="M58" s="389">
        <v>216</v>
      </c>
      <c r="N58" s="389">
        <v>212</v>
      </c>
      <c r="O58" s="454">
        <v>33339600</v>
      </c>
      <c r="P58" s="455">
        <v>-0.1408</v>
      </c>
    </row>
    <row r="59" ht="12.75" customHeight="1" spans="1:16">
      <c r="A59" s="389">
        <v>49</v>
      </c>
      <c r="B59" s="388" t="s">
        <v>89</v>
      </c>
      <c r="C59" s="407" t="s">
        <v>97</v>
      </c>
      <c r="D59" s="443">
        <v>44861</v>
      </c>
      <c r="E59" s="446">
        <v>3358.4</v>
      </c>
      <c r="F59" s="446">
        <v>3377.17</v>
      </c>
      <c r="G59" s="447">
        <v>3302.33</v>
      </c>
      <c r="H59" s="447">
        <v>3246.27</v>
      </c>
      <c r="I59" s="447">
        <v>3171.43</v>
      </c>
      <c r="J59" s="447">
        <v>3433.23</v>
      </c>
      <c r="K59" s="447">
        <v>3508.07</v>
      </c>
      <c r="L59" s="447">
        <v>3564.13</v>
      </c>
      <c r="M59" s="389">
        <v>3452</v>
      </c>
      <c r="N59" s="389">
        <v>3321.1</v>
      </c>
      <c r="O59" s="454">
        <v>660750</v>
      </c>
      <c r="P59" s="455">
        <v>-0.1752</v>
      </c>
    </row>
    <row r="60" ht="12.75" customHeight="1" spans="1:16">
      <c r="A60" s="389">
        <v>50</v>
      </c>
      <c r="B60" s="388" t="s">
        <v>61</v>
      </c>
      <c r="C60" s="407" t="s">
        <v>98</v>
      </c>
      <c r="D60" s="443">
        <v>44861</v>
      </c>
      <c r="E60" s="446">
        <v>1610</v>
      </c>
      <c r="F60" s="446">
        <v>1604.27</v>
      </c>
      <c r="G60" s="447">
        <v>1591.48</v>
      </c>
      <c r="H60" s="447">
        <v>1572.97</v>
      </c>
      <c r="I60" s="447">
        <v>1560.18</v>
      </c>
      <c r="J60" s="447">
        <v>1622.78</v>
      </c>
      <c r="K60" s="447">
        <v>1635.57</v>
      </c>
      <c r="L60" s="447">
        <v>1654.08</v>
      </c>
      <c r="M60" s="389">
        <v>1617.05</v>
      </c>
      <c r="N60" s="389">
        <v>1585.75</v>
      </c>
      <c r="O60" s="454">
        <v>2158100</v>
      </c>
      <c r="P60" s="455">
        <v>-0.1244</v>
      </c>
    </row>
    <row r="61" ht="12.75" customHeight="1" spans="1:16">
      <c r="A61" s="389">
        <v>51</v>
      </c>
      <c r="B61" s="388" t="s">
        <v>46</v>
      </c>
      <c r="C61" s="407" t="s">
        <v>99</v>
      </c>
      <c r="D61" s="443">
        <v>44861</v>
      </c>
      <c r="E61" s="446">
        <v>698.05</v>
      </c>
      <c r="F61" s="446">
        <v>695.88</v>
      </c>
      <c r="G61" s="447">
        <v>690.17</v>
      </c>
      <c r="H61" s="447">
        <v>682.28</v>
      </c>
      <c r="I61" s="447">
        <v>676.57</v>
      </c>
      <c r="J61" s="447">
        <v>703.77</v>
      </c>
      <c r="K61" s="447">
        <v>709.48</v>
      </c>
      <c r="L61" s="447">
        <v>717.37</v>
      </c>
      <c r="M61" s="389">
        <v>701.6</v>
      </c>
      <c r="N61" s="389">
        <v>688</v>
      </c>
      <c r="O61" s="454">
        <v>6969000</v>
      </c>
      <c r="P61" s="455">
        <v>-0.0951</v>
      </c>
    </row>
    <row r="62" ht="12.75" customHeight="1" spans="1:16">
      <c r="A62" s="389">
        <v>52</v>
      </c>
      <c r="B62" s="388" t="s">
        <v>46</v>
      </c>
      <c r="C62" s="407" t="s">
        <v>100</v>
      </c>
      <c r="D62" s="443">
        <v>44861</v>
      </c>
      <c r="E62" s="446">
        <v>988.2</v>
      </c>
      <c r="F62" s="446">
        <v>987.98</v>
      </c>
      <c r="G62" s="447">
        <v>972.57</v>
      </c>
      <c r="H62" s="447">
        <v>956.93</v>
      </c>
      <c r="I62" s="447">
        <v>941.52</v>
      </c>
      <c r="J62" s="447">
        <v>1003.62</v>
      </c>
      <c r="K62" s="447">
        <v>1019.03</v>
      </c>
      <c r="L62" s="447">
        <v>1034.67</v>
      </c>
      <c r="M62" s="389">
        <v>1003.4</v>
      </c>
      <c r="N62" s="389">
        <v>972.35</v>
      </c>
      <c r="O62" s="454">
        <v>922600</v>
      </c>
      <c r="P62" s="455">
        <v>-0.227</v>
      </c>
    </row>
    <row r="63" ht="12.75" customHeight="1" spans="1:16">
      <c r="A63" s="389">
        <v>53</v>
      </c>
      <c r="B63" s="388" t="s">
        <v>42</v>
      </c>
      <c r="C63" s="407" t="s">
        <v>101</v>
      </c>
      <c r="D63" s="443">
        <v>44861</v>
      </c>
      <c r="E63" s="446">
        <v>404</v>
      </c>
      <c r="F63" s="446">
        <v>401.82</v>
      </c>
      <c r="G63" s="447">
        <v>397.63</v>
      </c>
      <c r="H63" s="447">
        <v>391.27</v>
      </c>
      <c r="I63" s="447">
        <v>387.08</v>
      </c>
      <c r="J63" s="447">
        <v>408.18</v>
      </c>
      <c r="K63" s="447">
        <v>412.37</v>
      </c>
      <c r="L63" s="447">
        <v>418.73</v>
      </c>
      <c r="M63" s="389">
        <v>406</v>
      </c>
      <c r="N63" s="389">
        <v>395.45</v>
      </c>
      <c r="O63" s="454">
        <v>3619500</v>
      </c>
      <c r="P63" s="455">
        <v>-0.0585</v>
      </c>
    </row>
    <row r="64" ht="12.75" customHeight="1" spans="1:16">
      <c r="A64" s="389">
        <v>54</v>
      </c>
      <c r="B64" s="388" t="s">
        <v>65</v>
      </c>
      <c r="C64" s="407" t="s">
        <v>102</v>
      </c>
      <c r="D64" s="443">
        <v>44861</v>
      </c>
      <c r="E64" s="446">
        <v>171.15</v>
      </c>
      <c r="F64" s="446">
        <v>170.72</v>
      </c>
      <c r="G64" s="447">
        <v>167.93</v>
      </c>
      <c r="H64" s="447">
        <v>164.72</v>
      </c>
      <c r="I64" s="447">
        <v>161.93</v>
      </c>
      <c r="J64" s="447">
        <v>173.93</v>
      </c>
      <c r="K64" s="447">
        <v>176.72</v>
      </c>
      <c r="L64" s="447">
        <v>179.93</v>
      </c>
      <c r="M64" s="389">
        <v>173.5</v>
      </c>
      <c r="N64" s="389">
        <v>167.5</v>
      </c>
      <c r="O64" s="454">
        <v>4300000</v>
      </c>
      <c r="P64" s="455">
        <v>-0.3782</v>
      </c>
    </row>
    <row r="65" ht="12.75" customHeight="1" spans="1:16">
      <c r="A65" s="389">
        <v>55</v>
      </c>
      <c r="B65" s="388" t="s">
        <v>42</v>
      </c>
      <c r="C65" s="407" t="s">
        <v>103</v>
      </c>
      <c r="D65" s="443">
        <v>44861</v>
      </c>
      <c r="E65" s="446">
        <v>1185.4</v>
      </c>
      <c r="F65" s="446">
        <v>1186.47</v>
      </c>
      <c r="G65" s="447">
        <v>1165.43</v>
      </c>
      <c r="H65" s="447">
        <v>1145.47</v>
      </c>
      <c r="I65" s="447">
        <v>1124.43</v>
      </c>
      <c r="J65" s="447">
        <v>1206.43</v>
      </c>
      <c r="K65" s="447">
        <v>1227.47</v>
      </c>
      <c r="L65" s="447">
        <v>1247.43</v>
      </c>
      <c r="M65" s="389">
        <v>1207.5</v>
      </c>
      <c r="N65" s="389">
        <v>1166.5</v>
      </c>
      <c r="O65" s="454">
        <v>3229200</v>
      </c>
      <c r="P65" s="455">
        <v>-0.0656</v>
      </c>
    </row>
    <row r="66" ht="12.75" customHeight="1" spans="1:16">
      <c r="A66" s="389">
        <v>56</v>
      </c>
      <c r="B66" s="388" t="s">
        <v>61</v>
      </c>
      <c r="C66" s="407" t="s">
        <v>104</v>
      </c>
      <c r="D66" s="443">
        <v>44861</v>
      </c>
      <c r="E66" s="446">
        <v>577.25</v>
      </c>
      <c r="F66" s="446">
        <v>574.58</v>
      </c>
      <c r="G66" s="447">
        <v>569.22</v>
      </c>
      <c r="H66" s="447">
        <v>561.18</v>
      </c>
      <c r="I66" s="447">
        <v>555.82</v>
      </c>
      <c r="J66" s="447">
        <v>582.62</v>
      </c>
      <c r="K66" s="447">
        <v>587.98</v>
      </c>
      <c r="L66" s="447">
        <v>596.02</v>
      </c>
      <c r="M66" s="389">
        <v>579.95</v>
      </c>
      <c r="N66" s="389">
        <v>566.55</v>
      </c>
      <c r="O66" s="454">
        <v>10221250</v>
      </c>
      <c r="P66" s="455">
        <v>0.0279</v>
      </c>
    </row>
    <row r="67" ht="12.75" customHeight="1" spans="1:16">
      <c r="A67" s="389">
        <v>57</v>
      </c>
      <c r="B67" s="388" t="s">
        <v>50</v>
      </c>
      <c r="C67" s="407" t="s">
        <v>105</v>
      </c>
      <c r="D67" s="443">
        <v>44861</v>
      </c>
      <c r="E67" s="446">
        <v>1555</v>
      </c>
      <c r="F67" s="446">
        <v>1546.25</v>
      </c>
      <c r="G67" s="447">
        <v>1529.9</v>
      </c>
      <c r="H67" s="447">
        <v>1504.8</v>
      </c>
      <c r="I67" s="447">
        <v>1488.45</v>
      </c>
      <c r="J67" s="447">
        <v>1571.35</v>
      </c>
      <c r="K67" s="447">
        <v>1587.7</v>
      </c>
      <c r="L67" s="447">
        <v>1612.8</v>
      </c>
      <c r="M67" s="389">
        <v>1562.6</v>
      </c>
      <c r="N67" s="389">
        <v>1521.15</v>
      </c>
      <c r="O67" s="454">
        <v>1284000</v>
      </c>
      <c r="P67" s="455">
        <v>-0.1431</v>
      </c>
    </row>
    <row r="68" ht="12.75" customHeight="1" spans="1:16">
      <c r="A68" s="389">
        <v>58</v>
      </c>
      <c r="B68" s="388" t="s">
        <v>40</v>
      </c>
      <c r="C68" s="407" t="s">
        <v>106</v>
      </c>
      <c r="D68" s="443">
        <v>44861</v>
      </c>
      <c r="E68" s="446">
        <v>1983.85</v>
      </c>
      <c r="F68" s="446">
        <v>2021.65</v>
      </c>
      <c r="G68" s="447">
        <v>1928.2</v>
      </c>
      <c r="H68" s="447">
        <v>1872.55</v>
      </c>
      <c r="I68" s="447">
        <v>1779.1</v>
      </c>
      <c r="J68" s="447">
        <v>2077.3</v>
      </c>
      <c r="K68" s="447">
        <v>2170.75</v>
      </c>
      <c r="L68" s="447">
        <v>2226.4</v>
      </c>
      <c r="M68" s="389">
        <v>2115.1</v>
      </c>
      <c r="N68" s="389">
        <v>1966</v>
      </c>
      <c r="O68" s="454">
        <v>1877250</v>
      </c>
      <c r="P68" s="455">
        <v>0.0016</v>
      </c>
    </row>
    <row r="69" ht="12.75" customHeight="1" spans="1:16">
      <c r="A69" s="389">
        <v>59</v>
      </c>
      <c r="B69" s="388" t="s">
        <v>46</v>
      </c>
      <c r="C69" s="407" t="s">
        <v>107</v>
      </c>
      <c r="D69" s="443">
        <v>44861</v>
      </c>
      <c r="E69" s="446">
        <v>194.6</v>
      </c>
      <c r="F69" s="446">
        <v>195.7</v>
      </c>
      <c r="G69" s="447">
        <v>191.15</v>
      </c>
      <c r="H69" s="447">
        <v>187.7</v>
      </c>
      <c r="I69" s="447">
        <v>183.15</v>
      </c>
      <c r="J69" s="447">
        <v>199.15</v>
      </c>
      <c r="K69" s="447">
        <v>203.7</v>
      </c>
      <c r="L69" s="447">
        <v>207.15</v>
      </c>
      <c r="M69" s="389">
        <v>200.25</v>
      </c>
      <c r="N69" s="389">
        <v>192.25</v>
      </c>
      <c r="O69" s="454">
        <v>14386500</v>
      </c>
      <c r="P69" s="455">
        <v>-0.0713</v>
      </c>
    </row>
    <row r="70" ht="12.75" customHeight="1" spans="1:16">
      <c r="A70" s="389">
        <v>60</v>
      </c>
      <c r="B70" s="388" t="s">
        <v>44</v>
      </c>
      <c r="C70" s="407" t="s">
        <v>108</v>
      </c>
      <c r="D70" s="443">
        <v>44861</v>
      </c>
      <c r="E70" s="446">
        <v>3714.15</v>
      </c>
      <c r="F70" s="446">
        <v>3726.6</v>
      </c>
      <c r="G70" s="447">
        <v>3679.1</v>
      </c>
      <c r="H70" s="447">
        <v>3644.05</v>
      </c>
      <c r="I70" s="447">
        <v>3596.55</v>
      </c>
      <c r="J70" s="447">
        <v>3761.65</v>
      </c>
      <c r="K70" s="447">
        <v>3809.15</v>
      </c>
      <c r="L70" s="447">
        <v>3844.2</v>
      </c>
      <c r="M70" s="389">
        <v>3774.1</v>
      </c>
      <c r="N70" s="389">
        <v>3691.55</v>
      </c>
      <c r="O70" s="454">
        <v>2354250</v>
      </c>
      <c r="P70" s="455">
        <v>-0.0234</v>
      </c>
    </row>
    <row r="71" ht="12.75" customHeight="1" spans="1:16">
      <c r="A71" s="389">
        <v>61</v>
      </c>
      <c r="B71" s="388" t="s">
        <v>46</v>
      </c>
      <c r="C71" s="407" t="s">
        <v>109</v>
      </c>
      <c r="D71" s="443">
        <v>44861</v>
      </c>
      <c r="E71" s="446">
        <v>4201.45</v>
      </c>
      <c r="F71" s="446">
        <v>4199.85</v>
      </c>
      <c r="G71" s="447">
        <v>4156.6</v>
      </c>
      <c r="H71" s="447">
        <v>4111.75</v>
      </c>
      <c r="I71" s="447">
        <v>4068.5</v>
      </c>
      <c r="J71" s="447">
        <v>4244.7</v>
      </c>
      <c r="K71" s="447">
        <v>4287.95</v>
      </c>
      <c r="L71" s="447">
        <v>4332.8</v>
      </c>
      <c r="M71" s="389">
        <v>4243.1</v>
      </c>
      <c r="N71" s="389">
        <v>4155</v>
      </c>
      <c r="O71" s="454">
        <v>551250</v>
      </c>
      <c r="P71" s="455">
        <v>-0.1233</v>
      </c>
    </row>
    <row r="72" ht="12.75" customHeight="1" spans="1:16">
      <c r="A72" s="389">
        <v>62</v>
      </c>
      <c r="B72" s="388" t="s">
        <v>110</v>
      </c>
      <c r="C72" s="407" t="s">
        <v>111</v>
      </c>
      <c r="D72" s="443">
        <v>44861</v>
      </c>
      <c r="E72" s="446">
        <v>352</v>
      </c>
      <c r="F72" s="446">
        <v>352</v>
      </c>
      <c r="G72" s="447">
        <v>346.9</v>
      </c>
      <c r="H72" s="447">
        <v>341.8</v>
      </c>
      <c r="I72" s="447">
        <v>336.7</v>
      </c>
      <c r="J72" s="447">
        <v>357.1</v>
      </c>
      <c r="K72" s="447">
        <v>362.2</v>
      </c>
      <c r="L72" s="447">
        <v>367.3</v>
      </c>
      <c r="M72" s="389">
        <v>357.1</v>
      </c>
      <c r="N72" s="389">
        <v>346.9</v>
      </c>
      <c r="O72" s="454">
        <v>43607850</v>
      </c>
      <c r="P72" s="455">
        <v>-0.0251</v>
      </c>
    </row>
    <row r="73" ht="12.75" customHeight="1" spans="1:16">
      <c r="A73" s="389">
        <v>63</v>
      </c>
      <c r="B73" s="388" t="s">
        <v>44</v>
      </c>
      <c r="C73" s="407" t="s">
        <v>112</v>
      </c>
      <c r="D73" s="443">
        <v>44861</v>
      </c>
      <c r="E73" s="446">
        <v>4368.7</v>
      </c>
      <c r="F73" s="446">
        <v>4355.57</v>
      </c>
      <c r="G73" s="447">
        <v>4306.13</v>
      </c>
      <c r="H73" s="447">
        <v>4243.57</v>
      </c>
      <c r="I73" s="447">
        <v>4194.13</v>
      </c>
      <c r="J73" s="447">
        <v>4418.13</v>
      </c>
      <c r="K73" s="447">
        <v>4467.57</v>
      </c>
      <c r="L73" s="447">
        <v>4530.13</v>
      </c>
      <c r="M73" s="389">
        <v>4405</v>
      </c>
      <c r="N73" s="389">
        <v>4293</v>
      </c>
      <c r="O73" s="454">
        <v>1555375</v>
      </c>
      <c r="P73" s="455">
        <v>-0.0867</v>
      </c>
    </row>
    <row r="74" ht="12.75" customHeight="1" spans="1:16">
      <c r="A74" s="389">
        <v>64</v>
      </c>
      <c r="B74" s="388" t="s">
        <v>55</v>
      </c>
      <c r="C74" s="156" t="s">
        <v>113</v>
      </c>
      <c r="D74" s="443">
        <v>44861</v>
      </c>
      <c r="E74" s="446">
        <v>3603.1</v>
      </c>
      <c r="F74" s="446">
        <v>3621.3</v>
      </c>
      <c r="G74" s="447">
        <v>3573.65</v>
      </c>
      <c r="H74" s="447">
        <v>3544.2</v>
      </c>
      <c r="I74" s="447">
        <v>3496.55</v>
      </c>
      <c r="J74" s="447">
        <v>3650.75</v>
      </c>
      <c r="K74" s="447">
        <v>3698.4</v>
      </c>
      <c r="L74" s="447">
        <v>3727.85</v>
      </c>
      <c r="M74" s="389">
        <v>3668.95</v>
      </c>
      <c r="N74" s="389">
        <v>3591.85</v>
      </c>
      <c r="O74" s="454">
        <v>3117450</v>
      </c>
      <c r="P74" s="455">
        <v>-0.1135</v>
      </c>
    </row>
    <row r="75" ht="12.75" customHeight="1" spans="1:16">
      <c r="A75" s="389">
        <v>65</v>
      </c>
      <c r="B75" s="388" t="s">
        <v>55</v>
      </c>
      <c r="C75" s="407" t="s">
        <v>114</v>
      </c>
      <c r="D75" s="443">
        <v>44861</v>
      </c>
      <c r="E75" s="446">
        <v>2096.5</v>
      </c>
      <c r="F75" s="446">
        <v>2086.88</v>
      </c>
      <c r="G75" s="447">
        <v>2039.47</v>
      </c>
      <c r="H75" s="447">
        <v>1982.43</v>
      </c>
      <c r="I75" s="447">
        <v>1935.02</v>
      </c>
      <c r="J75" s="447">
        <v>2143.92</v>
      </c>
      <c r="K75" s="447">
        <v>2191.33</v>
      </c>
      <c r="L75" s="447">
        <v>2248.37</v>
      </c>
      <c r="M75" s="389">
        <v>2134.3</v>
      </c>
      <c r="N75" s="389">
        <v>2029.85</v>
      </c>
      <c r="O75" s="454">
        <v>980650</v>
      </c>
      <c r="P75" s="455">
        <v>-0.2644</v>
      </c>
    </row>
    <row r="76" ht="12.75" customHeight="1" spans="1:16">
      <c r="A76" s="389">
        <v>66</v>
      </c>
      <c r="B76" s="388" t="s">
        <v>55</v>
      </c>
      <c r="C76" s="407" t="s">
        <v>115</v>
      </c>
      <c r="D76" s="443">
        <v>44861</v>
      </c>
      <c r="E76" s="446">
        <v>155.35</v>
      </c>
      <c r="F76" s="446">
        <v>155.83</v>
      </c>
      <c r="G76" s="447">
        <v>153.67</v>
      </c>
      <c r="H76" s="447">
        <v>151.98</v>
      </c>
      <c r="I76" s="447">
        <v>149.82</v>
      </c>
      <c r="J76" s="447">
        <v>157.52</v>
      </c>
      <c r="K76" s="447">
        <v>159.68</v>
      </c>
      <c r="L76" s="447">
        <v>161.37</v>
      </c>
      <c r="M76" s="389">
        <v>158</v>
      </c>
      <c r="N76" s="389">
        <v>154.15</v>
      </c>
      <c r="O76" s="454">
        <v>24897600</v>
      </c>
      <c r="P76" s="455">
        <v>-0.079</v>
      </c>
    </row>
    <row r="77" ht="12.75" customHeight="1" spans="1:16">
      <c r="A77" s="389">
        <v>67</v>
      </c>
      <c r="B77" s="388" t="s">
        <v>65</v>
      </c>
      <c r="C77" s="407" t="s">
        <v>116</v>
      </c>
      <c r="D77" s="443">
        <v>44861</v>
      </c>
      <c r="E77" s="446">
        <v>113.45</v>
      </c>
      <c r="F77" s="446">
        <v>113.33</v>
      </c>
      <c r="G77" s="447">
        <v>111.77</v>
      </c>
      <c r="H77" s="447">
        <v>110.08</v>
      </c>
      <c r="I77" s="447">
        <v>108.52</v>
      </c>
      <c r="J77" s="447">
        <v>115.02</v>
      </c>
      <c r="K77" s="447">
        <v>116.58</v>
      </c>
      <c r="L77" s="447">
        <v>118.27</v>
      </c>
      <c r="M77" s="389">
        <v>114.9</v>
      </c>
      <c r="N77" s="389">
        <v>111.65</v>
      </c>
      <c r="O77" s="454">
        <v>89730000</v>
      </c>
      <c r="P77" s="455">
        <v>-0.1662</v>
      </c>
    </row>
    <row r="78" ht="12.75" customHeight="1" spans="1:16">
      <c r="A78" s="389">
        <v>68</v>
      </c>
      <c r="B78" s="388" t="s">
        <v>89</v>
      </c>
      <c r="C78" s="407" t="s">
        <v>117</v>
      </c>
      <c r="D78" s="443">
        <v>44861</v>
      </c>
      <c r="E78" s="446">
        <v>102.25</v>
      </c>
      <c r="F78" s="446">
        <v>101.3</v>
      </c>
      <c r="G78" s="447">
        <v>99.95</v>
      </c>
      <c r="H78" s="447">
        <v>97.65</v>
      </c>
      <c r="I78" s="447">
        <v>96.3</v>
      </c>
      <c r="J78" s="447">
        <v>103.6</v>
      </c>
      <c r="K78" s="447">
        <v>104.95</v>
      </c>
      <c r="L78" s="447">
        <v>107.25</v>
      </c>
      <c r="M78" s="389">
        <v>102.65</v>
      </c>
      <c r="N78" s="389">
        <v>99</v>
      </c>
      <c r="O78" s="454">
        <v>16218800</v>
      </c>
      <c r="P78" s="455">
        <v>-0.1718</v>
      </c>
    </row>
    <row r="79" ht="12.75" customHeight="1" spans="1:16">
      <c r="A79" s="389">
        <v>69</v>
      </c>
      <c r="B79" s="388" t="s">
        <v>86</v>
      </c>
      <c r="C79" s="407" t="s">
        <v>118</v>
      </c>
      <c r="D79" s="443">
        <v>44861</v>
      </c>
      <c r="E79" s="446">
        <v>86</v>
      </c>
      <c r="F79" s="446">
        <v>86.03</v>
      </c>
      <c r="G79" s="447">
        <v>85.17</v>
      </c>
      <c r="H79" s="447">
        <v>84.33</v>
      </c>
      <c r="I79" s="447">
        <v>83.47</v>
      </c>
      <c r="J79" s="447">
        <v>86.87</v>
      </c>
      <c r="K79" s="447">
        <v>87.73</v>
      </c>
      <c r="L79" s="447">
        <v>88.57</v>
      </c>
      <c r="M79" s="389">
        <v>86.9</v>
      </c>
      <c r="N79" s="389">
        <v>85.2</v>
      </c>
      <c r="O79" s="454">
        <v>55586250</v>
      </c>
      <c r="P79" s="455">
        <v>-0.0499</v>
      </c>
    </row>
    <row r="80" ht="12.75" customHeight="1" spans="1:16">
      <c r="A80" s="389">
        <v>70</v>
      </c>
      <c r="B80" s="388" t="s">
        <v>44</v>
      </c>
      <c r="C80" s="407" t="s">
        <v>119</v>
      </c>
      <c r="D80" s="443">
        <v>44861</v>
      </c>
      <c r="E80" s="446">
        <v>389.1</v>
      </c>
      <c r="F80" s="446">
        <v>389.9</v>
      </c>
      <c r="G80" s="447">
        <v>384.35</v>
      </c>
      <c r="H80" s="447">
        <v>379.6</v>
      </c>
      <c r="I80" s="447">
        <v>374.05</v>
      </c>
      <c r="J80" s="447">
        <v>394.65</v>
      </c>
      <c r="K80" s="447">
        <v>400.2</v>
      </c>
      <c r="L80" s="447">
        <v>404.95</v>
      </c>
      <c r="M80" s="389">
        <v>395.45</v>
      </c>
      <c r="N80" s="389">
        <v>385.15</v>
      </c>
      <c r="O80" s="454">
        <v>7759050</v>
      </c>
      <c r="P80" s="455">
        <v>0.0141</v>
      </c>
    </row>
    <row r="81" ht="12.75" customHeight="1" spans="1:16">
      <c r="A81" s="389">
        <v>71</v>
      </c>
      <c r="B81" s="388" t="s">
        <v>120</v>
      </c>
      <c r="C81" s="407" t="s">
        <v>121</v>
      </c>
      <c r="D81" s="443">
        <v>44861</v>
      </c>
      <c r="E81" s="446">
        <v>35.1</v>
      </c>
      <c r="F81" s="446">
        <v>35.17</v>
      </c>
      <c r="G81" s="447">
        <v>34.43</v>
      </c>
      <c r="H81" s="447">
        <v>33.77</v>
      </c>
      <c r="I81" s="447">
        <v>33.03</v>
      </c>
      <c r="J81" s="447">
        <v>35.83</v>
      </c>
      <c r="K81" s="447">
        <v>36.57</v>
      </c>
      <c r="L81" s="447">
        <v>37.23</v>
      </c>
      <c r="M81" s="389">
        <v>35.9</v>
      </c>
      <c r="N81" s="389">
        <v>34.5</v>
      </c>
      <c r="O81" s="454">
        <v>128475000</v>
      </c>
      <c r="P81" s="455">
        <v>-0.1696</v>
      </c>
    </row>
    <row r="82" ht="12.75" customHeight="1" spans="1:16">
      <c r="A82" s="389">
        <v>72</v>
      </c>
      <c r="B82" s="388" t="s">
        <v>46</v>
      </c>
      <c r="C82" s="407" t="s">
        <v>122</v>
      </c>
      <c r="D82" s="443">
        <v>44861</v>
      </c>
      <c r="E82" s="446">
        <v>627.5</v>
      </c>
      <c r="F82" s="446">
        <v>631.02</v>
      </c>
      <c r="G82" s="447">
        <v>619.23</v>
      </c>
      <c r="H82" s="447">
        <v>610.97</v>
      </c>
      <c r="I82" s="447">
        <v>599.18</v>
      </c>
      <c r="J82" s="447">
        <v>639.28</v>
      </c>
      <c r="K82" s="447">
        <v>651.07</v>
      </c>
      <c r="L82" s="447">
        <v>659.33</v>
      </c>
      <c r="M82" s="389">
        <v>642.8</v>
      </c>
      <c r="N82" s="389">
        <v>622.75</v>
      </c>
      <c r="O82" s="454">
        <v>5193500</v>
      </c>
      <c r="P82" s="455">
        <v>-0.1453</v>
      </c>
    </row>
    <row r="83" ht="12.75" customHeight="1" spans="1:16">
      <c r="A83" s="389">
        <v>73</v>
      </c>
      <c r="B83" s="388" t="s">
        <v>61</v>
      </c>
      <c r="C83" s="407" t="s">
        <v>123</v>
      </c>
      <c r="D83" s="443">
        <v>44861</v>
      </c>
      <c r="E83" s="446">
        <v>912.8</v>
      </c>
      <c r="F83" s="446">
        <v>910.75</v>
      </c>
      <c r="G83" s="447">
        <v>899.5</v>
      </c>
      <c r="H83" s="447">
        <v>886.2</v>
      </c>
      <c r="I83" s="447">
        <v>874.95</v>
      </c>
      <c r="J83" s="447">
        <v>924.05</v>
      </c>
      <c r="K83" s="447">
        <v>935.3</v>
      </c>
      <c r="L83" s="447">
        <v>948.6</v>
      </c>
      <c r="M83" s="389">
        <v>922</v>
      </c>
      <c r="N83" s="389">
        <v>897.45</v>
      </c>
      <c r="O83" s="454">
        <v>5951000</v>
      </c>
      <c r="P83" s="455">
        <v>-0.0207</v>
      </c>
    </row>
    <row r="84" ht="12.75" customHeight="1" spans="1:16">
      <c r="A84" s="389">
        <v>74</v>
      </c>
      <c r="B84" s="388" t="s">
        <v>110</v>
      </c>
      <c r="C84" s="407" t="s">
        <v>124</v>
      </c>
      <c r="D84" s="443">
        <v>44861</v>
      </c>
      <c r="E84" s="446">
        <v>1165.45</v>
      </c>
      <c r="F84" s="446">
        <v>1167.28</v>
      </c>
      <c r="G84" s="447">
        <v>1143.07</v>
      </c>
      <c r="H84" s="447">
        <v>1120.68</v>
      </c>
      <c r="I84" s="447">
        <v>1096.47</v>
      </c>
      <c r="J84" s="447">
        <v>1189.67</v>
      </c>
      <c r="K84" s="447">
        <v>1213.88</v>
      </c>
      <c r="L84" s="447">
        <v>1236.27</v>
      </c>
      <c r="M84" s="389">
        <v>1191.5</v>
      </c>
      <c r="N84" s="389">
        <v>1144.9</v>
      </c>
      <c r="O84" s="454">
        <v>4346550</v>
      </c>
      <c r="P84" s="455">
        <v>-0.0768</v>
      </c>
    </row>
    <row r="85" ht="12.75" customHeight="1" spans="1:16">
      <c r="A85" s="389">
        <v>75</v>
      </c>
      <c r="B85" s="388" t="s">
        <v>44</v>
      </c>
      <c r="C85" s="456" t="s">
        <v>125</v>
      </c>
      <c r="D85" s="443">
        <v>44861</v>
      </c>
      <c r="E85" s="446">
        <v>326.1</v>
      </c>
      <c r="F85" s="446">
        <v>326.02</v>
      </c>
      <c r="G85" s="447">
        <v>320.63</v>
      </c>
      <c r="H85" s="447">
        <v>315.17</v>
      </c>
      <c r="I85" s="447">
        <v>309.78</v>
      </c>
      <c r="J85" s="447">
        <v>331.48</v>
      </c>
      <c r="K85" s="447">
        <v>336.87</v>
      </c>
      <c r="L85" s="447">
        <v>342.33</v>
      </c>
      <c r="M85" s="389">
        <v>331.4</v>
      </c>
      <c r="N85" s="389">
        <v>320.55</v>
      </c>
      <c r="O85" s="454">
        <v>8772000</v>
      </c>
      <c r="P85" s="455">
        <v>-0.1027</v>
      </c>
    </row>
    <row r="86" ht="12.75" customHeight="1" spans="1:16">
      <c r="A86" s="389">
        <v>76</v>
      </c>
      <c r="B86" s="388" t="s">
        <v>50</v>
      </c>
      <c r="C86" s="407" t="s">
        <v>126</v>
      </c>
      <c r="D86" s="443">
        <v>44861</v>
      </c>
      <c r="E86" s="446">
        <v>1665.75</v>
      </c>
      <c r="F86" s="446">
        <v>1673.02</v>
      </c>
      <c r="G86" s="447">
        <v>1650.78</v>
      </c>
      <c r="H86" s="447">
        <v>1635.82</v>
      </c>
      <c r="I86" s="447">
        <v>1613.58</v>
      </c>
      <c r="J86" s="447">
        <v>1687.98</v>
      </c>
      <c r="K86" s="447">
        <v>1710.22</v>
      </c>
      <c r="L86" s="447">
        <v>1725.18</v>
      </c>
      <c r="M86" s="389">
        <v>1695.25</v>
      </c>
      <c r="N86" s="389">
        <v>1658.05</v>
      </c>
      <c r="O86" s="454">
        <v>7647500</v>
      </c>
      <c r="P86" s="455">
        <v>-0.0056</v>
      </c>
    </row>
    <row r="87" ht="12.75" customHeight="1" spans="1:16">
      <c r="A87" s="389">
        <v>77</v>
      </c>
      <c r="B87" s="388" t="s">
        <v>86</v>
      </c>
      <c r="C87" s="407" t="s">
        <v>127</v>
      </c>
      <c r="D87" s="443">
        <v>44861</v>
      </c>
      <c r="E87" s="446">
        <v>230.8</v>
      </c>
      <c r="F87" s="446">
        <v>231.1</v>
      </c>
      <c r="G87" s="447">
        <v>227.75</v>
      </c>
      <c r="H87" s="447">
        <v>224.7</v>
      </c>
      <c r="I87" s="447">
        <v>221.35</v>
      </c>
      <c r="J87" s="447">
        <v>234.15</v>
      </c>
      <c r="K87" s="447">
        <v>237.5</v>
      </c>
      <c r="L87" s="447">
        <v>240.55</v>
      </c>
      <c r="M87" s="389">
        <v>234.45</v>
      </c>
      <c r="N87" s="389">
        <v>228.05</v>
      </c>
      <c r="O87" s="454">
        <v>3820000</v>
      </c>
      <c r="P87" s="455">
        <v>-0.1173</v>
      </c>
    </row>
    <row r="88" ht="12.75" customHeight="1" spans="1:16">
      <c r="A88" s="389">
        <v>78</v>
      </c>
      <c r="B88" s="388" t="s">
        <v>86</v>
      </c>
      <c r="C88" s="407" t="s">
        <v>128</v>
      </c>
      <c r="D88" s="443">
        <v>44861</v>
      </c>
      <c r="E88" s="446">
        <v>502.8</v>
      </c>
      <c r="F88" s="446">
        <v>500.5</v>
      </c>
      <c r="G88" s="447">
        <v>496.25</v>
      </c>
      <c r="H88" s="447">
        <v>489.7</v>
      </c>
      <c r="I88" s="447">
        <v>485.45</v>
      </c>
      <c r="J88" s="447">
        <v>507.05</v>
      </c>
      <c r="K88" s="447">
        <v>511.3</v>
      </c>
      <c r="L88" s="447">
        <v>517.85</v>
      </c>
      <c r="M88" s="389">
        <v>504.75</v>
      </c>
      <c r="N88" s="389">
        <v>493.95</v>
      </c>
      <c r="O88" s="454">
        <v>6176250</v>
      </c>
      <c r="P88" s="455">
        <v>-0.026</v>
      </c>
    </row>
    <row r="89" ht="12.75" customHeight="1" spans="1:16">
      <c r="A89" s="389">
        <v>79</v>
      </c>
      <c r="B89" s="388" t="s">
        <v>46</v>
      </c>
      <c r="C89" s="407" t="s">
        <v>129</v>
      </c>
      <c r="D89" s="443">
        <v>44861</v>
      </c>
      <c r="E89" s="446">
        <v>2320.05</v>
      </c>
      <c r="F89" s="446">
        <v>2307.48</v>
      </c>
      <c r="G89" s="447">
        <v>2281.62</v>
      </c>
      <c r="H89" s="447">
        <v>2243.18</v>
      </c>
      <c r="I89" s="447">
        <v>2217.32</v>
      </c>
      <c r="J89" s="447">
        <v>2345.92</v>
      </c>
      <c r="K89" s="447">
        <v>2371.78</v>
      </c>
      <c r="L89" s="447">
        <v>2410.22</v>
      </c>
      <c r="M89" s="389">
        <v>2333.35</v>
      </c>
      <c r="N89" s="389">
        <v>2269.05</v>
      </c>
      <c r="O89" s="454">
        <v>3435675</v>
      </c>
      <c r="P89" s="455">
        <v>-0.1552</v>
      </c>
    </row>
    <row r="90" ht="12.75" customHeight="1" spans="1:16">
      <c r="A90" s="389">
        <v>80</v>
      </c>
      <c r="B90" s="388" t="s">
        <v>42</v>
      </c>
      <c r="C90" s="407" t="s">
        <v>130</v>
      </c>
      <c r="D90" s="443">
        <v>44861</v>
      </c>
      <c r="E90" s="446">
        <v>1333.05</v>
      </c>
      <c r="F90" s="446">
        <v>1327.17</v>
      </c>
      <c r="G90" s="447">
        <v>1318.03</v>
      </c>
      <c r="H90" s="447">
        <v>1303.02</v>
      </c>
      <c r="I90" s="447">
        <v>1293.88</v>
      </c>
      <c r="J90" s="447">
        <v>1342.18</v>
      </c>
      <c r="K90" s="447">
        <v>1351.32</v>
      </c>
      <c r="L90" s="447">
        <v>1366.33</v>
      </c>
      <c r="M90" s="389">
        <v>1336.3</v>
      </c>
      <c r="N90" s="389">
        <v>1312.15</v>
      </c>
      <c r="O90" s="454">
        <v>3738500</v>
      </c>
      <c r="P90" s="455">
        <v>-0.0726</v>
      </c>
    </row>
    <row r="91" ht="12.75" customHeight="1" spans="1:16">
      <c r="A91" s="389">
        <v>81</v>
      </c>
      <c r="B91" s="388" t="s">
        <v>89</v>
      </c>
      <c r="C91" s="407" t="s">
        <v>131</v>
      </c>
      <c r="D91" s="443">
        <v>44861</v>
      </c>
      <c r="E91" s="446">
        <v>916.5</v>
      </c>
      <c r="F91" s="446">
        <v>917.5</v>
      </c>
      <c r="G91" s="447">
        <v>909.7</v>
      </c>
      <c r="H91" s="447">
        <v>902.9</v>
      </c>
      <c r="I91" s="447">
        <v>895.1</v>
      </c>
      <c r="J91" s="447">
        <v>924.3</v>
      </c>
      <c r="K91" s="447">
        <v>932.1</v>
      </c>
      <c r="L91" s="447">
        <v>938.9</v>
      </c>
      <c r="M91" s="389">
        <v>925.3</v>
      </c>
      <c r="N91" s="389">
        <v>910.7</v>
      </c>
      <c r="O91" s="454">
        <v>16948400</v>
      </c>
      <c r="P91" s="455">
        <v>-0.0945</v>
      </c>
    </row>
    <row r="92" ht="12.75" customHeight="1" spans="1:16">
      <c r="A92" s="389">
        <v>82</v>
      </c>
      <c r="B92" s="388" t="s">
        <v>70</v>
      </c>
      <c r="C92" s="407" t="s">
        <v>132</v>
      </c>
      <c r="D92" s="443">
        <v>44861</v>
      </c>
      <c r="E92" s="446">
        <v>2247.35</v>
      </c>
      <c r="F92" s="446">
        <v>2258.37</v>
      </c>
      <c r="G92" s="447">
        <v>2230.78</v>
      </c>
      <c r="H92" s="447">
        <v>2214.22</v>
      </c>
      <c r="I92" s="447">
        <v>2186.63</v>
      </c>
      <c r="J92" s="447">
        <v>2274.93</v>
      </c>
      <c r="K92" s="447">
        <v>2302.52</v>
      </c>
      <c r="L92" s="447">
        <v>2319.08</v>
      </c>
      <c r="M92" s="389">
        <v>2285.95</v>
      </c>
      <c r="N92" s="389">
        <v>2241.8</v>
      </c>
      <c r="O92" s="454">
        <v>17178600</v>
      </c>
      <c r="P92" s="455">
        <v>-0.0088</v>
      </c>
    </row>
    <row r="93" ht="12.75" customHeight="1" spans="1:16">
      <c r="A93" s="389">
        <v>83</v>
      </c>
      <c r="B93" s="388" t="s">
        <v>70</v>
      </c>
      <c r="C93" s="407" t="s">
        <v>133</v>
      </c>
      <c r="D93" s="443">
        <v>44861</v>
      </c>
      <c r="E93" s="446">
        <v>1867</v>
      </c>
      <c r="F93" s="446">
        <v>1868.42</v>
      </c>
      <c r="G93" s="447">
        <v>1844.18</v>
      </c>
      <c r="H93" s="447">
        <v>1821.37</v>
      </c>
      <c r="I93" s="447">
        <v>1797.13</v>
      </c>
      <c r="J93" s="447">
        <v>1891.23</v>
      </c>
      <c r="K93" s="447">
        <v>1915.47</v>
      </c>
      <c r="L93" s="447">
        <v>1938.28</v>
      </c>
      <c r="M93" s="389">
        <v>1892.65</v>
      </c>
      <c r="N93" s="389">
        <v>1845.6</v>
      </c>
      <c r="O93" s="454">
        <v>2288700</v>
      </c>
      <c r="P93" s="455">
        <v>-0.1254</v>
      </c>
    </row>
    <row r="94" ht="12.75" customHeight="1" spans="1:16">
      <c r="A94" s="389">
        <v>84</v>
      </c>
      <c r="B94" s="388" t="s">
        <v>65</v>
      </c>
      <c r="C94" s="407" t="s">
        <v>134</v>
      </c>
      <c r="D94" s="443">
        <v>44861</v>
      </c>
      <c r="E94" s="446">
        <v>1387.25</v>
      </c>
      <c r="F94" s="446">
        <v>1393.12</v>
      </c>
      <c r="G94" s="447">
        <v>1377.78</v>
      </c>
      <c r="H94" s="447">
        <v>1368.32</v>
      </c>
      <c r="I94" s="447">
        <v>1352.98</v>
      </c>
      <c r="J94" s="447">
        <v>1402.58</v>
      </c>
      <c r="K94" s="447">
        <v>1417.92</v>
      </c>
      <c r="L94" s="447">
        <v>1427.38</v>
      </c>
      <c r="M94" s="389">
        <v>1408.45</v>
      </c>
      <c r="N94" s="389">
        <v>1383.65</v>
      </c>
      <c r="O94" s="454">
        <v>55620950</v>
      </c>
      <c r="P94" s="455">
        <v>-0.025</v>
      </c>
    </row>
    <row r="95" ht="12.75" customHeight="1" spans="1:16">
      <c r="A95" s="389">
        <v>85</v>
      </c>
      <c r="B95" s="388" t="s">
        <v>70</v>
      </c>
      <c r="C95" s="407" t="s">
        <v>135</v>
      </c>
      <c r="D95" s="443">
        <v>44861</v>
      </c>
      <c r="E95" s="446">
        <v>529.55</v>
      </c>
      <c r="F95" s="446">
        <v>526.87</v>
      </c>
      <c r="G95" s="447">
        <v>522.73</v>
      </c>
      <c r="H95" s="447">
        <v>515.92</v>
      </c>
      <c r="I95" s="447">
        <v>511.78</v>
      </c>
      <c r="J95" s="447">
        <v>533.68</v>
      </c>
      <c r="K95" s="447">
        <v>537.82</v>
      </c>
      <c r="L95" s="447">
        <v>544.63</v>
      </c>
      <c r="M95" s="389">
        <v>531</v>
      </c>
      <c r="N95" s="389">
        <v>520.05</v>
      </c>
      <c r="O95" s="454">
        <v>21546800</v>
      </c>
      <c r="P95" s="455">
        <v>-0.0844</v>
      </c>
    </row>
    <row r="96" ht="12.75" customHeight="1" spans="1:16">
      <c r="A96" s="389">
        <v>86</v>
      </c>
      <c r="B96" s="388" t="s">
        <v>55</v>
      </c>
      <c r="C96" s="407" t="s">
        <v>136</v>
      </c>
      <c r="D96" s="443">
        <v>44861</v>
      </c>
      <c r="E96" s="446">
        <v>2550.95</v>
      </c>
      <c r="F96" s="446">
        <v>2567.67</v>
      </c>
      <c r="G96" s="447">
        <v>2520.33</v>
      </c>
      <c r="H96" s="447">
        <v>2489.72</v>
      </c>
      <c r="I96" s="447">
        <v>2442.38</v>
      </c>
      <c r="J96" s="447">
        <v>2598.28</v>
      </c>
      <c r="K96" s="447">
        <v>2645.62</v>
      </c>
      <c r="L96" s="447">
        <v>2676.23</v>
      </c>
      <c r="M96" s="389">
        <v>2615</v>
      </c>
      <c r="N96" s="389">
        <v>2537.05</v>
      </c>
      <c r="O96" s="454">
        <v>2521800</v>
      </c>
      <c r="P96" s="455">
        <v>-0.0405</v>
      </c>
    </row>
    <row r="97" ht="12.75" customHeight="1" spans="1:16">
      <c r="A97" s="389">
        <v>87</v>
      </c>
      <c r="B97" s="388" t="s">
        <v>137</v>
      </c>
      <c r="C97" s="407" t="s">
        <v>138</v>
      </c>
      <c r="D97" s="443">
        <v>44861</v>
      </c>
      <c r="E97" s="446">
        <v>373.2</v>
      </c>
      <c r="F97" s="446">
        <v>372.83</v>
      </c>
      <c r="G97" s="447">
        <v>367.62</v>
      </c>
      <c r="H97" s="447">
        <v>362.03</v>
      </c>
      <c r="I97" s="447">
        <v>356.82</v>
      </c>
      <c r="J97" s="447">
        <v>378.42</v>
      </c>
      <c r="K97" s="447">
        <v>383.63</v>
      </c>
      <c r="L97" s="447">
        <v>389.22</v>
      </c>
      <c r="M97" s="389">
        <v>378.05</v>
      </c>
      <c r="N97" s="389">
        <v>367.25</v>
      </c>
      <c r="O97" s="454">
        <v>29458225</v>
      </c>
      <c r="P97" s="455">
        <v>-0.067</v>
      </c>
    </row>
    <row r="98" ht="12.75" customHeight="1" spans="1:16">
      <c r="A98" s="389">
        <v>88</v>
      </c>
      <c r="B98" s="388" t="s">
        <v>137</v>
      </c>
      <c r="C98" s="407" t="s">
        <v>139</v>
      </c>
      <c r="D98" s="443">
        <v>44861</v>
      </c>
      <c r="E98" s="446">
        <v>103.6</v>
      </c>
      <c r="F98" s="446">
        <v>103.5</v>
      </c>
      <c r="G98" s="447">
        <v>102.1</v>
      </c>
      <c r="H98" s="447">
        <v>100.6</v>
      </c>
      <c r="I98" s="447">
        <v>99.2</v>
      </c>
      <c r="J98" s="447">
        <v>105</v>
      </c>
      <c r="K98" s="447">
        <v>106.4</v>
      </c>
      <c r="L98" s="447">
        <v>107.9</v>
      </c>
      <c r="M98" s="389">
        <v>104.9</v>
      </c>
      <c r="N98" s="389">
        <v>102</v>
      </c>
      <c r="O98" s="454">
        <v>18120200</v>
      </c>
      <c r="P98" s="455">
        <v>-0.1724</v>
      </c>
    </row>
    <row r="99" ht="12.75" customHeight="1" spans="1:16">
      <c r="A99" s="389">
        <v>89</v>
      </c>
      <c r="B99" s="388" t="s">
        <v>86</v>
      </c>
      <c r="C99" s="407" t="s">
        <v>140</v>
      </c>
      <c r="D99" s="443">
        <v>44861</v>
      </c>
      <c r="E99" s="446">
        <v>217.6</v>
      </c>
      <c r="F99" s="446">
        <v>217.92</v>
      </c>
      <c r="G99" s="447">
        <v>215.03</v>
      </c>
      <c r="H99" s="447">
        <v>212.47</v>
      </c>
      <c r="I99" s="447">
        <v>209.58</v>
      </c>
      <c r="J99" s="447">
        <v>220.48</v>
      </c>
      <c r="K99" s="447">
        <v>223.37</v>
      </c>
      <c r="L99" s="447">
        <v>225.93</v>
      </c>
      <c r="M99" s="389">
        <v>220.8</v>
      </c>
      <c r="N99" s="389">
        <v>215.35</v>
      </c>
      <c r="O99" s="454">
        <v>20498400</v>
      </c>
      <c r="P99" s="455">
        <v>-0.0171</v>
      </c>
    </row>
    <row r="100" ht="12.75" customHeight="1" spans="1:16">
      <c r="A100" s="389">
        <v>90</v>
      </c>
      <c r="B100" s="388" t="s">
        <v>61</v>
      </c>
      <c r="C100" s="407" t="s">
        <v>141</v>
      </c>
      <c r="D100" s="443">
        <v>44861</v>
      </c>
      <c r="E100" s="446">
        <v>2705.25</v>
      </c>
      <c r="F100" s="446">
        <v>2714.3</v>
      </c>
      <c r="G100" s="447">
        <v>2683.75</v>
      </c>
      <c r="H100" s="447">
        <v>2662.25</v>
      </c>
      <c r="I100" s="447">
        <v>2631.7</v>
      </c>
      <c r="J100" s="447">
        <v>2735.8</v>
      </c>
      <c r="K100" s="447">
        <v>2766.35</v>
      </c>
      <c r="L100" s="447">
        <v>2787.85</v>
      </c>
      <c r="M100" s="389">
        <v>2744.85</v>
      </c>
      <c r="N100" s="389">
        <v>2692.8</v>
      </c>
      <c r="O100" s="454">
        <v>7758300</v>
      </c>
      <c r="P100" s="455">
        <v>-0.1117</v>
      </c>
    </row>
    <row r="101" ht="12.75" customHeight="1" spans="1:16">
      <c r="A101" s="389">
        <v>91</v>
      </c>
      <c r="B101" s="388" t="s">
        <v>46</v>
      </c>
      <c r="C101" s="407" t="s">
        <v>142</v>
      </c>
      <c r="D101" s="443">
        <v>44861</v>
      </c>
      <c r="E101" s="446">
        <v>39185.6</v>
      </c>
      <c r="F101" s="446">
        <v>39421.98</v>
      </c>
      <c r="G101" s="447">
        <v>38741.92</v>
      </c>
      <c r="H101" s="447">
        <v>38298.23</v>
      </c>
      <c r="I101" s="447">
        <v>37618.17</v>
      </c>
      <c r="J101" s="447">
        <v>39865.67</v>
      </c>
      <c r="K101" s="447">
        <v>40545.73</v>
      </c>
      <c r="L101" s="447">
        <v>40989.42</v>
      </c>
      <c r="M101" s="389">
        <v>40102.05</v>
      </c>
      <c r="N101" s="389">
        <v>38978.3</v>
      </c>
      <c r="O101" s="454">
        <v>19020</v>
      </c>
      <c r="P101" s="455">
        <v>-0.0078</v>
      </c>
    </row>
    <row r="102" ht="12.75" customHeight="1" spans="1:16">
      <c r="A102" s="389">
        <v>92</v>
      </c>
      <c r="B102" s="388" t="s">
        <v>70</v>
      </c>
      <c r="C102" s="407" t="s">
        <v>143</v>
      </c>
      <c r="D102" s="443">
        <v>44861</v>
      </c>
      <c r="E102" s="446">
        <v>115.75</v>
      </c>
      <c r="F102" s="446">
        <v>115.92</v>
      </c>
      <c r="G102" s="447">
        <v>113.08</v>
      </c>
      <c r="H102" s="447">
        <v>110.42</v>
      </c>
      <c r="I102" s="447">
        <v>107.58</v>
      </c>
      <c r="J102" s="447">
        <v>118.58</v>
      </c>
      <c r="K102" s="447">
        <v>121.42</v>
      </c>
      <c r="L102" s="447">
        <v>124.08</v>
      </c>
      <c r="M102" s="389">
        <v>118.75</v>
      </c>
      <c r="N102" s="389">
        <v>113.25</v>
      </c>
      <c r="O102" s="454">
        <v>36800000</v>
      </c>
      <c r="P102" s="455">
        <v>-0.0581</v>
      </c>
    </row>
    <row r="103" ht="12.75" customHeight="1" spans="1:16">
      <c r="A103" s="389">
        <v>93</v>
      </c>
      <c r="B103" s="388" t="s">
        <v>65</v>
      </c>
      <c r="C103" s="407" t="s">
        <v>144</v>
      </c>
      <c r="D103" s="443">
        <v>44861</v>
      </c>
      <c r="E103" s="446">
        <v>848.4</v>
      </c>
      <c r="F103" s="446">
        <v>853.27</v>
      </c>
      <c r="G103" s="447">
        <v>841.13</v>
      </c>
      <c r="H103" s="447">
        <v>833.87</v>
      </c>
      <c r="I103" s="447">
        <v>821.73</v>
      </c>
      <c r="J103" s="447">
        <v>860.53</v>
      </c>
      <c r="K103" s="447">
        <v>872.67</v>
      </c>
      <c r="L103" s="447">
        <v>879.93</v>
      </c>
      <c r="M103" s="389">
        <v>865.4</v>
      </c>
      <c r="N103" s="389">
        <v>846</v>
      </c>
      <c r="O103" s="454">
        <v>79136750</v>
      </c>
      <c r="P103" s="455">
        <v>0.0102</v>
      </c>
    </row>
    <row r="104" ht="12.75" customHeight="1" spans="1:16">
      <c r="A104" s="389">
        <v>94</v>
      </c>
      <c r="B104" s="388" t="s">
        <v>70</v>
      </c>
      <c r="C104" s="407" t="s">
        <v>145</v>
      </c>
      <c r="D104" s="443">
        <v>44861</v>
      </c>
      <c r="E104" s="446">
        <v>1166.2</v>
      </c>
      <c r="F104" s="446">
        <v>1166.25</v>
      </c>
      <c r="G104" s="447">
        <v>1152.25</v>
      </c>
      <c r="H104" s="447">
        <v>1138.3</v>
      </c>
      <c r="I104" s="447">
        <v>1124.3</v>
      </c>
      <c r="J104" s="447">
        <v>1180.2</v>
      </c>
      <c r="K104" s="447">
        <v>1194.2</v>
      </c>
      <c r="L104" s="447">
        <v>1208.15</v>
      </c>
      <c r="M104" s="389">
        <v>1180.25</v>
      </c>
      <c r="N104" s="389">
        <v>1152.3</v>
      </c>
      <c r="O104" s="454">
        <v>4216425</v>
      </c>
      <c r="P104" s="455">
        <v>-0.035</v>
      </c>
    </row>
    <row r="105" ht="12.75" customHeight="1" spans="1:16">
      <c r="A105" s="389">
        <v>95</v>
      </c>
      <c r="B105" s="388" t="s">
        <v>70</v>
      </c>
      <c r="C105" s="407" t="s">
        <v>146</v>
      </c>
      <c r="D105" s="443">
        <v>44861</v>
      </c>
      <c r="E105" s="446">
        <v>530.75</v>
      </c>
      <c r="F105" s="446">
        <v>530.65</v>
      </c>
      <c r="G105" s="447">
        <v>522.25</v>
      </c>
      <c r="H105" s="447">
        <v>513.75</v>
      </c>
      <c r="I105" s="447">
        <v>505.35</v>
      </c>
      <c r="J105" s="447">
        <v>539.15</v>
      </c>
      <c r="K105" s="447">
        <v>547.55</v>
      </c>
      <c r="L105" s="447">
        <v>556.05</v>
      </c>
      <c r="M105" s="389">
        <v>539.05</v>
      </c>
      <c r="N105" s="389">
        <v>522.15</v>
      </c>
      <c r="O105" s="454">
        <v>6376500</v>
      </c>
      <c r="P105" s="455">
        <v>-0.099</v>
      </c>
    </row>
    <row r="106" ht="12.75" customHeight="1" spans="1:16">
      <c r="A106" s="389">
        <v>96</v>
      </c>
      <c r="B106" s="388" t="s">
        <v>81</v>
      </c>
      <c r="C106" s="407" t="s">
        <v>147</v>
      </c>
      <c r="D106" s="443">
        <v>44861</v>
      </c>
      <c r="E106" s="446">
        <v>8.55</v>
      </c>
      <c r="F106" s="446">
        <v>8.78</v>
      </c>
      <c r="G106" s="447">
        <v>8.27</v>
      </c>
      <c r="H106" s="447">
        <v>7.98</v>
      </c>
      <c r="I106" s="447">
        <v>7.47</v>
      </c>
      <c r="J106" s="447">
        <v>9.07</v>
      </c>
      <c r="K106" s="447">
        <v>9.58</v>
      </c>
      <c r="L106" s="447">
        <v>9.87</v>
      </c>
      <c r="M106" s="389">
        <v>9.3</v>
      </c>
      <c r="N106" s="389">
        <v>8.5</v>
      </c>
      <c r="O106" s="454">
        <v>336140000</v>
      </c>
      <c r="P106" s="455">
        <v>-0.498</v>
      </c>
    </row>
    <row r="107" ht="12.75" customHeight="1" spans="1:16">
      <c r="A107" s="389">
        <v>97</v>
      </c>
      <c r="B107" s="388" t="s">
        <v>70</v>
      </c>
      <c r="C107" s="407" t="s">
        <v>148</v>
      </c>
      <c r="D107" s="443">
        <v>44861</v>
      </c>
      <c r="E107" s="446">
        <v>64.85</v>
      </c>
      <c r="F107" s="446">
        <v>65.23</v>
      </c>
      <c r="G107" s="447">
        <v>64.12</v>
      </c>
      <c r="H107" s="447">
        <v>63.38</v>
      </c>
      <c r="I107" s="447">
        <v>62.27</v>
      </c>
      <c r="J107" s="447">
        <v>65.97</v>
      </c>
      <c r="K107" s="447">
        <v>67.08</v>
      </c>
      <c r="L107" s="447">
        <v>67.82</v>
      </c>
      <c r="M107" s="389">
        <v>66.35</v>
      </c>
      <c r="N107" s="389">
        <v>64.5</v>
      </c>
      <c r="O107" s="454">
        <v>119460000</v>
      </c>
      <c r="P107" s="455">
        <v>-0.1065</v>
      </c>
    </row>
    <row r="108" ht="12.75" customHeight="1" spans="1:16">
      <c r="A108" s="389">
        <v>98</v>
      </c>
      <c r="B108" s="388" t="s">
        <v>65</v>
      </c>
      <c r="C108" s="407" t="s">
        <v>149</v>
      </c>
      <c r="D108" s="443">
        <v>44861</v>
      </c>
      <c r="E108" s="446">
        <v>48</v>
      </c>
      <c r="F108" s="446">
        <v>47.75</v>
      </c>
      <c r="G108" s="447">
        <v>47.25</v>
      </c>
      <c r="H108" s="447">
        <v>46.5</v>
      </c>
      <c r="I108" s="447">
        <v>46</v>
      </c>
      <c r="J108" s="447">
        <v>48.5</v>
      </c>
      <c r="K108" s="447">
        <v>49</v>
      </c>
      <c r="L108" s="447">
        <v>49.75</v>
      </c>
      <c r="M108" s="389">
        <v>48.25</v>
      </c>
      <c r="N108" s="389">
        <v>47</v>
      </c>
      <c r="O108" s="454">
        <v>161085000</v>
      </c>
      <c r="P108" s="455">
        <v>-0.2077</v>
      </c>
    </row>
    <row r="109" ht="12.75" customHeight="1" spans="1:16">
      <c r="A109" s="389">
        <v>99</v>
      </c>
      <c r="B109" s="388" t="s">
        <v>46</v>
      </c>
      <c r="C109" s="407" t="s">
        <v>150</v>
      </c>
      <c r="D109" s="443">
        <v>44861</v>
      </c>
      <c r="E109" s="446">
        <v>140.3</v>
      </c>
      <c r="F109" s="446">
        <v>141.07</v>
      </c>
      <c r="G109" s="447">
        <v>138.83</v>
      </c>
      <c r="H109" s="447">
        <v>137.37</v>
      </c>
      <c r="I109" s="447">
        <v>135.13</v>
      </c>
      <c r="J109" s="447">
        <v>142.53</v>
      </c>
      <c r="K109" s="447">
        <v>144.77</v>
      </c>
      <c r="L109" s="447">
        <v>146.23</v>
      </c>
      <c r="M109" s="389">
        <v>143.3</v>
      </c>
      <c r="N109" s="389">
        <v>139.6</v>
      </c>
      <c r="O109" s="454">
        <v>53021250</v>
      </c>
      <c r="P109" s="455">
        <v>-0.0849</v>
      </c>
    </row>
    <row r="110" ht="12.75" customHeight="1" spans="1:16">
      <c r="A110" s="389">
        <v>100</v>
      </c>
      <c r="B110" s="388" t="s">
        <v>86</v>
      </c>
      <c r="C110" s="407" t="s">
        <v>151</v>
      </c>
      <c r="D110" s="443">
        <v>44861</v>
      </c>
      <c r="E110" s="446">
        <v>421.9</v>
      </c>
      <c r="F110" s="446">
        <v>423.12</v>
      </c>
      <c r="G110" s="447">
        <v>415.68</v>
      </c>
      <c r="H110" s="447">
        <v>409.47</v>
      </c>
      <c r="I110" s="447">
        <v>402.03</v>
      </c>
      <c r="J110" s="447">
        <v>429.33</v>
      </c>
      <c r="K110" s="447">
        <v>436.77</v>
      </c>
      <c r="L110" s="447">
        <v>442.98</v>
      </c>
      <c r="M110" s="389">
        <v>430.55</v>
      </c>
      <c r="N110" s="389">
        <v>416.9</v>
      </c>
      <c r="O110" s="454">
        <v>11169125</v>
      </c>
      <c r="P110" s="455">
        <v>-0.0409</v>
      </c>
    </row>
    <row r="111" ht="12.75" customHeight="1" spans="1:16">
      <c r="A111" s="389">
        <v>101</v>
      </c>
      <c r="B111" s="388" t="s">
        <v>120</v>
      </c>
      <c r="C111" s="407" t="s">
        <v>152</v>
      </c>
      <c r="D111" s="443">
        <v>44861</v>
      </c>
      <c r="E111" s="446">
        <v>328.2</v>
      </c>
      <c r="F111" s="446">
        <v>327.9</v>
      </c>
      <c r="G111" s="447">
        <v>323.8</v>
      </c>
      <c r="H111" s="447">
        <v>319.4</v>
      </c>
      <c r="I111" s="447">
        <v>315.3</v>
      </c>
      <c r="J111" s="447">
        <v>332.3</v>
      </c>
      <c r="K111" s="447">
        <v>336.4</v>
      </c>
      <c r="L111" s="447">
        <v>340.8</v>
      </c>
      <c r="M111" s="389">
        <v>332</v>
      </c>
      <c r="N111" s="389">
        <v>323.5</v>
      </c>
      <c r="O111" s="454">
        <v>22740388</v>
      </c>
      <c r="P111" s="455">
        <v>-0.1079</v>
      </c>
    </row>
    <row r="112" ht="12.75" customHeight="1" spans="1:16">
      <c r="A112" s="389">
        <v>102</v>
      </c>
      <c r="B112" s="388" t="s">
        <v>50</v>
      </c>
      <c r="C112" s="407" t="s">
        <v>153</v>
      </c>
      <c r="D112" s="443">
        <v>44861</v>
      </c>
      <c r="E112" s="446">
        <v>246.8</v>
      </c>
      <c r="F112" s="446">
        <v>247.1</v>
      </c>
      <c r="G112" s="447">
        <v>241</v>
      </c>
      <c r="H112" s="447">
        <v>235.2</v>
      </c>
      <c r="I112" s="447">
        <v>229.1</v>
      </c>
      <c r="J112" s="447">
        <v>252.9</v>
      </c>
      <c r="K112" s="447">
        <v>259</v>
      </c>
      <c r="L112" s="447">
        <v>264.8</v>
      </c>
      <c r="M112" s="389">
        <v>253.2</v>
      </c>
      <c r="N112" s="389">
        <v>241.3</v>
      </c>
      <c r="O112" s="454">
        <v>12884700</v>
      </c>
      <c r="P112" s="455">
        <v>-0.103</v>
      </c>
    </row>
    <row r="113" ht="12.75" customHeight="1" spans="1:16">
      <c r="A113" s="389">
        <v>103</v>
      </c>
      <c r="B113" s="388" t="s">
        <v>46</v>
      </c>
      <c r="C113" s="407" t="s">
        <v>154</v>
      </c>
      <c r="D113" s="443">
        <v>44861</v>
      </c>
      <c r="E113" s="446">
        <v>4420.55</v>
      </c>
      <c r="F113" s="446">
        <v>4402.47</v>
      </c>
      <c r="G113" s="447">
        <v>4371.78</v>
      </c>
      <c r="H113" s="447">
        <v>4323.02</v>
      </c>
      <c r="I113" s="447">
        <v>4292.33</v>
      </c>
      <c r="J113" s="447">
        <v>4451.23</v>
      </c>
      <c r="K113" s="447">
        <v>4481.92</v>
      </c>
      <c r="L113" s="447">
        <v>4530.68</v>
      </c>
      <c r="M113" s="389">
        <v>4433.15</v>
      </c>
      <c r="N113" s="389">
        <v>4353.7</v>
      </c>
      <c r="O113" s="454">
        <v>213450</v>
      </c>
      <c r="P113" s="455">
        <v>-0.154</v>
      </c>
    </row>
    <row r="114" ht="12.75" customHeight="1" spans="1:16">
      <c r="A114" s="389">
        <v>104</v>
      </c>
      <c r="B114" s="388" t="s">
        <v>46</v>
      </c>
      <c r="C114" s="407" t="s">
        <v>155</v>
      </c>
      <c r="D114" s="443">
        <v>44861</v>
      </c>
      <c r="E114" s="446">
        <v>1834.8</v>
      </c>
      <c r="F114" s="446">
        <v>1834.77</v>
      </c>
      <c r="G114" s="447">
        <v>1816.58</v>
      </c>
      <c r="H114" s="447">
        <v>1798.37</v>
      </c>
      <c r="I114" s="447">
        <v>1780.18</v>
      </c>
      <c r="J114" s="447">
        <v>1852.98</v>
      </c>
      <c r="K114" s="447">
        <v>1871.17</v>
      </c>
      <c r="L114" s="447">
        <v>1889.38</v>
      </c>
      <c r="M114" s="389">
        <v>1852.95</v>
      </c>
      <c r="N114" s="389">
        <v>1816.55</v>
      </c>
      <c r="O114" s="454">
        <v>4075500</v>
      </c>
      <c r="P114" s="455">
        <v>-0.0738</v>
      </c>
    </row>
    <row r="115" ht="12.75" customHeight="1" spans="1:16">
      <c r="A115" s="389">
        <v>105</v>
      </c>
      <c r="B115" s="388" t="s">
        <v>65</v>
      </c>
      <c r="C115" s="407" t="s">
        <v>156</v>
      </c>
      <c r="D115" s="443">
        <v>44861</v>
      </c>
      <c r="E115" s="446">
        <v>1149.4</v>
      </c>
      <c r="F115" s="446">
        <v>1157.62</v>
      </c>
      <c r="G115" s="447">
        <v>1135.88</v>
      </c>
      <c r="H115" s="447">
        <v>1122.37</v>
      </c>
      <c r="I115" s="447">
        <v>1100.63</v>
      </c>
      <c r="J115" s="447">
        <v>1171.13</v>
      </c>
      <c r="K115" s="447">
        <v>1192.87</v>
      </c>
      <c r="L115" s="447">
        <v>1206.38</v>
      </c>
      <c r="M115" s="389">
        <v>1179.35</v>
      </c>
      <c r="N115" s="389">
        <v>1144.1</v>
      </c>
      <c r="O115" s="454">
        <v>18432000</v>
      </c>
      <c r="P115" s="455">
        <v>-0.097</v>
      </c>
    </row>
    <row r="116" ht="12.75" customHeight="1" spans="1:16">
      <c r="A116" s="389">
        <v>106</v>
      </c>
      <c r="B116" s="388" t="s">
        <v>81</v>
      </c>
      <c r="C116" s="407" t="s">
        <v>157</v>
      </c>
      <c r="D116" s="443">
        <v>44861</v>
      </c>
      <c r="E116" s="446">
        <v>186.3</v>
      </c>
      <c r="F116" s="446">
        <v>186.53</v>
      </c>
      <c r="G116" s="447">
        <v>183.82</v>
      </c>
      <c r="H116" s="447">
        <v>181.33</v>
      </c>
      <c r="I116" s="447">
        <v>178.62</v>
      </c>
      <c r="J116" s="447">
        <v>189.02</v>
      </c>
      <c r="K116" s="447">
        <v>191.73</v>
      </c>
      <c r="L116" s="447">
        <v>194.22</v>
      </c>
      <c r="M116" s="389">
        <v>189.25</v>
      </c>
      <c r="N116" s="389">
        <v>184.05</v>
      </c>
      <c r="O116" s="454">
        <v>15526000</v>
      </c>
      <c r="P116" s="455">
        <v>-0.082</v>
      </c>
    </row>
    <row r="117" ht="12.75" customHeight="1" spans="1:16">
      <c r="A117" s="389">
        <v>107</v>
      </c>
      <c r="B117" s="388" t="s">
        <v>89</v>
      </c>
      <c r="C117" s="407" t="s">
        <v>158</v>
      </c>
      <c r="D117" s="443">
        <v>44861</v>
      </c>
      <c r="E117" s="446">
        <v>1387.45</v>
      </c>
      <c r="F117" s="446">
        <v>1389.97</v>
      </c>
      <c r="G117" s="447">
        <v>1378.93</v>
      </c>
      <c r="H117" s="447">
        <v>1370.42</v>
      </c>
      <c r="I117" s="447">
        <v>1359.38</v>
      </c>
      <c r="J117" s="447">
        <v>1398.48</v>
      </c>
      <c r="K117" s="447">
        <v>1409.52</v>
      </c>
      <c r="L117" s="447">
        <v>1418.03</v>
      </c>
      <c r="M117" s="389">
        <v>1401</v>
      </c>
      <c r="N117" s="389">
        <v>1381.45</v>
      </c>
      <c r="O117" s="454">
        <v>37089000</v>
      </c>
      <c r="P117" s="455">
        <v>-0.0663</v>
      </c>
    </row>
    <row r="118" ht="12.75" customHeight="1" spans="1:16">
      <c r="A118" s="389">
        <v>108</v>
      </c>
      <c r="B118" s="388" t="s">
        <v>89</v>
      </c>
      <c r="C118" s="407" t="s">
        <v>159</v>
      </c>
      <c r="D118" s="443">
        <v>44861</v>
      </c>
      <c r="E118" s="446">
        <v>513.95</v>
      </c>
      <c r="F118" s="446">
        <v>523.5</v>
      </c>
      <c r="G118" s="447">
        <v>501.25</v>
      </c>
      <c r="H118" s="447">
        <v>488.55</v>
      </c>
      <c r="I118" s="447">
        <v>466.3</v>
      </c>
      <c r="J118" s="447">
        <v>536.2</v>
      </c>
      <c r="K118" s="447">
        <v>558.45</v>
      </c>
      <c r="L118" s="447">
        <v>571.15</v>
      </c>
      <c r="M118" s="389">
        <v>545.75</v>
      </c>
      <c r="N118" s="389">
        <v>510.8</v>
      </c>
      <c r="O118" s="454">
        <v>1652250</v>
      </c>
      <c r="P118" s="455">
        <v>-0.1106</v>
      </c>
    </row>
    <row r="119" ht="12.75" customHeight="1" spans="1:16">
      <c r="A119" s="389">
        <v>109</v>
      </c>
      <c r="B119" s="388" t="s">
        <v>86</v>
      </c>
      <c r="C119" s="407" t="s">
        <v>160</v>
      </c>
      <c r="D119" s="443">
        <v>44861</v>
      </c>
      <c r="E119" s="446">
        <v>65.95</v>
      </c>
      <c r="F119" s="446">
        <v>65.93</v>
      </c>
      <c r="G119" s="447">
        <v>65.42</v>
      </c>
      <c r="H119" s="447">
        <v>64.88</v>
      </c>
      <c r="I119" s="447">
        <v>64.37</v>
      </c>
      <c r="J119" s="447">
        <v>66.47</v>
      </c>
      <c r="K119" s="447">
        <v>66.98</v>
      </c>
      <c r="L119" s="447">
        <v>67.52</v>
      </c>
      <c r="M119" s="389">
        <v>66.45</v>
      </c>
      <c r="N119" s="389">
        <v>65.4</v>
      </c>
      <c r="O119" s="454">
        <v>112008000</v>
      </c>
      <c r="P119" s="455">
        <v>-0.0619</v>
      </c>
    </row>
    <row r="120" ht="12.75" customHeight="1" spans="1:16">
      <c r="A120" s="389">
        <v>110</v>
      </c>
      <c r="B120" s="388" t="s">
        <v>44</v>
      </c>
      <c r="C120" s="407" t="s">
        <v>161</v>
      </c>
      <c r="D120" s="443">
        <v>44861</v>
      </c>
      <c r="E120" s="446">
        <v>912.3</v>
      </c>
      <c r="F120" s="446">
        <v>907.35</v>
      </c>
      <c r="G120" s="447">
        <v>899.15</v>
      </c>
      <c r="H120" s="447">
        <v>886</v>
      </c>
      <c r="I120" s="447">
        <v>877.8</v>
      </c>
      <c r="J120" s="447">
        <v>920.5</v>
      </c>
      <c r="K120" s="447">
        <v>928.7</v>
      </c>
      <c r="L120" s="447">
        <v>941.85</v>
      </c>
      <c r="M120" s="389">
        <v>915.55</v>
      </c>
      <c r="N120" s="389">
        <v>894.2</v>
      </c>
      <c r="O120" s="454">
        <v>1169350</v>
      </c>
      <c r="P120" s="455">
        <v>-0.1027</v>
      </c>
    </row>
    <row r="121" ht="12.75" customHeight="1" spans="1:16">
      <c r="A121" s="389">
        <v>111</v>
      </c>
      <c r="B121" s="388" t="s">
        <v>46</v>
      </c>
      <c r="C121" s="407" t="s">
        <v>162</v>
      </c>
      <c r="D121" s="443">
        <v>44861</v>
      </c>
      <c r="E121" s="446">
        <v>679.9</v>
      </c>
      <c r="F121" s="446">
        <v>680.53</v>
      </c>
      <c r="G121" s="447">
        <v>673.12</v>
      </c>
      <c r="H121" s="447">
        <v>666.33</v>
      </c>
      <c r="I121" s="447">
        <v>658.92</v>
      </c>
      <c r="J121" s="447">
        <v>687.32</v>
      </c>
      <c r="K121" s="447">
        <v>694.73</v>
      </c>
      <c r="L121" s="447">
        <v>701.52</v>
      </c>
      <c r="M121" s="389">
        <v>687.95</v>
      </c>
      <c r="N121" s="389">
        <v>673.75</v>
      </c>
      <c r="O121" s="454">
        <v>13461000</v>
      </c>
      <c r="P121" s="455">
        <v>-0.0666</v>
      </c>
    </row>
    <row r="122" ht="12.75" customHeight="1" spans="1:16">
      <c r="A122" s="389">
        <v>112</v>
      </c>
      <c r="B122" s="388" t="s">
        <v>61</v>
      </c>
      <c r="C122" s="407" t="s">
        <v>163</v>
      </c>
      <c r="D122" s="443">
        <v>44861</v>
      </c>
      <c r="E122" s="446">
        <v>334.65</v>
      </c>
      <c r="F122" s="446">
        <v>333.35</v>
      </c>
      <c r="G122" s="447">
        <v>330.4</v>
      </c>
      <c r="H122" s="447">
        <v>326.15</v>
      </c>
      <c r="I122" s="447">
        <v>323.2</v>
      </c>
      <c r="J122" s="447">
        <v>337.6</v>
      </c>
      <c r="K122" s="447">
        <v>340.55</v>
      </c>
      <c r="L122" s="447">
        <v>344.8</v>
      </c>
      <c r="M122" s="389">
        <v>336.3</v>
      </c>
      <c r="N122" s="389">
        <v>329.1</v>
      </c>
      <c r="O122" s="454">
        <v>72851200</v>
      </c>
      <c r="P122" s="455">
        <v>-0.0866</v>
      </c>
    </row>
    <row r="123" ht="12.75" customHeight="1" spans="1:16">
      <c r="A123" s="389">
        <v>113</v>
      </c>
      <c r="B123" s="388" t="s">
        <v>137</v>
      </c>
      <c r="C123" s="407" t="s">
        <v>164</v>
      </c>
      <c r="D123" s="443">
        <v>44861</v>
      </c>
      <c r="E123" s="446">
        <v>419.3</v>
      </c>
      <c r="F123" s="446">
        <v>417.22</v>
      </c>
      <c r="G123" s="447">
        <v>411.03</v>
      </c>
      <c r="H123" s="447">
        <v>402.77</v>
      </c>
      <c r="I123" s="447">
        <v>396.58</v>
      </c>
      <c r="J123" s="447">
        <v>425.48</v>
      </c>
      <c r="K123" s="447">
        <v>431.67</v>
      </c>
      <c r="L123" s="447">
        <v>439.93</v>
      </c>
      <c r="M123" s="389">
        <v>423.4</v>
      </c>
      <c r="N123" s="389">
        <v>408.95</v>
      </c>
      <c r="O123" s="454">
        <v>28253750</v>
      </c>
      <c r="P123" s="455">
        <v>-0.0153</v>
      </c>
    </row>
    <row r="124" ht="12.75" customHeight="1" spans="1:16">
      <c r="A124" s="389">
        <v>114</v>
      </c>
      <c r="B124" s="388" t="s">
        <v>50</v>
      </c>
      <c r="C124" s="407" t="s">
        <v>165</v>
      </c>
      <c r="D124" s="443">
        <v>44861</v>
      </c>
      <c r="E124" s="446">
        <v>2561.6</v>
      </c>
      <c r="F124" s="446">
        <v>2558.7</v>
      </c>
      <c r="G124" s="447">
        <v>2524.05</v>
      </c>
      <c r="H124" s="447">
        <v>2486.5</v>
      </c>
      <c r="I124" s="447">
        <v>2451.85</v>
      </c>
      <c r="J124" s="447">
        <v>2596.25</v>
      </c>
      <c r="K124" s="447">
        <v>2630.9</v>
      </c>
      <c r="L124" s="447">
        <v>2668.45</v>
      </c>
      <c r="M124" s="389">
        <v>2593.35</v>
      </c>
      <c r="N124" s="389">
        <v>2521.15</v>
      </c>
      <c r="O124" s="454">
        <v>351000</v>
      </c>
      <c r="P124" s="455">
        <v>-0.0351</v>
      </c>
    </row>
    <row r="125" ht="12.75" customHeight="1" spans="1:16">
      <c r="A125" s="389">
        <v>115</v>
      </c>
      <c r="B125" s="388" t="s">
        <v>137</v>
      </c>
      <c r="C125" s="407" t="s">
        <v>166</v>
      </c>
      <c r="D125" s="443">
        <v>44861</v>
      </c>
      <c r="E125" s="446">
        <v>622</v>
      </c>
      <c r="F125" s="446">
        <v>624.33</v>
      </c>
      <c r="G125" s="447">
        <v>616.67</v>
      </c>
      <c r="H125" s="447">
        <v>611.33</v>
      </c>
      <c r="I125" s="447">
        <v>603.67</v>
      </c>
      <c r="J125" s="447">
        <v>629.67</v>
      </c>
      <c r="K125" s="447">
        <v>637.33</v>
      </c>
      <c r="L125" s="447">
        <v>642.67</v>
      </c>
      <c r="M125" s="389">
        <v>632</v>
      </c>
      <c r="N125" s="389">
        <v>619</v>
      </c>
      <c r="O125" s="454">
        <v>27510300</v>
      </c>
      <c r="P125" s="455">
        <v>-0.021</v>
      </c>
    </row>
    <row r="126" ht="12.75" customHeight="1" spans="1:16">
      <c r="A126" s="389">
        <v>116</v>
      </c>
      <c r="B126" s="388" t="s">
        <v>46</v>
      </c>
      <c r="C126" s="407" t="s">
        <v>167</v>
      </c>
      <c r="D126" s="443">
        <v>44861</v>
      </c>
      <c r="E126" s="446">
        <v>607.35</v>
      </c>
      <c r="F126" s="446">
        <v>607.27</v>
      </c>
      <c r="G126" s="447">
        <v>598.63</v>
      </c>
      <c r="H126" s="447">
        <v>589.92</v>
      </c>
      <c r="I126" s="447">
        <v>581.28</v>
      </c>
      <c r="J126" s="447">
        <v>615.98</v>
      </c>
      <c r="K126" s="447">
        <v>624.62</v>
      </c>
      <c r="L126" s="447">
        <v>633.33</v>
      </c>
      <c r="M126" s="389">
        <v>615.9</v>
      </c>
      <c r="N126" s="389">
        <v>598.55</v>
      </c>
      <c r="O126" s="454">
        <v>9266250</v>
      </c>
      <c r="P126" s="455">
        <v>-0.0273</v>
      </c>
    </row>
    <row r="127" ht="12.75" customHeight="1" spans="1:16">
      <c r="A127" s="389">
        <v>117</v>
      </c>
      <c r="B127" s="388" t="s">
        <v>65</v>
      </c>
      <c r="C127" s="407" t="s">
        <v>168</v>
      </c>
      <c r="D127" s="443">
        <v>44861</v>
      </c>
      <c r="E127" s="446">
        <v>1776.15</v>
      </c>
      <c r="F127" s="446">
        <v>1788.53</v>
      </c>
      <c r="G127" s="447">
        <v>1759.07</v>
      </c>
      <c r="H127" s="447">
        <v>1741.98</v>
      </c>
      <c r="I127" s="447">
        <v>1712.52</v>
      </c>
      <c r="J127" s="447">
        <v>1805.62</v>
      </c>
      <c r="K127" s="447">
        <v>1835.08</v>
      </c>
      <c r="L127" s="447">
        <v>1852.17</v>
      </c>
      <c r="M127" s="389">
        <v>1818</v>
      </c>
      <c r="N127" s="389">
        <v>1771.45</v>
      </c>
      <c r="O127" s="454">
        <v>21982800</v>
      </c>
      <c r="P127" s="455">
        <v>-0.0639</v>
      </c>
    </row>
    <row r="128" ht="12.75" customHeight="1" spans="1:16">
      <c r="A128" s="389">
        <v>118</v>
      </c>
      <c r="B128" s="388" t="s">
        <v>70</v>
      </c>
      <c r="C128" s="407" t="s">
        <v>169</v>
      </c>
      <c r="D128" s="443">
        <v>44861</v>
      </c>
      <c r="E128" s="446">
        <v>73.4</v>
      </c>
      <c r="F128" s="446">
        <v>73.22</v>
      </c>
      <c r="G128" s="447">
        <v>72.33</v>
      </c>
      <c r="H128" s="447">
        <v>71.27</v>
      </c>
      <c r="I128" s="447">
        <v>70.38</v>
      </c>
      <c r="J128" s="447">
        <v>74.28</v>
      </c>
      <c r="K128" s="447">
        <v>75.17</v>
      </c>
      <c r="L128" s="447">
        <v>76.23</v>
      </c>
      <c r="M128" s="389">
        <v>74.1</v>
      </c>
      <c r="N128" s="389">
        <v>72.15</v>
      </c>
      <c r="O128" s="454">
        <v>56444300</v>
      </c>
      <c r="P128" s="455">
        <v>-0.1095</v>
      </c>
    </row>
    <row r="129" ht="12.75" customHeight="1" spans="1:16">
      <c r="A129" s="389">
        <v>119</v>
      </c>
      <c r="B129" s="388" t="s">
        <v>46</v>
      </c>
      <c r="C129" s="407" t="s">
        <v>170</v>
      </c>
      <c r="D129" s="443">
        <v>44861</v>
      </c>
      <c r="E129" s="446">
        <v>2521.6</v>
      </c>
      <c r="F129" s="446">
        <v>2538</v>
      </c>
      <c r="G129" s="447">
        <v>2479.6</v>
      </c>
      <c r="H129" s="447">
        <v>2437.6</v>
      </c>
      <c r="I129" s="447">
        <v>2379.2</v>
      </c>
      <c r="J129" s="447">
        <v>2580</v>
      </c>
      <c r="K129" s="447">
        <v>2638.4</v>
      </c>
      <c r="L129" s="447">
        <v>2680.4</v>
      </c>
      <c r="M129" s="389">
        <v>2596.4</v>
      </c>
      <c r="N129" s="389">
        <v>2496</v>
      </c>
      <c r="O129" s="454">
        <v>1104000</v>
      </c>
      <c r="P129" s="455">
        <v>-0.1028</v>
      </c>
    </row>
    <row r="130" ht="12.75" customHeight="1" spans="1:16">
      <c r="A130" s="389">
        <v>120</v>
      </c>
      <c r="B130" s="388" t="s">
        <v>44</v>
      </c>
      <c r="C130" s="407" t="s">
        <v>171</v>
      </c>
      <c r="D130" s="443">
        <v>44861</v>
      </c>
      <c r="E130" s="446">
        <v>510.95</v>
      </c>
      <c r="F130" s="446">
        <v>511.02</v>
      </c>
      <c r="G130" s="447">
        <v>505.03</v>
      </c>
      <c r="H130" s="447">
        <v>499.12</v>
      </c>
      <c r="I130" s="447">
        <v>493.13</v>
      </c>
      <c r="J130" s="447">
        <v>516.93</v>
      </c>
      <c r="K130" s="447">
        <v>522.92</v>
      </c>
      <c r="L130" s="447">
        <v>528.83</v>
      </c>
      <c r="M130" s="389">
        <v>517</v>
      </c>
      <c r="N130" s="389">
        <v>505.1</v>
      </c>
      <c r="O130" s="454">
        <v>6417000</v>
      </c>
      <c r="P130" s="455">
        <v>-0.0354</v>
      </c>
    </row>
    <row r="131" ht="12.75" customHeight="1" spans="1:16">
      <c r="A131" s="389">
        <v>121</v>
      </c>
      <c r="B131" s="388" t="s">
        <v>70</v>
      </c>
      <c r="C131" s="407" t="s">
        <v>172</v>
      </c>
      <c r="D131" s="443">
        <v>44861</v>
      </c>
      <c r="E131" s="446">
        <v>395.6</v>
      </c>
      <c r="F131" s="446">
        <v>397.6</v>
      </c>
      <c r="G131" s="447">
        <v>391.65</v>
      </c>
      <c r="H131" s="447">
        <v>387.7</v>
      </c>
      <c r="I131" s="447">
        <v>381.75</v>
      </c>
      <c r="J131" s="447">
        <v>401.55</v>
      </c>
      <c r="K131" s="447">
        <v>407.5</v>
      </c>
      <c r="L131" s="447">
        <v>411.45</v>
      </c>
      <c r="M131" s="389">
        <v>403.55</v>
      </c>
      <c r="N131" s="389">
        <v>393.65</v>
      </c>
      <c r="O131" s="454">
        <v>8976000</v>
      </c>
      <c r="P131" s="455">
        <v>-0.3156</v>
      </c>
    </row>
    <row r="132" ht="12.75" customHeight="1" spans="1:16">
      <c r="A132" s="389">
        <v>122</v>
      </c>
      <c r="B132" s="388" t="s">
        <v>42</v>
      </c>
      <c r="C132" s="407" t="s">
        <v>173</v>
      </c>
      <c r="D132" s="443">
        <v>44861</v>
      </c>
      <c r="E132" s="446">
        <v>1823.9</v>
      </c>
      <c r="F132" s="446">
        <v>1829.58</v>
      </c>
      <c r="G132" s="447">
        <v>1799.32</v>
      </c>
      <c r="H132" s="447">
        <v>1774.73</v>
      </c>
      <c r="I132" s="447">
        <v>1744.47</v>
      </c>
      <c r="J132" s="447">
        <v>1854.17</v>
      </c>
      <c r="K132" s="447">
        <v>1884.43</v>
      </c>
      <c r="L132" s="447">
        <v>1909.02</v>
      </c>
      <c r="M132" s="389">
        <v>1859.85</v>
      </c>
      <c r="N132" s="389">
        <v>1805</v>
      </c>
      <c r="O132" s="454">
        <v>8727000</v>
      </c>
      <c r="P132" s="455">
        <v>-0.0478</v>
      </c>
    </row>
    <row r="133" ht="12.75" customHeight="1" spans="1:16">
      <c r="A133" s="389">
        <v>123</v>
      </c>
      <c r="B133" s="388" t="s">
        <v>89</v>
      </c>
      <c r="C133" s="407" t="s">
        <v>174</v>
      </c>
      <c r="D133" s="443">
        <v>44861</v>
      </c>
      <c r="E133" s="446">
        <v>4388.1</v>
      </c>
      <c r="F133" s="446">
        <v>4442.68</v>
      </c>
      <c r="G133" s="447">
        <v>4304.77</v>
      </c>
      <c r="H133" s="447">
        <v>4221.43</v>
      </c>
      <c r="I133" s="447">
        <v>4083.52</v>
      </c>
      <c r="J133" s="447">
        <v>4526.02</v>
      </c>
      <c r="K133" s="447">
        <v>4663.93</v>
      </c>
      <c r="L133" s="447">
        <v>4747.27</v>
      </c>
      <c r="M133" s="389">
        <v>4580.6</v>
      </c>
      <c r="N133" s="389">
        <v>4359.35</v>
      </c>
      <c r="O133" s="454">
        <v>1263750</v>
      </c>
      <c r="P133" s="455">
        <v>0.0268</v>
      </c>
    </row>
    <row r="134" ht="12.75" customHeight="1" spans="1:16">
      <c r="A134" s="389">
        <v>124</v>
      </c>
      <c r="B134" s="388" t="s">
        <v>89</v>
      </c>
      <c r="C134" s="407" t="s">
        <v>175</v>
      </c>
      <c r="D134" s="443">
        <v>44861</v>
      </c>
      <c r="E134" s="446">
        <v>3448.4</v>
      </c>
      <c r="F134" s="446">
        <v>3459.97</v>
      </c>
      <c r="G134" s="447">
        <v>3394.93</v>
      </c>
      <c r="H134" s="447">
        <v>3341.47</v>
      </c>
      <c r="I134" s="447">
        <v>3276.43</v>
      </c>
      <c r="J134" s="447">
        <v>3513.43</v>
      </c>
      <c r="K134" s="447">
        <v>3578.47</v>
      </c>
      <c r="L134" s="447">
        <v>3631.93</v>
      </c>
      <c r="M134" s="389">
        <v>3525</v>
      </c>
      <c r="N134" s="389">
        <v>3406.5</v>
      </c>
      <c r="O134" s="454">
        <v>887800</v>
      </c>
      <c r="P134" s="455">
        <v>-0.1088</v>
      </c>
    </row>
    <row r="135" ht="12.75" customHeight="1" spans="1:16">
      <c r="A135" s="389">
        <v>125</v>
      </c>
      <c r="B135" s="388" t="s">
        <v>44</v>
      </c>
      <c r="C135" s="407" t="s">
        <v>176</v>
      </c>
      <c r="D135" s="443">
        <v>44861</v>
      </c>
      <c r="E135" s="446">
        <v>659.3</v>
      </c>
      <c r="F135" s="446">
        <v>661.72</v>
      </c>
      <c r="G135" s="447">
        <v>646.68</v>
      </c>
      <c r="H135" s="447">
        <v>634.07</v>
      </c>
      <c r="I135" s="447">
        <v>619.03</v>
      </c>
      <c r="J135" s="447">
        <v>674.33</v>
      </c>
      <c r="K135" s="447">
        <v>689.37</v>
      </c>
      <c r="L135" s="447">
        <v>701.98</v>
      </c>
      <c r="M135" s="389">
        <v>676.75</v>
      </c>
      <c r="N135" s="389">
        <v>649.1</v>
      </c>
      <c r="O135" s="454">
        <v>7790250</v>
      </c>
      <c r="P135" s="455">
        <v>0.0059</v>
      </c>
    </row>
    <row r="136" ht="12.75" customHeight="1" spans="1:16">
      <c r="A136" s="389">
        <v>126</v>
      </c>
      <c r="B136" s="388" t="s">
        <v>55</v>
      </c>
      <c r="C136" s="407" t="s">
        <v>177</v>
      </c>
      <c r="D136" s="443">
        <v>44861</v>
      </c>
      <c r="E136" s="446">
        <v>1265.8</v>
      </c>
      <c r="F136" s="446">
        <v>1263.37</v>
      </c>
      <c r="G136" s="447">
        <v>1254.83</v>
      </c>
      <c r="H136" s="447">
        <v>1243.87</v>
      </c>
      <c r="I136" s="447">
        <v>1235.33</v>
      </c>
      <c r="J136" s="447">
        <v>1274.33</v>
      </c>
      <c r="K136" s="447">
        <v>1282.87</v>
      </c>
      <c r="L136" s="447">
        <v>1293.83</v>
      </c>
      <c r="M136" s="389">
        <v>1271.9</v>
      </c>
      <c r="N136" s="389">
        <v>1252.4</v>
      </c>
      <c r="O136" s="454">
        <v>9558500</v>
      </c>
      <c r="P136" s="455">
        <v>-0.071</v>
      </c>
    </row>
    <row r="137" ht="12.75" customHeight="1" spans="1:16">
      <c r="A137" s="389">
        <v>127</v>
      </c>
      <c r="B137" s="388" t="s">
        <v>70</v>
      </c>
      <c r="C137" s="407" t="s">
        <v>178</v>
      </c>
      <c r="D137" s="443">
        <v>44861</v>
      </c>
      <c r="E137" s="446">
        <v>182.65</v>
      </c>
      <c r="F137" s="446">
        <v>181.5</v>
      </c>
      <c r="G137" s="447">
        <v>179.35</v>
      </c>
      <c r="H137" s="447">
        <v>176.05</v>
      </c>
      <c r="I137" s="447">
        <v>173.9</v>
      </c>
      <c r="J137" s="447">
        <v>184.8</v>
      </c>
      <c r="K137" s="447">
        <v>186.95</v>
      </c>
      <c r="L137" s="447">
        <v>190.25</v>
      </c>
      <c r="M137" s="389">
        <v>183.65</v>
      </c>
      <c r="N137" s="389">
        <v>178.2</v>
      </c>
      <c r="O137" s="454">
        <v>25028000</v>
      </c>
      <c r="P137" s="455">
        <v>-0.151</v>
      </c>
    </row>
    <row r="138" ht="12.75" customHeight="1" spans="1:16">
      <c r="A138" s="389">
        <v>128</v>
      </c>
      <c r="B138" s="388" t="s">
        <v>70</v>
      </c>
      <c r="C138" s="407" t="s">
        <v>179</v>
      </c>
      <c r="D138" s="443">
        <v>44861</v>
      </c>
      <c r="E138" s="446">
        <v>94.7</v>
      </c>
      <c r="F138" s="446">
        <v>94.8</v>
      </c>
      <c r="G138" s="447">
        <v>93.4</v>
      </c>
      <c r="H138" s="447">
        <v>92.1</v>
      </c>
      <c r="I138" s="447">
        <v>90.7</v>
      </c>
      <c r="J138" s="447">
        <v>96.1</v>
      </c>
      <c r="K138" s="447">
        <v>97.5</v>
      </c>
      <c r="L138" s="447">
        <v>98.8</v>
      </c>
      <c r="M138" s="389">
        <v>96.2</v>
      </c>
      <c r="N138" s="389">
        <v>93.5</v>
      </c>
      <c r="O138" s="454">
        <v>29244000</v>
      </c>
      <c r="P138" s="455">
        <v>-0.1239</v>
      </c>
    </row>
    <row r="139" ht="12.75" customHeight="1" spans="1:16">
      <c r="A139" s="389">
        <v>129</v>
      </c>
      <c r="B139" s="388" t="s">
        <v>61</v>
      </c>
      <c r="C139" s="407" t="s">
        <v>180</v>
      </c>
      <c r="D139" s="443">
        <v>44861</v>
      </c>
      <c r="E139" s="446">
        <v>539.85</v>
      </c>
      <c r="F139" s="446">
        <v>542.92</v>
      </c>
      <c r="G139" s="447">
        <v>531.78</v>
      </c>
      <c r="H139" s="447">
        <v>523.72</v>
      </c>
      <c r="I139" s="447">
        <v>512.58</v>
      </c>
      <c r="J139" s="447">
        <v>550.98</v>
      </c>
      <c r="K139" s="447">
        <v>562.12</v>
      </c>
      <c r="L139" s="447">
        <v>570.18</v>
      </c>
      <c r="M139" s="389">
        <v>554.05</v>
      </c>
      <c r="N139" s="389">
        <v>534.85</v>
      </c>
      <c r="O139" s="454">
        <v>8899200</v>
      </c>
      <c r="P139" s="455">
        <v>-0.0272</v>
      </c>
    </row>
    <row r="140" ht="12.75" customHeight="1" spans="1:16">
      <c r="A140" s="389">
        <v>130</v>
      </c>
      <c r="B140" s="388" t="s">
        <v>55</v>
      </c>
      <c r="C140" s="407" t="s">
        <v>181</v>
      </c>
      <c r="D140" s="443">
        <v>44861</v>
      </c>
      <c r="E140" s="446">
        <v>8649.2</v>
      </c>
      <c r="F140" s="446">
        <v>8701.35</v>
      </c>
      <c r="G140" s="447">
        <v>8572.85</v>
      </c>
      <c r="H140" s="447">
        <v>8496.5</v>
      </c>
      <c r="I140" s="447">
        <v>8368</v>
      </c>
      <c r="J140" s="447">
        <v>8777.7</v>
      </c>
      <c r="K140" s="447">
        <v>8906.2</v>
      </c>
      <c r="L140" s="447">
        <v>8982.55</v>
      </c>
      <c r="M140" s="389">
        <v>8829.85</v>
      </c>
      <c r="N140" s="389">
        <v>8625</v>
      </c>
      <c r="O140" s="454">
        <v>3519700</v>
      </c>
      <c r="P140" s="455">
        <v>-0.0458</v>
      </c>
    </row>
    <row r="141" ht="12.75" customHeight="1" spans="1:16">
      <c r="A141" s="389">
        <v>131</v>
      </c>
      <c r="B141" s="388" t="s">
        <v>61</v>
      </c>
      <c r="C141" s="407" t="s">
        <v>182</v>
      </c>
      <c r="D141" s="443">
        <v>44861</v>
      </c>
      <c r="E141" s="446">
        <v>842.3</v>
      </c>
      <c r="F141" s="446">
        <v>844.92</v>
      </c>
      <c r="G141" s="447">
        <v>827.53</v>
      </c>
      <c r="H141" s="447">
        <v>812.77</v>
      </c>
      <c r="I141" s="447">
        <v>795.38</v>
      </c>
      <c r="J141" s="447">
        <v>859.68</v>
      </c>
      <c r="K141" s="447">
        <v>877.07</v>
      </c>
      <c r="L141" s="447">
        <v>891.83</v>
      </c>
      <c r="M141" s="389">
        <v>862.3</v>
      </c>
      <c r="N141" s="389">
        <v>830.15</v>
      </c>
      <c r="O141" s="454">
        <v>18547500</v>
      </c>
      <c r="P141" s="455">
        <v>0.0036</v>
      </c>
    </row>
    <row r="142" ht="12.75" customHeight="1" spans="1:16">
      <c r="A142" s="389">
        <v>132</v>
      </c>
      <c r="B142" s="388" t="s">
        <v>46</v>
      </c>
      <c r="C142" s="407" t="s">
        <v>183</v>
      </c>
      <c r="D142" s="443">
        <v>44861</v>
      </c>
      <c r="E142" s="446">
        <v>1183.2</v>
      </c>
      <c r="F142" s="446">
        <v>1184.38</v>
      </c>
      <c r="G142" s="447">
        <v>1166.27</v>
      </c>
      <c r="H142" s="447">
        <v>1149.33</v>
      </c>
      <c r="I142" s="447">
        <v>1131.22</v>
      </c>
      <c r="J142" s="447">
        <v>1201.32</v>
      </c>
      <c r="K142" s="447">
        <v>1219.43</v>
      </c>
      <c r="L142" s="447">
        <v>1236.37</v>
      </c>
      <c r="M142" s="389">
        <v>1202.5</v>
      </c>
      <c r="N142" s="389">
        <v>1167.45</v>
      </c>
      <c r="O142" s="454">
        <v>2878800</v>
      </c>
      <c r="P142" s="455">
        <v>-0.0712</v>
      </c>
    </row>
    <row r="143" ht="12.75" customHeight="1" spans="1:16">
      <c r="A143" s="389">
        <v>133</v>
      </c>
      <c r="B143" s="388" t="s">
        <v>44</v>
      </c>
      <c r="C143" s="407" t="s">
        <v>184</v>
      </c>
      <c r="D143" s="443">
        <v>44861</v>
      </c>
      <c r="E143" s="446">
        <v>1537.75</v>
      </c>
      <c r="F143" s="446">
        <v>1533.38</v>
      </c>
      <c r="G143" s="447">
        <v>1516.87</v>
      </c>
      <c r="H143" s="447">
        <v>1495.98</v>
      </c>
      <c r="I143" s="447">
        <v>1479.47</v>
      </c>
      <c r="J143" s="447">
        <v>1554.27</v>
      </c>
      <c r="K143" s="447">
        <v>1570.78</v>
      </c>
      <c r="L143" s="447">
        <v>1591.67</v>
      </c>
      <c r="M143" s="389">
        <v>1549.9</v>
      </c>
      <c r="N143" s="389">
        <v>1512.5</v>
      </c>
      <c r="O143" s="454">
        <v>687000</v>
      </c>
      <c r="P143" s="455">
        <v>-0.1182</v>
      </c>
    </row>
    <row r="144" ht="12.75" customHeight="1" spans="1:16">
      <c r="A144" s="389">
        <v>134</v>
      </c>
      <c r="B144" s="388" t="s">
        <v>70</v>
      </c>
      <c r="C144" s="407" t="s">
        <v>185</v>
      </c>
      <c r="D144" s="443">
        <v>44861</v>
      </c>
      <c r="E144" s="446">
        <v>769.85</v>
      </c>
      <c r="F144" s="446">
        <v>764.97</v>
      </c>
      <c r="G144" s="447">
        <v>757.88</v>
      </c>
      <c r="H144" s="447">
        <v>745.92</v>
      </c>
      <c r="I144" s="447">
        <v>738.83</v>
      </c>
      <c r="J144" s="447">
        <v>776.93</v>
      </c>
      <c r="K144" s="447">
        <v>784.02</v>
      </c>
      <c r="L144" s="447">
        <v>795.98</v>
      </c>
      <c r="M144" s="389">
        <v>772.05</v>
      </c>
      <c r="N144" s="389">
        <v>753</v>
      </c>
      <c r="O144" s="454">
        <v>1550900</v>
      </c>
      <c r="P144" s="455">
        <v>-0.2433</v>
      </c>
    </row>
    <row r="145" ht="12.75" customHeight="1" spans="1:16">
      <c r="A145" s="389">
        <v>135</v>
      </c>
      <c r="B145" s="388" t="s">
        <v>86</v>
      </c>
      <c r="C145" s="407" t="s">
        <v>186</v>
      </c>
      <c r="D145" s="443">
        <v>44861</v>
      </c>
      <c r="E145" s="446">
        <v>879.15</v>
      </c>
      <c r="F145" s="446">
        <v>879.13</v>
      </c>
      <c r="G145" s="447">
        <v>870.02</v>
      </c>
      <c r="H145" s="447">
        <v>860.88</v>
      </c>
      <c r="I145" s="447">
        <v>851.77</v>
      </c>
      <c r="J145" s="447">
        <v>888.27</v>
      </c>
      <c r="K145" s="447">
        <v>897.38</v>
      </c>
      <c r="L145" s="447">
        <v>906.52</v>
      </c>
      <c r="M145" s="389">
        <v>888.25</v>
      </c>
      <c r="N145" s="389">
        <v>870</v>
      </c>
      <c r="O145" s="454">
        <v>2833600</v>
      </c>
      <c r="P145" s="455">
        <v>-0.1003</v>
      </c>
    </row>
    <row r="146" ht="12.75" customHeight="1" spans="1:16">
      <c r="A146" s="389">
        <v>136</v>
      </c>
      <c r="B146" s="388" t="s">
        <v>89</v>
      </c>
      <c r="C146" s="407" t="s">
        <v>187</v>
      </c>
      <c r="D146" s="443">
        <v>44861</v>
      </c>
      <c r="E146" s="446">
        <v>3105.85</v>
      </c>
      <c r="F146" s="446">
        <v>3145.33</v>
      </c>
      <c r="G146" s="447">
        <v>3034.72</v>
      </c>
      <c r="H146" s="447">
        <v>2963.58</v>
      </c>
      <c r="I146" s="447">
        <v>2852.97</v>
      </c>
      <c r="J146" s="447">
        <v>3216.47</v>
      </c>
      <c r="K146" s="447">
        <v>3327.08</v>
      </c>
      <c r="L146" s="447">
        <v>3398.22</v>
      </c>
      <c r="M146" s="389">
        <v>3255.95</v>
      </c>
      <c r="N146" s="389">
        <v>3074.2</v>
      </c>
      <c r="O146" s="454">
        <v>2511400</v>
      </c>
      <c r="P146" s="455">
        <v>0.0226</v>
      </c>
    </row>
    <row r="147" ht="12.75" customHeight="1" spans="1:16">
      <c r="A147" s="389">
        <v>137</v>
      </c>
      <c r="B147" s="388" t="s">
        <v>55</v>
      </c>
      <c r="C147" s="407" t="s">
        <v>188</v>
      </c>
      <c r="D147" s="443">
        <v>44861</v>
      </c>
      <c r="E147" s="446">
        <v>106</v>
      </c>
      <c r="F147" s="446">
        <v>105.95</v>
      </c>
      <c r="G147" s="447">
        <v>102.95</v>
      </c>
      <c r="H147" s="447">
        <v>99.9</v>
      </c>
      <c r="I147" s="447">
        <v>96.9</v>
      </c>
      <c r="J147" s="447">
        <v>109</v>
      </c>
      <c r="K147" s="447">
        <v>112</v>
      </c>
      <c r="L147" s="447">
        <v>115.05</v>
      </c>
      <c r="M147" s="389">
        <v>108.95</v>
      </c>
      <c r="N147" s="389">
        <v>102.9</v>
      </c>
      <c r="O147" s="454">
        <v>46147500</v>
      </c>
      <c r="P147" s="455">
        <v>-0.1401</v>
      </c>
    </row>
    <row r="148" ht="12.75" customHeight="1" spans="1:16">
      <c r="A148" s="389">
        <v>138</v>
      </c>
      <c r="B148" s="388" t="s">
        <v>89</v>
      </c>
      <c r="C148" s="407" t="s">
        <v>189</v>
      </c>
      <c r="D148" s="443">
        <v>44861</v>
      </c>
      <c r="E148" s="446">
        <v>2074.25</v>
      </c>
      <c r="F148" s="446">
        <v>2084.23</v>
      </c>
      <c r="G148" s="447">
        <v>2042.47</v>
      </c>
      <c r="H148" s="447">
        <v>2010.68</v>
      </c>
      <c r="I148" s="447">
        <v>1968.92</v>
      </c>
      <c r="J148" s="447">
        <v>2116.02</v>
      </c>
      <c r="K148" s="447">
        <v>2157.78</v>
      </c>
      <c r="L148" s="447">
        <v>2189.57</v>
      </c>
      <c r="M148" s="389">
        <v>2126</v>
      </c>
      <c r="N148" s="389">
        <v>2052.45</v>
      </c>
      <c r="O148" s="454">
        <v>1860600</v>
      </c>
      <c r="P148" s="455">
        <v>-0.0235</v>
      </c>
    </row>
    <row r="149" ht="12.75" customHeight="1" spans="1:16">
      <c r="A149" s="389">
        <v>139</v>
      </c>
      <c r="B149" s="388" t="s">
        <v>55</v>
      </c>
      <c r="C149" s="407" t="s">
        <v>190</v>
      </c>
      <c r="D149" s="443">
        <v>44861</v>
      </c>
      <c r="E149" s="446">
        <v>79649.1</v>
      </c>
      <c r="F149" s="446">
        <v>80052.62</v>
      </c>
      <c r="G149" s="447">
        <v>78415.73</v>
      </c>
      <c r="H149" s="447">
        <v>77182.37</v>
      </c>
      <c r="I149" s="447">
        <v>75545.48</v>
      </c>
      <c r="J149" s="447">
        <v>81285.98</v>
      </c>
      <c r="K149" s="447">
        <v>82922.87</v>
      </c>
      <c r="L149" s="447">
        <v>84156.23</v>
      </c>
      <c r="M149" s="389">
        <v>81689.5</v>
      </c>
      <c r="N149" s="389">
        <v>78819.25</v>
      </c>
      <c r="O149" s="454">
        <v>54550</v>
      </c>
      <c r="P149" s="455">
        <v>-0.0595</v>
      </c>
    </row>
    <row r="150" ht="12.75" customHeight="1" spans="1:16">
      <c r="A150" s="389">
        <v>140</v>
      </c>
      <c r="B150" s="388" t="s">
        <v>70</v>
      </c>
      <c r="C150" s="407" t="s">
        <v>191</v>
      </c>
      <c r="D150" s="443">
        <v>44861</v>
      </c>
      <c r="E150" s="446">
        <v>1013.85</v>
      </c>
      <c r="F150" s="446">
        <v>1017.73</v>
      </c>
      <c r="G150" s="447">
        <v>1001.62</v>
      </c>
      <c r="H150" s="447">
        <v>989.38</v>
      </c>
      <c r="I150" s="447">
        <v>973.27</v>
      </c>
      <c r="J150" s="447">
        <v>1029.97</v>
      </c>
      <c r="K150" s="447">
        <v>1046.08</v>
      </c>
      <c r="L150" s="447">
        <v>1058.32</v>
      </c>
      <c r="M150" s="389">
        <v>1033.85</v>
      </c>
      <c r="N150" s="389">
        <v>1005.5</v>
      </c>
      <c r="O150" s="454">
        <v>6545625</v>
      </c>
      <c r="P150" s="455">
        <v>-0.0939</v>
      </c>
    </row>
    <row r="151" ht="12.75" customHeight="1" spans="1:16">
      <c r="A151" s="389">
        <v>141</v>
      </c>
      <c r="B151" s="388" t="s">
        <v>137</v>
      </c>
      <c r="C151" s="407" t="s">
        <v>192</v>
      </c>
      <c r="D151" s="443">
        <v>44861</v>
      </c>
      <c r="E151" s="446">
        <v>68.15</v>
      </c>
      <c r="F151" s="446">
        <v>68.23</v>
      </c>
      <c r="G151" s="447">
        <v>67.32</v>
      </c>
      <c r="H151" s="447">
        <v>66.48</v>
      </c>
      <c r="I151" s="447">
        <v>65.57</v>
      </c>
      <c r="J151" s="447">
        <v>69.07</v>
      </c>
      <c r="K151" s="447">
        <v>69.98</v>
      </c>
      <c r="L151" s="447">
        <v>70.82</v>
      </c>
      <c r="M151" s="389">
        <v>69.15</v>
      </c>
      <c r="N151" s="389">
        <v>67.4</v>
      </c>
      <c r="O151" s="454">
        <v>64634000</v>
      </c>
      <c r="P151" s="455">
        <v>-0.1448</v>
      </c>
    </row>
    <row r="152" ht="12.75" customHeight="1" spans="1:16">
      <c r="A152" s="389">
        <v>142</v>
      </c>
      <c r="B152" s="388" t="s">
        <v>46</v>
      </c>
      <c r="C152" s="407" t="s">
        <v>193</v>
      </c>
      <c r="D152" s="443">
        <v>44861</v>
      </c>
      <c r="E152" s="446">
        <v>3915.75</v>
      </c>
      <c r="F152" s="446">
        <v>3903</v>
      </c>
      <c r="G152" s="447">
        <v>3857.5</v>
      </c>
      <c r="H152" s="447">
        <v>3799.25</v>
      </c>
      <c r="I152" s="447">
        <v>3753.75</v>
      </c>
      <c r="J152" s="447">
        <v>3961.25</v>
      </c>
      <c r="K152" s="447">
        <v>4006.75</v>
      </c>
      <c r="L152" s="447">
        <v>4065</v>
      </c>
      <c r="M152" s="389">
        <v>3948.5</v>
      </c>
      <c r="N152" s="389">
        <v>3844.75</v>
      </c>
      <c r="O152" s="454">
        <v>1624250</v>
      </c>
      <c r="P152" s="455">
        <v>-0.0621</v>
      </c>
    </row>
    <row r="153" ht="12.75" customHeight="1" spans="1:16">
      <c r="A153" s="389">
        <v>143</v>
      </c>
      <c r="B153" s="388" t="s">
        <v>40</v>
      </c>
      <c r="C153" s="407" t="s">
        <v>194</v>
      </c>
      <c r="D153" s="443">
        <v>44861</v>
      </c>
      <c r="E153" s="446">
        <v>4478.8</v>
      </c>
      <c r="F153" s="446">
        <v>4482.98</v>
      </c>
      <c r="G153" s="447">
        <v>4425.97</v>
      </c>
      <c r="H153" s="447">
        <v>4373.13</v>
      </c>
      <c r="I153" s="447">
        <v>4316.12</v>
      </c>
      <c r="J153" s="447">
        <v>4535.82</v>
      </c>
      <c r="K153" s="447">
        <v>4592.83</v>
      </c>
      <c r="L153" s="447">
        <v>4645.67</v>
      </c>
      <c r="M153" s="389">
        <v>4540</v>
      </c>
      <c r="N153" s="389">
        <v>4430.15</v>
      </c>
      <c r="O153" s="454">
        <v>468900</v>
      </c>
      <c r="P153" s="455">
        <v>-0.1769</v>
      </c>
    </row>
    <row r="154" ht="12.75" customHeight="1" spans="1:16">
      <c r="A154" s="389">
        <v>144</v>
      </c>
      <c r="B154" s="388" t="s">
        <v>61</v>
      </c>
      <c r="C154" s="407" t="s">
        <v>195</v>
      </c>
      <c r="D154" s="443">
        <v>44861</v>
      </c>
      <c r="E154" s="446">
        <v>19038.4</v>
      </c>
      <c r="F154" s="446">
        <v>19021</v>
      </c>
      <c r="G154" s="447">
        <v>18867.2</v>
      </c>
      <c r="H154" s="447">
        <v>18696</v>
      </c>
      <c r="I154" s="447">
        <v>18542.2</v>
      </c>
      <c r="J154" s="447">
        <v>19192.2</v>
      </c>
      <c r="K154" s="447">
        <v>19346</v>
      </c>
      <c r="L154" s="447">
        <v>19517.2</v>
      </c>
      <c r="M154" s="389">
        <v>19174.8</v>
      </c>
      <c r="N154" s="389">
        <v>18849.8</v>
      </c>
      <c r="O154" s="454">
        <v>237040</v>
      </c>
      <c r="P154" s="455">
        <v>-0.1959</v>
      </c>
    </row>
    <row r="155" ht="12.75" customHeight="1" spans="1:16">
      <c r="A155" s="389">
        <v>145</v>
      </c>
      <c r="B155" s="388" t="s">
        <v>137</v>
      </c>
      <c r="C155" s="407" t="s">
        <v>196</v>
      </c>
      <c r="D155" s="443">
        <v>44861</v>
      </c>
      <c r="E155" s="446">
        <v>125.75</v>
      </c>
      <c r="F155" s="446">
        <v>125.05</v>
      </c>
      <c r="G155" s="447">
        <v>124</v>
      </c>
      <c r="H155" s="447">
        <v>122.25</v>
      </c>
      <c r="I155" s="447">
        <v>121.2</v>
      </c>
      <c r="J155" s="447">
        <v>126.8</v>
      </c>
      <c r="K155" s="447">
        <v>127.85</v>
      </c>
      <c r="L155" s="447">
        <v>129.6</v>
      </c>
      <c r="M155" s="389">
        <v>126.1</v>
      </c>
      <c r="N155" s="389">
        <v>123.3</v>
      </c>
      <c r="O155" s="454">
        <v>53023800</v>
      </c>
      <c r="P155" s="455">
        <v>-0.1185</v>
      </c>
    </row>
    <row r="156" ht="12.75" customHeight="1" spans="1:16">
      <c r="A156" s="389">
        <v>146</v>
      </c>
      <c r="B156" s="388" t="s">
        <v>197</v>
      </c>
      <c r="C156" s="407" t="s">
        <v>198</v>
      </c>
      <c r="D156" s="443">
        <v>44861</v>
      </c>
      <c r="E156" s="446">
        <v>160.2</v>
      </c>
      <c r="F156" s="446">
        <v>160.55</v>
      </c>
      <c r="G156" s="447">
        <v>159</v>
      </c>
      <c r="H156" s="447">
        <v>157.8</v>
      </c>
      <c r="I156" s="447">
        <v>156.25</v>
      </c>
      <c r="J156" s="447">
        <v>161.75</v>
      </c>
      <c r="K156" s="447">
        <v>163.3</v>
      </c>
      <c r="L156" s="447">
        <v>164.5</v>
      </c>
      <c r="M156" s="389">
        <v>162.1</v>
      </c>
      <c r="N156" s="389">
        <v>159.35</v>
      </c>
      <c r="O156" s="454">
        <v>57096900</v>
      </c>
      <c r="P156" s="455">
        <v>-0.0484</v>
      </c>
    </row>
    <row r="157" ht="12.75" customHeight="1" spans="1:16">
      <c r="A157" s="389">
        <v>147</v>
      </c>
      <c r="B157" s="388" t="s">
        <v>110</v>
      </c>
      <c r="C157" s="407" t="s">
        <v>199</v>
      </c>
      <c r="D157" s="443">
        <v>44861</v>
      </c>
      <c r="E157" s="446">
        <v>909.3</v>
      </c>
      <c r="F157" s="446">
        <v>905.52</v>
      </c>
      <c r="G157" s="447">
        <v>892.13</v>
      </c>
      <c r="H157" s="447">
        <v>874.97</v>
      </c>
      <c r="I157" s="447">
        <v>861.58</v>
      </c>
      <c r="J157" s="447">
        <v>922.68</v>
      </c>
      <c r="K157" s="447">
        <v>936.07</v>
      </c>
      <c r="L157" s="447">
        <v>953.23</v>
      </c>
      <c r="M157" s="389">
        <v>918.9</v>
      </c>
      <c r="N157" s="389">
        <v>888.35</v>
      </c>
      <c r="O157" s="454">
        <v>5448800</v>
      </c>
      <c r="P157" s="455">
        <v>-0.0475</v>
      </c>
    </row>
    <row r="158" ht="12.75" customHeight="1" spans="1:16">
      <c r="A158" s="389">
        <v>148</v>
      </c>
      <c r="B158" s="388" t="s">
        <v>89</v>
      </c>
      <c r="C158" s="407" t="s">
        <v>200</v>
      </c>
      <c r="D158" s="443">
        <v>44861</v>
      </c>
      <c r="E158" s="446">
        <v>2961.4</v>
      </c>
      <c r="F158" s="446">
        <v>2960.67</v>
      </c>
      <c r="G158" s="447">
        <v>2935.78</v>
      </c>
      <c r="H158" s="447">
        <v>2910.17</v>
      </c>
      <c r="I158" s="447">
        <v>2885.28</v>
      </c>
      <c r="J158" s="447">
        <v>2986.28</v>
      </c>
      <c r="K158" s="447">
        <v>3011.17</v>
      </c>
      <c r="L158" s="447">
        <v>3036.78</v>
      </c>
      <c r="M158" s="389">
        <v>2985.55</v>
      </c>
      <c r="N158" s="389">
        <v>2935.05</v>
      </c>
      <c r="O158" s="454">
        <v>494200</v>
      </c>
      <c r="P158" s="455">
        <v>-0.0978</v>
      </c>
    </row>
    <row r="159" ht="12.75" customHeight="1" spans="1:16">
      <c r="A159" s="389">
        <v>149</v>
      </c>
      <c r="B159" s="388" t="s">
        <v>86</v>
      </c>
      <c r="C159" s="407" t="s">
        <v>201</v>
      </c>
      <c r="D159" s="443">
        <v>44861</v>
      </c>
      <c r="E159" s="446">
        <v>126.85</v>
      </c>
      <c r="F159" s="446">
        <v>126.22</v>
      </c>
      <c r="G159" s="447">
        <v>124.58</v>
      </c>
      <c r="H159" s="447">
        <v>122.32</v>
      </c>
      <c r="I159" s="447">
        <v>120.68</v>
      </c>
      <c r="J159" s="447">
        <v>128.48</v>
      </c>
      <c r="K159" s="447">
        <v>130.12</v>
      </c>
      <c r="L159" s="447">
        <v>132.38</v>
      </c>
      <c r="M159" s="389">
        <v>127.85</v>
      </c>
      <c r="N159" s="389">
        <v>123.95</v>
      </c>
      <c r="O159" s="454">
        <v>36213100</v>
      </c>
      <c r="P159" s="455">
        <v>-0.1678</v>
      </c>
    </row>
    <row r="160" ht="12.75" customHeight="1" spans="1:16">
      <c r="A160" s="389">
        <v>150</v>
      </c>
      <c r="B160" s="388" t="s">
        <v>48</v>
      </c>
      <c r="C160" s="407" t="s">
        <v>202</v>
      </c>
      <c r="D160" s="443">
        <v>44861</v>
      </c>
      <c r="E160" s="446">
        <v>50019.85</v>
      </c>
      <c r="F160" s="446">
        <v>50133.22</v>
      </c>
      <c r="G160" s="447">
        <v>49142.38</v>
      </c>
      <c r="H160" s="447">
        <v>48264.92</v>
      </c>
      <c r="I160" s="447">
        <v>47274.08</v>
      </c>
      <c r="J160" s="447">
        <v>51010.68</v>
      </c>
      <c r="K160" s="447">
        <v>52001.52</v>
      </c>
      <c r="L160" s="447">
        <v>52878.98</v>
      </c>
      <c r="M160" s="389">
        <v>51124.05</v>
      </c>
      <c r="N160" s="389">
        <v>49255.75</v>
      </c>
      <c r="O160" s="454">
        <v>83805</v>
      </c>
      <c r="P160" s="455">
        <v>-0.0542</v>
      </c>
    </row>
    <row r="161" ht="12.75" customHeight="1" spans="1:16">
      <c r="A161" s="389">
        <v>151</v>
      </c>
      <c r="B161" s="388" t="s">
        <v>44</v>
      </c>
      <c r="C161" s="407" t="s">
        <v>203</v>
      </c>
      <c r="D161" s="443">
        <v>44861</v>
      </c>
      <c r="E161" s="446">
        <v>849.2</v>
      </c>
      <c r="F161" s="446">
        <v>854.07</v>
      </c>
      <c r="G161" s="447">
        <v>830.13</v>
      </c>
      <c r="H161" s="447">
        <v>811.07</v>
      </c>
      <c r="I161" s="447">
        <v>787.13</v>
      </c>
      <c r="J161" s="447">
        <v>873.13</v>
      </c>
      <c r="K161" s="447">
        <v>897.07</v>
      </c>
      <c r="L161" s="447">
        <v>916.13</v>
      </c>
      <c r="M161" s="389">
        <v>878</v>
      </c>
      <c r="N161" s="389">
        <v>835</v>
      </c>
      <c r="O161" s="454">
        <v>4819925</v>
      </c>
      <c r="P161" s="455">
        <v>-0.206</v>
      </c>
    </row>
    <row r="162" ht="12.75" customHeight="1" spans="1:16">
      <c r="A162" s="389">
        <v>152</v>
      </c>
      <c r="B162" s="388" t="s">
        <v>89</v>
      </c>
      <c r="C162" s="407" t="s">
        <v>204</v>
      </c>
      <c r="D162" s="443">
        <v>44861</v>
      </c>
      <c r="E162" s="446">
        <v>3189.25</v>
      </c>
      <c r="F162" s="446">
        <v>3198.42</v>
      </c>
      <c r="G162" s="447">
        <v>3134.23</v>
      </c>
      <c r="H162" s="447">
        <v>3079.22</v>
      </c>
      <c r="I162" s="447">
        <v>3015.03</v>
      </c>
      <c r="J162" s="447">
        <v>3253.43</v>
      </c>
      <c r="K162" s="447">
        <v>3317.62</v>
      </c>
      <c r="L162" s="447">
        <v>3372.63</v>
      </c>
      <c r="M162" s="389">
        <v>3262.6</v>
      </c>
      <c r="N162" s="389">
        <v>3143.4</v>
      </c>
      <c r="O162" s="454">
        <v>594900</v>
      </c>
      <c r="P162" s="455">
        <v>-0.1421</v>
      </c>
    </row>
    <row r="163" ht="12.75" customHeight="1" spans="1:16">
      <c r="A163" s="389">
        <v>153</v>
      </c>
      <c r="B163" s="388" t="s">
        <v>86</v>
      </c>
      <c r="C163" s="407" t="s">
        <v>205</v>
      </c>
      <c r="D163" s="443">
        <v>44861</v>
      </c>
      <c r="E163" s="446">
        <v>200.85</v>
      </c>
      <c r="F163" s="446">
        <v>200.75</v>
      </c>
      <c r="G163" s="447">
        <v>198.15</v>
      </c>
      <c r="H163" s="447">
        <v>195.45</v>
      </c>
      <c r="I163" s="447">
        <v>192.85</v>
      </c>
      <c r="J163" s="447">
        <v>203.45</v>
      </c>
      <c r="K163" s="447">
        <v>206.05</v>
      </c>
      <c r="L163" s="447">
        <v>208.75</v>
      </c>
      <c r="M163" s="389">
        <v>203.35</v>
      </c>
      <c r="N163" s="389">
        <v>198.05</v>
      </c>
      <c r="O163" s="454">
        <v>13950000</v>
      </c>
      <c r="P163" s="455">
        <v>-0.0247</v>
      </c>
    </row>
    <row r="164" ht="12.75" customHeight="1" spans="1:16">
      <c r="A164" s="389">
        <v>154</v>
      </c>
      <c r="B164" s="388" t="s">
        <v>70</v>
      </c>
      <c r="C164" s="407" t="s">
        <v>206</v>
      </c>
      <c r="D164" s="443">
        <v>44861</v>
      </c>
      <c r="E164" s="446">
        <v>105.4</v>
      </c>
      <c r="F164" s="446">
        <v>105.4</v>
      </c>
      <c r="G164" s="447">
        <v>104.15</v>
      </c>
      <c r="H164" s="447">
        <v>102.9</v>
      </c>
      <c r="I164" s="447">
        <v>101.65</v>
      </c>
      <c r="J164" s="447">
        <v>106.65</v>
      </c>
      <c r="K164" s="447">
        <v>107.9</v>
      </c>
      <c r="L164" s="447">
        <v>109.15</v>
      </c>
      <c r="M164" s="389">
        <v>106.65</v>
      </c>
      <c r="N164" s="389">
        <v>104.15</v>
      </c>
      <c r="O164" s="454">
        <v>54026800</v>
      </c>
      <c r="P164" s="455">
        <v>-0.0805</v>
      </c>
    </row>
    <row r="165" ht="12.75" customHeight="1" spans="1:16">
      <c r="A165" s="389">
        <v>155</v>
      </c>
      <c r="B165" s="388" t="s">
        <v>61</v>
      </c>
      <c r="C165" s="407" t="s">
        <v>207</v>
      </c>
      <c r="D165" s="443">
        <v>44861</v>
      </c>
      <c r="E165" s="446">
        <v>2714.35</v>
      </c>
      <c r="F165" s="446">
        <v>2734.92</v>
      </c>
      <c r="G165" s="447">
        <v>2663.28</v>
      </c>
      <c r="H165" s="447">
        <v>2612.22</v>
      </c>
      <c r="I165" s="447">
        <v>2540.58</v>
      </c>
      <c r="J165" s="447">
        <v>2785.98</v>
      </c>
      <c r="K165" s="447">
        <v>2857.62</v>
      </c>
      <c r="L165" s="447">
        <v>2908.68</v>
      </c>
      <c r="M165" s="389">
        <v>2806.55</v>
      </c>
      <c r="N165" s="389">
        <v>2683.85</v>
      </c>
      <c r="O165" s="454">
        <v>2308250</v>
      </c>
      <c r="P165" s="455">
        <v>-0.0311</v>
      </c>
    </row>
    <row r="166" ht="12.75" customHeight="1" spans="1:16">
      <c r="A166" s="389">
        <v>156</v>
      </c>
      <c r="B166" s="388" t="s">
        <v>40</v>
      </c>
      <c r="C166" s="407" t="s">
        <v>208</v>
      </c>
      <c r="D166" s="443">
        <v>44861</v>
      </c>
      <c r="E166" s="446">
        <v>3002</v>
      </c>
      <c r="F166" s="446">
        <v>3001.43</v>
      </c>
      <c r="G166" s="447">
        <v>2975.47</v>
      </c>
      <c r="H166" s="447">
        <v>2948.93</v>
      </c>
      <c r="I166" s="447">
        <v>2922.97</v>
      </c>
      <c r="J166" s="447">
        <v>3027.97</v>
      </c>
      <c r="K166" s="447">
        <v>3053.93</v>
      </c>
      <c r="L166" s="447">
        <v>3080.47</v>
      </c>
      <c r="M166" s="389">
        <v>3027.4</v>
      </c>
      <c r="N166" s="389">
        <v>2974.9</v>
      </c>
      <c r="O166" s="454">
        <v>1734750</v>
      </c>
      <c r="P166" s="455">
        <v>-0.0181</v>
      </c>
    </row>
    <row r="167" ht="12.75" customHeight="1" spans="1:16">
      <c r="A167" s="389">
        <v>157</v>
      </c>
      <c r="B167" s="388" t="s">
        <v>65</v>
      </c>
      <c r="C167" s="407" t="s">
        <v>209</v>
      </c>
      <c r="D167" s="443">
        <v>44861</v>
      </c>
      <c r="E167" s="446">
        <v>35.2</v>
      </c>
      <c r="F167" s="446">
        <v>35.2</v>
      </c>
      <c r="G167" s="447">
        <v>34.5</v>
      </c>
      <c r="H167" s="447">
        <v>33.8</v>
      </c>
      <c r="I167" s="447">
        <v>33.1</v>
      </c>
      <c r="J167" s="447">
        <v>35.9</v>
      </c>
      <c r="K167" s="447">
        <v>36.6</v>
      </c>
      <c r="L167" s="447">
        <v>37.3</v>
      </c>
      <c r="M167" s="389">
        <v>35.9</v>
      </c>
      <c r="N167" s="389">
        <v>34.5</v>
      </c>
      <c r="O167" s="454">
        <v>246000000</v>
      </c>
      <c r="P167" s="455">
        <v>-0.0523</v>
      </c>
    </row>
    <row r="168" ht="12.75" customHeight="1" spans="1:16">
      <c r="A168" s="389">
        <v>158</v>
      </c>
      <c r="B168" s="388" t="s">
        <v>46</v>
      </c>
      <c r="C168" s="407" t="s">
        <v>210</v>
      </c>
      <c r="D168" s="443">
        <v>44861</v>
      </c>
      <c r="E168" s="446">
        <v>2525.3</v>
      </c>
      <c r="F168" s="446">
        <v>2509.72</v>
      </c>
      <c r="G168" s="447">
        <v>2482.08</v>
      </c>
      <c r="H168" s="447">
        <v>2438.87</v>
      </c>
      <c r="I168" s="447">
        <v>2411.23</v>
      </c>
      <c r="J168" s="447">
        <v>2552.93</v>
      </c>
      <c r="K168" s="447">
        <v>2580.57</v>
      </c>
      <c r="L168" s="447">
        <v>2623.78</v>
      </c>
      <c r="M168" s="389">
        <v>2537.35</v>
      </c>
      <c r="N168" s="389">
        <v>2466.5</v>
      </c>
      <c r="O168" s="454">
        <v>874200</v>
      </c>
      <c r="P168" s="455">
        <v>-0.0636</v>
      </c>
    </row>
    <row r="169" ht="12.75" customHeight="1" spans="1:16">
      <c r="A169" s="389">
        <v>159</v>
      </c>
      <c r="B169" s="388" t="s">
        <v>197</v>
      </c>
      <c r="C169" s="407" t="s">
        <v>211</v>
      </c>
      <c r="D169" s="443">
        <v>44861</v>
      </c>
      <c r="E169" s="446">
        <v>208.8</v>
      </c>
      <c r="F169" s="446">
        <v>209.2</v>
      </c>
      <c r="G169" s="447">
        <v>206</v>
      </c>
      <c r="H169" s="447">
        <v>203.2</v>
      </c>
      <c r="I169" s="447">
        <v>200</v>
      </c>
      <c r="J169" s="447">
        <v>212</v>
      </c>
      <c r="K169" s="447">
        <v>215.2</v>
      </c>
      <c r="L169" s="447">
        <v>218</v>
      </c>
      <c r="M169" s="389">
        <v>212.4</v>
      </c>
      <c r="N169" s="389">
        <v>206.4</v>
      </c>
      <c r="O169" s="454">
        <v>48273300</v>
      </c>
      <c r="P169" s="455">
        <v>-0.1167</v>
      </c>
    </row>
    <row r="170" ht="12.75" customHeight="1" spans="1:16">
      <c r="A170" s="389">
        <v>160</v>
      </c>
      <c r="B170" s="388" t="s">
        <v>212</v>
      </c>
      <c r="C170" s="407" t="s">
        <v>213</v>
      </c>
      <c r="D170" s="443">
        <v>44861</v>
      </c>
      <c r="E170" s="446">
        <v>1763.75</v>
      </c>
      <c r="F170" s="446">
        <v>1740.35</v>
      </c>
      <c r="G170" s="447">
        <v>1708.8</v>
      </c>
      <c r="H170" s="447">
        <v>1653.85</v>
      </c>
      <c r="I170" s="447">
        <v>1622.3</v>
      </c>
      <c r="J170" s="447">
        <v>1795.3</v>
      </c>
      <c r="K170" s="447">
        <v>1826.85</v>
      </c>
      <c r="L170" s="447">
        <v>1881.8</v>
      </c>
      <c r="M170" s="389">
        <v>1771.9</v>
      </c>
      <c r="N170" s="389">
        <v>1685.4</v>
      </c>
      <c r="O170" s="454">
        <v>3463163</v>
      </c>
      <c r="P170" s="455">
        <v>-0.2063</v>
      </c>
    </row>
    <row r="171" ht="12.75" customHeight="1" spans="1:16">
      <c r="A171" s="389">
        <v>161</v>
      </c>
      <c r="B171" s="388" t="s">
        <v>46</v>
      </c>
      <c r="C171" s="407" t="s">
        <v>214</v>
      </c>
      <c r="D171" s="443">
        <v>44861</v>
      </c>
      <c r="E171" s="446">
        <v>159.05</v>
      </c>
      <c r="F171" s="446">
        <v>160.45</v>
      </c>
      <c r="G171" s="447">
        <v>156.35</v>
      </c>
      <c r="H171" s="447">
        <v>153.65</v>
      </c>
      <c r="I171" s="447">
        <v>149.55</v>
      </c>
      <c r="J171" s="447">
        <v>163.15</v>
      </c>
      <c r="K171" s="447">
        <v>167.25</v>
      </c>
      <c r="L171" s="447">
        <v>169.95</v>
      </c>
      <c r="M171" s="389">
        <v>164.55</v>
      </c>
      <c r="N171" s="389">
        <v>157.75</v>
      </c>
      <c r="O171" s="454">
        <v>10496500</v>
      </c>
      <c r="P171" s="455">
        <v>-0.2277</v>
      </c>
    </row>
    <row r="172" ht="12.75" customHeight="1" spans="1:16">
      <c r="A172" s="389">
        <v>162</v>
      </c>
      <c r="B172" s="388" t="s">
        <v>50</v>
      </c>
      <c r="C172" s="407" t="s">
        <v>215</v>
      </c>
      <c r="D172" s="443">
        <v>44861</v>
      </c>
      <c r="E172" s="446">
        <v>737.2</v>
      </c>
      <c r="F172" s="446">
        <v>734.62</v>
      </c>
      <c r="G172" s="447">
        <v>726.78</v>
      </c>
      <c r="H172" s="447">
        <v>716.37</v>
      </c>
      <c r="I172" s="447">
        <v>708.53</v>
      </c>
      <c r="J172" s="447">
        <v>745.03</v>
      </c>
      <c r="K172" s="447">
        <v>752.87</v>
      </c>
      <c r="L172" s="447">
        <v>763.28</v>
      </c>
      <c r="M172" s="389">
        <v>742.45</v>
      </c>
      <c r="N172" s="389">
        <v>724.2</v>
      </c>
      <c r="O172" s="454">
        <v>3027700</v>
      </c>
      <c r="P172" s="455">
        <v>-0.0624</v>
      </c>
    </row>
    <row r="173" ht="12.75" customHeight="1" spans="1:16">
      <c r="A173" s="389">
        <v>163</v>
      </c>
      <c r="B173" s="388" t="s">
        <v>65</v>
      </c>
      <c r="C173" s="407" t="s">
        <v>216</v>
      </c>
      <c r="D173" s="443">
        <v>44861</v>
      </c>
      <c r="E173" s="446">
        <v>110.3</v>
      </c>
      <c r="F173" s="446">
        <v>112.02</v>
      </c>
      <c r="G173" s="447">
        <v>107.58</v>
      </c>
      <c r="H173" s="447">
        <v>104.87</v>
      </c>
      <c r="I173" s="447">
        <v>100.43</v>
      </c>
      <c r="J173" s="447">
        <v>114.73</v>
      </c>
      <c r="K173" s="447">
        <v>119.17</v>
      </c>
      <c r="L173" s="447">
        <v>121.88</v>
      </c>
      <c r="M173" s="389">
        <v>116.45</v>
      </c>
      <c r="N173" s="389">
        <v>109.3</v>
      </c>
      <c r="O173" s="454">
        <v>45430000</v>
      </c>
      <c r="P173" s="455">
        <v>-0.0384</v>
      </c>
    </row>
    <row r="174" ht="12.75" customHeight="1" spans="1:16">
      <c r="A174" s="389">
        <v>164</v>
      </c>
      <c r="B174" s="388" t="s">
        <v>197</v>
      </c>
      <c r="C174" s="407" t="s">
        <v>217</v>
      </c>
      <c r="D174" s="443">
        <v>44861</v>
      </c>
      <c r="E174" s="446">
        <v>94.8</v>
      </c>
      <c r="F174" s="446">
        <v>95.2</v>
      </c>
      <c r="G174" s="447">
        <v>93.45</v>
      </c>
      <c r="H174" s="447">
        <v>92.1</v>
      </c>
      <c r="I174" s="447">
        <v>90.35</v>
      </c>
      <c r="J174" s="447">
        <v>96.55</v>
      </c>
      <c r="K174" s="447">
        <v>98.3</v>
      </c>
      <c r="L174" s="447">
        <v>99.65</v>
      </c>
      <c r="M174" s="389">
        <v>96.95</v>
      </c>
      <c r="N174" s="389">
        <v>93.85</v>
      </c>
      <c r="O174" s="454">
        <v>35088000</v>
      </c>
      <c r="P174" s="455">
        <v>-0.0352</v>
      </c>
    </row>
    <row r="175" ht="12.75" customHeight="1" spans="1:16">
      <c r="A175" s="389">
        <v>165</v>
      </c>
      <c r="B175" s="449" t="s">
        <v>86</v>
      </c>
      <c r="C175" s="407" t="s">
        <v>218</v>
      </c>
      <c r="D175" s="443">
        <v>44861</v>
      </c>
      <c r="E175" s="446">
        <v>2336.95</v>
      </c>
      <c r="F175" s="446">
        <v>2344.87</v>
      </c>
      <c r="G175" s="447">
        <v>2313.48</v>
      </c>
      <c r="H175" s="447">
        <v>2290.02</v>
      </c>
      <c r="I175" s="447">
        <v>2258.63</v>
      </c>
      <c r="J175" s="447">
        <v>2368.33</v>
      </c>
      <c r="K175" s="447">
        <v>2399.72</v>
      </c>
      <c r="L175" s="447">
        <v>2423.18</v>
      </c>
      <c r="M175" s="389">
        <v>2376.25</v>
      </c>
      <c r="N175" s="389">
        <v>2321.4</v>
      </c>
      <c r="O175" s="454">
        <v>36894250</v>
      </c>
      <c r="P175" s="455">
        <v>-0.0588</v>
      </c>
    </row>
    <row r="176" ht="12.75" customHeight="1" spans="1:16">
      <c r="A176" s="389">
        <v>166</v>
      </c>
      <c r="B176" s="388" t="s">
        <v>137</v>
      </c>
      <c r="C176" s="407" t="s">
        <v>219</v>
      </c>
      <c r="D176" s="443">
        <v>44861</v>
      </c>
      <c r="E176" s="446">
        <v>74.55</v>
      </c>
      <c r="F176" s="446">
        <v>74.88</v>
      </c>
      <c r="G176" s="447">
        <v>73.72</v>
      </c>
      <c r="H176" s="447">
        <v>72.88</v>
      </c>
      <c r="I176" s="447">
        <v>71.72</v>
      </c>
      <c r="J176" s="447">
        <v>75.72</v>
      </c>
      <c r="K176" s="447">
        <v>76.88</v>
      </c>
      <c r="L176" s="447">
        <v>77.72</v>
      </c>
      <c r="M176" s="389">
        <v>76.05</v>
      </c>
      <c r="N176" s="389">
        <v>74.05</v>
      </c>
      <c r="O176" s="454">
        <v>92040000</v>
      </c>
      <c r="P176" s="455">
        <v>-0.0346</v>
      </c>
    </row>
    <row r="177" ht="12.75" customHeight="1" spans="1:16">
      <c r="A177" s="389">
        <v>167</v>
      </c>
      <c r="B177" s="388" t="s">
        <v>65</v>
      </c>
      <c r="C177" s="407" t="s">
        <v>220</v>
      </c>
      <c r="D177" s="443">
        <v>44861</v>
      </c>
      <c r="E177" s="446">
        <v>905.6</v>
      </c>
      <c r="F177" s="446">
        <v>906.3</v>
      </c>
      <c r="G177" s="447">
        <v>894.65</v>
      </c>
      <c r="H177" s="447">
        <v>883.7</v>
      </c>
      <c r="I177" s="447">
        <v>872.05</v>
      </c>
      <c r="J177" s="447">
        <v>917.25</v>
      </c>
      <c r="K177" s="447">
        <v>928.9</v>
      </c>
      <c r="L177" s="447">
        <v>939.85</v>
      </c>
      <c r="M177" s="389">
        <v>917.95</v>
      </c>
      <c r="N177" s="389">
        <v>895.35</v>
      </c>
      <c r="O177" s="454">
        <v>4620800</v>
      </c>
      <c r="P177" s="455">
        <v>0.0107</v>
      </c>
    </row>
    <row r="178" ht="12.75" customHeight="1" spans="1:16">
      <c r="A178" s="389">
        <v>168</v>
      </c>
      <c r="B178" s="388" t="s">
        <v>70</v>
      </c>
      <c r="C178" s="407" t="s">
        <v>221</v>
      </c>
      <c r="D178" s="443">
        <v>44861</v>
      </c>
      <c r="E178" s="446">
        <v>1246.55</v>
      </c>
      <c r="F178" s="446">
        <v>1248.38</v>
      </c>
      <c r="G178" s="447">
        <v>1238.42</v>
      </c>
      <c r="H178" s="447">
        <v>1230.28</v>
      </c>
      <c r="I178" s="447">
        <v>1220.32</v>
      </c>
      <c r="J178" s="447">
        <v>1256.52</v>
      </c>
      <c r="K178" s="447">
        <v>1266.48</v>
      </c>
      <c r="L178" s="447">
        <v>1274.62</v>
      </c>
      <c r="M178" s="389">
        <v>1258.35</v>
      </c>
      <c r="N178" s="389">
        <v>1240.25</v>
      </c>
      <c r="O178" s="454">
        <v>5454750</v>
      </c>
      <c r="P178" s="455">
        <v>-0.0363</v>
      </c>
    </row>
    <row r="179" ht="12.75" customHeight="1" spans="1:16">
      <c r="A179" s="389">
        <v>169</v>
      </c>
      <c r="B179" s="388" t="s">
        <v>65</v>
      </c>
      <c r="C179" s="407" t="s">
        <v>222</v>
      </c>
      <c r="D179" s="443">
        <v>44861</v>
      </c>
      <c r="E179" s="446">
        <v>524.9</v>
      </c>
      <c r="F179" s="446">
        <v>521.65</v>
      </c>
      <c r="G179" s="447">
        <v>505.7</v>
      </c>
      <c r="H179" s="447">
        <v>486.5</v>
      </c>
      <c r="I179" s="447">
        <v>470.55</v>
      </c>
      <c r="J179" s="447">
        <v>540.85</v>
      </c>
      <c r="K179" s="447">
        <v>556.8</v>
      </c>
      <c r="L179" s="447">
        <v>576</v>
      </c>
      <c r="M179" s="389">
        <v>537.6</v>
      </c>
      <c r="N179" s="389">
        <v>502.45</v>
      </c>
      <c r="O179" s="454">
        <v>47034000</v>
      </c>
      <c r="P179" s="455">
        <v>-0.0468</v>
      </c>
    </row>
    <row r="180" ht="12.75" customHeight="1" spans="1:16">
      <c r="A180" s="389">
        <v>170</v>
      </c>
      <c r="B180" s="388" t="s">
        <v>50</v>
      </c>
      <c r="C180" s="407" t="s">
        <v>223</v>
      </c>
      <c r="D180" s="443">
        <v>44861</v>
      </c>
      <c r="E180" s="446">
        <v>21363.75</v>
      </c>
      <c r="F180" s="446">
        <v>21205.2</v>
      </c>
      <c r="G180" s="447">
        <v>20732.85</v>
      </c>
      <c r="H180" s="447">
        <v>20101.95</v>
      </c>
      <c r="I180" s="447">
        <v>19629.6</v>
      </c>
      <c r="J180" s="447">
        <v>21836.1</v>
      </c>
      <c r="K180" s="447">
        <v>22308.45</v>
      </c>
      <c r="L180" s="447">
        <v>22939.35</v>
      </c>
      <c r="M180" s="389">
        <v>21677.55</v>
      </c>
      <c r="N180" s="389">
        <v>20574.3</v>
      </c>
      <c r="O180" s="454">
        <v>333450</v>
      </c>
      <c r="P180" s="455">
        <v>-0.3003</v>
      </c>
    </row>
    <row r="181" ht="12.75" customHeight="1" spans="1:16">
      <c r="A181" s="389">
        <v>171</v>
      </c>
      <c r="B181" s="388" t="s">
        <v>42</v>
      </c>
      <c r="C181" s="407" t="s">
        <v>224</v>
      </c>
      <c r="D181" s="443">
        <v>44861</v>
      </c>
      <c r="E181" s="446">
        <v>2740.7</v>
      </c>
      <c r="F181" s="446">
        <v>2733.63</v>
      </c>
      <c r="G181" s="447">
        <v>2714.82</v>
      </c>
      <c r="H181" s="447">
        <v>2688.93</v>
      </c>
      <c r="I181" s="447">
        <v>2670.12</v>
      </c>
      <c r="J181" s="447">
        <v>2759.52</v>
      </c>
      <c r="K181" s="447">
        <v>2778.33</v>
      </c>
      <c r="L181" s="447">
        <v>2804.22</v>
      </c>
      <c r="M181" s="389">
        <v>2752.45</v>
      </c>
      <c r="N181" s="389">
        <v>2707.75</v>
      </c>
      <c r="O181" s="454">
        <v>1632125</v>
      </c>
      <c r="P181" s="455">
        <v>-0.0633</v>
      </c>
    </row>
    <row r="182" ht="12.75" customHeight="1" spans="1:16">
      <c r="A182" s="389">
        <v>172</v>
      </c>
      <c r="B182" s="388" t="s">
        <v>48</v>
      </c>
      <c r="C182" s="407" t="s">
        <v>225</v>
      </c>
      <c r="D182" s="443">
        <v>44861</v>
      </c>
      <c r="E182" s="446">
        <v>2555.9</v>
      </c>
      <c r="F182" s="446">
        <v>2556.97</v>
      </c>
      <c r="G182" s="447">
        <v>2505.93</v>
      </c>
      <c r="H182" s="447">
        <v>2455.97</v>
      </c>
      <c r="I182" s="447">
        <v>2404.93</v>
      </c>
      <c r="J182" s="447">
        <v>2606.93</v>
      </c>
      <c r="K182" s="447">
        <v>2657.97</v>
      </c>
      <c r="L182" s="447">
        <v>2707.93</v>
      </c>
      <c r="M182" s="389">
        <v>2608</v>
      </c>
      <c r="N182" s="389">
        <v>2507</v>
      </c>
      <c r="O182" s="454">
        <v>3700125</v>
      </c>
      <c r="P182" s="455">
        <v>-0.0182</v>
      </c>
    </row>
    <row r="183" ht="12.75" customHeight="1" spans="1:16">
      <c r="A183" s="389">
        <v>173</v>
      </c>
      <c r="B183" s="388" t="s">
        <v>70</v>
      </c>
      <c r="C183" s="407" t="s">
        <v>226</v>
      </c>
      <c r="D183" s="443">
        <v>44861</v>
      </c>
      <c r="E183" s="446">
        <v>1183.95</v>
      </c>
      <c r="F183" s="446">
        <v>1184.73</v>
      </c>
      <c r="G183" s="447">
        <v>1162.07</v>
      </c>
      <c r="H183" s="447">
        <v>1140.18</v>
      </c>
      <c r="I183" s="447">
        <v>1117.52</v>
      </c>
      <c r="J183" s="447">
        <v>1206.62</v>
      </c>
      <c r="K183" s="447">
        <v>1229.28</v>
      </c>
      <c r="L183" s="447">
        <v>1251.17</v>
      </c>
      <c r="M183" s="389">
        <v>1207.4</v>
      </c>
      <c r="N183" s="389">
        <v>1162.85</v>
      </c>
      <c r="O183" s="454">
        <v>4054800</v>
      </c>
      <c r="P183" s="455">
        <v>-0.0539</v>
      </c>
    </row>
    <row r="184" ht="12.75" customHeight="1" spans="1:16">
      <c r="A184" s="389">
        <v>174</v>
      </c>
      <c r="B184" s="388" t="s">
        <v>44</v>
      </c>
      <c r="C184" s="407" t="s">
        <v>227</v>
      </c>
      <c r="D184" s="443">
        <v>44861</v>
      </c>
      <c r="E184" s="446">
        <v>936.25</v>
      </c>
      <c r="F184" s="446">
        <v>941.07</v>
      </c>
      <c r="G184" s="447">
        <v>923.98</v>
      </c>
      <c r="H184" s="447">
        <v>911.72</v>
      </c>
      <c r="I184" s="447">
        <v>894.63</v>
      </c>
      <c r="J184" s="447">
        <v>953.33</v>
      </c>
      <c r="K184" s="447">
        <v>970.42</v>
      </c>
      <c r="L184" s="447">
        <v>982.68</v>
      </c>
      <c r="M184" s="389">
        <v>958.15</v>
      </c>
      <c r="N184" s="389">
        <v>928.8</v>
      </c>
      <c r="O184" s="454">
        <v>23212700</v>
      </c>
      <c r="P184" s="455">
        <v>-0.0446</v>
      </c>
    </row>
    <row r="185" ht="12.75" customHeight="1" spans="1:16">
      <c r="A185" s="389">
        <v>175</v>
      </c>
      <c r="B185" s="388" t="s">
        <v>212</v>
      </c>
      <c r="C185" s="407" t="s">
        <v>228</v>
      </c>
      <c r="D185" s="443">
        <v>44861</v>
      </c>
      <c r="E185" s="446">
        <v>502.35</v>
      </c>
      <c r="F185" s="446">
        <v>501.58</v>
      </c>
      <c r="G185" s="447">
        <v>496.82</v>
      </c>
      <c r="H185" s="447">
        <v>491.28</v>
      </c>
      <c r="I185" s="447">
        <v>486.52</v>
      </c>
      <c r="J185" s="447">
        <v>507.12</v>
      </c>
      <c r="K185" s="447">
        <v>511.88</v>
      </c>
      <c r="L185" s="447">
        <v>517.42</v>
      </c>
      <c r="M185" s="389">
        <v>506.35</v>
      </c>
      <c r="N185" s="389">
        <v>496.05</v>
      </c>
      <c r="O185" s="454">
        <v>10726500</v>
      </c>
      <c r="P185" s="455">
        <v>-0.0918</v>
      </c>
    </row>
    <row r="186" ht="12.75" customHeight="1" spans="1:16">
      <c r="A186" s="389">
        <v>176</v>
      </c>
      <c r="B186" s="388" t="s">
        <v>44</v>
      </c>
      <c r="C186" s="407" t="s">
        <v>229</v>
      </c>
      <c r="D186" s="443">
        <v>44861</v>
      </c>
      <c r="E186" s="446">
        <v>558.35</v>
      </c>
      <c r="F186" s="446">
        <v>556.32</v>
      </c>
      <c r="G186" s="447">
        <v>551.03</v>
      </c>
      <c r="H186" s="447">
        <v>543.72</v>
      </c>
      <c r="I186" s="447">
        <v>538.43</v>
      </c>
      <c r="J186" s="447">
        <v>563.63</v>
      </c>
      <c r="K186" s="447">
        <v>568.92</v>
      </c>
      <c r="L186" s="447">
        <v>576.23</v>
      </c>
      <c r="M186" s="389">
        <v>561.6</v>
      </c>
      <c r="N186" s="389">
        <v>549</v>
      </c>
      <c r="O186" s="454">
        <v>2066000</v>
      </c>
      <c r="P186" s="455">
        <v>-0.4264</v>
      </c>
    </row>
    <row r="187" ht="12.75" customHeight="1" spans="1:16">
      <c r="A187" s="389">
        <v>177</v>
      </c>
      <c r="B187" s="388" t="s">
        <v>40</v>
      </c>
      <c r="C187" s="407" t="s">
        <v>230</v>
      </c>
      <c r="D187" s="443">
        <v>44861</v>
      </c>
      <c r="E187" s="446">
        <v>1099.75</v>
      </c>
      <c r="F187" s="446">
        <v>1100.92</v>
      </c>
      <c r="G187" s="447">
        <v>1070.83</v>
      </c>
      <c r="H187" s="447">
        <v>1041.92</v>
      </c>
      <c r="I187" s="447">
        <v>1011.83</v>
      </c>
      <c r="J187" s="447">
        <v>1129.83</v>
      </c>
      <c r="K187" s="447">
        <v>1159.92</v>
      </c>
      <c r="L187" s="447">
        <v>1188.83</v>
      </c>
      <c r="M187" s="389">
        <v>1131</v>
      </c>
      <c r="N187" s="389">
        <v>1072</v>
      </c>
      <c r="O187" s="454">
        <v>7248000</v>
      </c>
      <c r="P187" s="455">
        <v>0.0607</v>
      </c>
    </row>
    <row r="188" ht="12.75" customHeight="1" spans="1:16">
      <c r="A188" s="389">
        <v>178</v>
      </c>
      <c r="B188" s="388" t="s">
        <v>81</v>
      </c>
      <c r="C188" s="407" t="s">
        <v>231</v>
      </c>
      <c r="D188" s="443">
        <v>44861</v>
      </c>
      <c r="E188" s="446">
        <v>1125.7</v>
      </c>
      <c r="F188" s="446">
        <v>1129.4</v>
      </c>
      <c r="G188" s="447">
        <v>1109.65</v>
      </c>
      <c r="H188" s="447">
        <v>1093.6</v>
      </c>
      <c r="I188" s="447">
        <v>1073.85</v>
      </c>
      <c r="J188" s="447">
        <v>1145.45</v>
      </c>
      <c r="K188" s="447">
        <v>1165.2</v>
      </c>
      <c r="L188" s="447">
        <v>1181.25</v>
      </c>
      <c r="M188" s="389">
        <v>1149.15</v>
      </c>
      <c r="N188" s="389">
        <v>1113.35</v>
      </c>
      <c r="O188" s="454">
        <v>2565000</v>
      </c>
      <c r="P188" s="455">
        <v>-0.0568</v>
      </c>
    </row>
    <row r="189" ht="12.75" customHeight="1" spans="1:16">
      <c r="A189" s="389">
        <v>179</v>
      </c>
      <c r="B189" s="388" t="s">
        <v>61</v>
      </c>
      <c r="C189" s="407" t="s">
        <v>232</v>
      </c>
      <c r="D189" s="443">
        <v>44861</v>
      </c>
      <c r="E189" s="446">
        <v>797.4</v>
      </c>
      <c r="F189" s="446">
        <v>799.85</v>
      </c>
      <c r="G189" s="447">
        <v>792.4</v>
      </c>
      <c r="H189" s="447">
        <v>787.4</v>
      </c>
      <c r="I189" s="447">
        <v>779.95</v>
      </c>
      <c r="J189" s="447">
        <v>804.85</v>
      </c>
      <c r="K189" s="447">
        <v>812.3</v>
      </c>
      <c r="L189" s="447">
        <v>817.3</v>
      </c>
      <c r="M189" s="389">
        <v>807.3</v>
      </c>
      <c r="N189" s="389">
        <v>794.85</v>
      </c>
      <c r="O189" s="454">
        <v>7471800</v>
      </c>
      <c r="P189" s="455">
        <v>-0.06</v>
      </c>
    </row>
    <row r="190" ht="12.75" customHeight="1" spans="1:16">
      <c r="A190" s="389">
        <v>180</v>
      </c>
      <c r="B190" s="388" t="s">
        <v>55</v>
      </c>
      <c r="C190" s="407" t="s">
        <v>233</v>
      </c>
      <c r="D190" s="443">
        <v>44861</v>
      </c>
      <c r="E190" s="446">
        <v>402.85</v>
      </c>
      <c r="F190" s="446">
        <v>405.27</v>
      </c>
      <c r="G190" s="447">
        <v>397.53</v>
      </c>
      <c r="H190" s="447">
        <v>392.22</v>
      </c>
      <c r="I190" s="447">
        <v>384.48</v>
      </c>
      <c r="J190" s="447">
        <v>410.58</v>
      </c>
      <c r="K190" s="447">
        <v>418.32</v>
      </c>
      <c r="L190" s="447">
        <v>423.63</v>
      </c>
      <c r="M190" s="389">
        <v>413</v>
      </c>
      <c r="N190" s="389">
        <v>399.95</v>
      </c>
      <c r="O190" s="454">
        <v>66685725</v>
      </c>
      <c r="P190" s="455">
        <v>-0.1392</v>
      </c>
    </row>
    <row r="191" ht="12.75" customHeight="1" spans="1:16">
      <c r="A191" s="389">
        <v>181</v>
      </c>
      <c r="B191" s="388" t="s">
        <v>197</v>
      </c>
      <c r="C191" s="407" t="s">
        <v>234</v>
      </c>
      <c r="D191" s="443">
        <v>44861</v>
      </c>
      <c r="E191" s="446">
        <v>213.2</v>
      </c>
      <c r="F191" s="446">
        <v>214.35</v>
      </c>
      <c r="G191" s="447">
        <v>209.85</v>
      </c>
      <c r="H191" s="447">
        <v>206.5</v>
      </c>
      <c r="I191" s="447">
        <v>202</v>
      </c>
      <c r="J191" s="447">
        <v>217.7</v>
      </c>
      <c r="K191" s="447">
        <v>222.2</v>
      </c>
      <c r="L191" s="447">
        <v>225.55</v>
      </c>
      <c r="M191" s="389">
        <v>218.85</v>
      </c>
      <c r="N191" s="389">
        <v>211</v>
      </c>
      <c r="O191" s="454">
        <v>104614875</v>
      </c>
      <c r="P191" s="455">
        <v>-0.0729</v>
      </c>
    </row>
    <row r="192" ht="12.75" customHeight="1" spans="1:16">
      <c r="A192" s="389">
        <v>182</v>
      </c>
      <c r="B192" s="388" t="s">
        <v>137</v>
      </c>
      <c r="C192" s="407" t="s">
        <v>235</v>
      </c>
      <c r="D192" s="443">
        <v>44861</v>
      </c>
      <c r="E192" s="446">
        <v>97.35</v>
      </c>
      <c r="F192" s="446">
        <v>97.55</v>
      </c>
      <c r="G192" s="447">
        <v>96.3</v>
      </c>
      <c r="H192" s="447">
        <v>95.25</v>
      </c>
      <c r="I192" s="447">
        <v>94</v>
      </c>
      <c r="J192" s="447">
        <v>98.6</v>
      </c>
      <c r="K192" s="447">
        <v>99.85</v>
      </c>
      <c r="L192" s="447">
        <v>100.9</v>
      </c>
      <c r="M192" s="389">
        <v>98.8</v>
      </c>
      <c r="N192" s="389">
        <v>96.5</v>
      </c>
      <c r="O192" s="454">
        <v>226911750</v>
      </c>
      <c r="P192" s="455">
        <v>-0.096</v>
      </c>
    </row>
    <row r="193" ht="12.75" customHeight="1" spans="1:16">
      <c r="A193" s="389">
        <v>183</v>
      </c>
      <c r="B193" s="388" t="s">
        <v>89</v>
      </c>
      <c r="C193" s="407" t="s">
        <v>236</v>
      </c>
      <c r="D193" s="443">
        <v>44861</v>
      </c>
      <c r="E193" s="446">
        <v>3000.45</v>
      </c>
      <c r="F193" s="446">
        <v>3015.78</v>
      </c>
      <c r="G193" s="447">
        <v>2972.17</v>
      </c>
      <c r="H193" s="447">
        <v>2943.88</v>
      </c>
      <c r="I193" s="447">
        <v>2900.27</v>
      </c>
      <c r="J193" s="447">
        <v>3044.07</v>
      </c>
      <c r="K193" s="447">
        <v>3087.68</v>
      </c>
      <c r="L193" s="447">
        <v>3115.97</v>
      </c>
      <c r="M193" s="389">
        <v>3059.4</v>
      </c>
      <c r="N193" s="389">
        <v>2987.5</v>
      </c>
      <c r="O193" s="454">
        <v>12221550</v>
      </c>
      <c r="P193" s="455">
        <v>-0.0303</v>
      </c>
    </row>
    <row r="194" ht="12.75" customHeight="1" spans="1:16">
      <c r="A194" s="389">
        <v>184</v>
      </c>
      <c r="B194" s="388" t="s">
        <v>89</v>
      </c>
      <c r="C194" s="407" t="s">
        <v>237</v>
      </c>
      <c r="D194" s="443">
        <v>44861</v>
      </c>
      <c r="E194" s="446">
        <v>1007.8</v>
      </c>
      <c r="F194" s="446">
        <v>1018.82</v>
      </c>
      <c r="G194" s="447">
        <v>992.43</v>
      </c>
      <c r="H194" s="447">
        <v>977.07</v>
      </c>
      <c r="I194" s="447">
        <v>950.68</v>
      </c>
      <c r="J194" s="447">
        <v>1034.18</v>
      </c>
      <c r="K194" s="447">
        <v>1060.57</v>
      </c>
      <c r="L194" s="447">
        <v>1075.93</v>
      </c>
      <c r="M194" s="389">
        <v>1045.2</v>
      </c>
      <c r="N194" s="389">
        <v>1003.45</v>
      </c>
      <c r="O194" s="454">
        <v>13452000</v>
      </c>
      <c r="P194" s="455">
        <v>-0.0805</v>
      </c>
    </row>
    <row r="195" ht="12.75" customHeight="1" spans="1:16">
      <c r="A195" s="389">
        <v>185</v>
      </c>
      <c r="B195" s="388" t="s">
        <v>61</v>
      </c>
      <c r="C195" s="407" t="s">
        <v>238</v>
      </c>
      <c r="D195" s="443">
        <v>44861</v>
      </c>
      <c r="E195" s="446">
        <v>2539.25</v>
      </c>
      <c r="F195" s="446">
        <v>2559.27</v>
      </c>
      <c r="G195" s="447">
        <v>2502.63</v>
      </c>
      <c r="H195" s="447">
        <v>2466.02</v>
      </c>
      <c r="I195" s="447">
        <v>2409.38</v>
      </c>
      <c r="J195" s="447">
        <v>2595.88</v>
      </c>
      <c r="K195" s="447">
        <v>2652.52</v>
      </c>
      <c r="L195" s="447">
        <v>2689.13</v>
      </c>
      <c r="M195" s="389">
        <v>2615.9</v>
      </c>
      <c r="N195" s="389">
        <v>2522.65</v>
      </c>
      <c r="O195" s="454">
        <v>4790250</v>
      </c>
      <c r="P195" s="455">
        <v>-0.039</v>
      </c>
    </row>
    <row r="196" ht="12.75" customHeight="1" spans="1:16">
      <c r="A196" s="389">
        <v>186</v>
      </c>
      <c r="B196" s="388" t="s">
        <v>44</v>
      </c>
      <c r="C196" s="407" t="s">
        <v>239</v>
      </c>
      <c r="D196" s="443">
        <v>44861</v>
      </c>
      <c r="E196" s="446">
        <v>1553.55</v>
      </c>
      <c r="F196" s="446">
        <v>1539.87</v>
      </c>
      <c r="G196" s="447">
        <v>1519.73</v>
      </c>
      <c r="H196" s="447">
        <v>1485.92</v>
      </c>
      <c r="I196" s="447">
        <v>1465.78</v>
      </c>
      <c r="J196" s="447">
        <v>1573.68</v>
      </c>
      <c r="K196" s="447">
        <v>1593.82</v>
      </c>
      <c r="L196" s="447">
        <v>1627.63</v>
      </c>
      <c r="M196" s="389">
        <v>1560</v>
      </c>
      <c r="N196" s="389">
        <v>1506.05</v>
      </c>
      <c r="O196" s="454">
        <v>1586000</v>
      </c>
      <c r="P196" s="455">
        <v>0.1142</v>
      </c>
    </row>
    <row r="197" ht="12.75" customHeight="1" spans="1:16">
      <c r="A197" s="389">
        <v>187</v>
      </c>
      <c r="B197" s="388" t="s">
        <v>197</v>
      </c>
      <c r="C197" s="407" t="s">
        <v>240</v>
      </c>
      <c r="D197" s="443">
        <v>44861</v>
      </c>
      <c r="E197" s="446">
        <v>485</v>
      </c>
      <c r="F197" s="446">
        <v>489.4</v>
      </c>
      <c r="G197" s="447">
        <v>476.85</v>
      </c>
      <c r="H197" s="447">
        <v>468.7</v>
      </c>
      <c r="I197" s="447">
        <v>456.15</v>
      </c>
      <c r="J197" s="447">
        <v>497.55</v>
      </c>
      <c r="K197" s="447">
        <v>510.1</v>
      </c>
      <c r="L197" s="447">
        <v>518.25</v>
      </c>
      <c r="M197" s="389">
        <v>501.95</v>
      </c>
      <c r="N197" s="389">
        <v>481.25</v>
      </c>
      <c r="O197" s="454">
        <v>3658500</v>
      </c>
      <c r="P197" s="455">
        <v>-0.1636</v>
      </c>
    </row>
    <row r="198" ht="12.75" customHeight="1" spans="1:16">
      <c r="A198" s="389">
        <v>188</v>
      </c>
      <c r="B198" s="388" t="s">
        <v>46</v>
      </c>
      <c r="C198" s="407" t="s">
        <v>241</v>
      </c>
      <c r="D198" s="443">
        <v>44861</v>
      </c>
      <c r="E198" s="446">
        <v>1402.95</v>
      </c>
      <c r="F198" s="446">
        <v>1396.42</v>
      </c>
      <c r="G198" s="447">
        <v>1381.38</v>
      </c>
      <c r="H198" s="447">
        <v>1359.82</v>
      </c>
      <c r="I198" s="447">
        <v>1344.78</v>
      </c>
      <c r="J198" s="447">
        <v>1417.98</v>
      </c>
      <c r="K198" s="447">
        <v>1433.02</v>
      </c>
      <c r="L198" s="447">
        <v>1454.58</v>
      </c>
      <c r="M198" s="389">
        <v>1411.45</v>
      </c>
      <c r="N198" s="389">
        <v>1374.85</v>
      </c>
      <c r="O198" s="454">
        <v>4037525</v>
      </c>
      <c r="P198" s="455">
        <v>-0.0176</v>
      </c>
    </row>
    <row r="199" ht="12.75" customHeight="1" spans="1:16">
      <c r="A199" s="389">
        <v>189</v>
      </c>
      <c r="B199" s="388" t="s">
        <v>55</v>
      </c>
      <c r="C199" s="407" t="s">
        <v>242</v>
      </c>
      <c r="D199" s="443">
        <v>44861</v>
      </c>
      <c r="E199" s="446">
        <v>1016.85</v>
      </c>
      <c r="F199" s="446">
        <v>1024.02</v>
      </c>
      <c r="G199" s="447">
        <v>1006.83</v>
      </c>
      <c r="H199" s="447">
        <v>996.82</v>
      </c>
      <c r="I199" s="447">
        <v>979.63</v>
      </c>
      <c r="J199" s="447">
        <v>1034.03</v>
      </c>
      <c r="K199" s="447">
        <v>1051.22</v>
      </c>
      <c r="L199" s="447">
        <v>1061.23</v>
      </c>
      <c r="M199" s="389">
        <v>1041.2</v>
      </c>
      <c r="N199" s="389">
        <v>1014</v>
      </c>
      <c r="O199" s="454">
        <v>5637800</v>
      </c>
      <c r="P199" s="455">
        <v>-0.309</v>
      </c>
    </row>
    <row r="200" ht="12.75" customHeight="1" spans="1:16">
      <c r="A200" s="389">
        <v>190</v>
      </c>
      <c r="B200" s="388" t="s">
        <v>61</v>
      </c>
      <c r="C200" s="407" t="s">
        <v>243</v>
      </c>
      <c r="D200" s="443">
        <v>44861</v>
      </c>
      <c r="E200" s="446">
        <v>1701.95</v>
      </c>
      <c r="F200" s="446">
        <v>1698.4</v>
      </c>
      <c r="G200" s="447">
        <v>1675.6</v>
      </c>
      <c r="H200" s="447">
        <v>1649.25</v>
      </c>
      <c r="I200" s="447">
        <v>1626.45</v>
      </c>
      <c r="J200" s="447">
        <v>1724.75</v>
      </c>
      <c r="K200" s="447">
        <v>1747.55</v>
      </c>
      <c r="L200" s="447">
        <v>1773.9</v>
      </c>
      <c r="M200" s="389">
        <v>1721.2</v>
      </c>
      <c r="N200" s="389">
        <v>1672.05</v>
      </c>
      <c r="O200" s="454">
        <v>927200</v>
      </c>
      <c r="P200" s="455">
        <v>-0.1979</v>
      </c>
    </row>
    <row r="201" ht="12.75" customHeight="1" spans="1:16">
      <c r="A201" s="389">
        <v>191</v>
      </c>
      <c r="B201" s="388" t="s">
        <v>50</v>
      </c>
      <c r="C201" s="407" t="s">
        <v>244</v>
      </c>
      <c r="D201" s="443">
        <v>44861</v>
      </c>
      <c r="E201" s="446">
        <v>6206.45</v>
      </c>
      <c r="F201" s="446">
        <v>6216.2</v>
      </c>
      <c r="G201" s="447">
        <v>6152.4</v>
      </c>
      <c r="H201" s="447">
        <v>6098.35</v>
      </c>
      <c r="I201" s="447">
        <v>6034.55</v>
      </c>
      <c r="J201" s="447">
        <v>6270.25</v>
      </c>
      <c r="K201" s="447">
        <v>6334.05</v>
      </c>
      <c r="L201" s="447">
        <v>6388.1</v>
      </c>
      <c r="M201" s="389">
        <v>6280</v>
      </c>
      <c r="N201" s="389">
        <v>6162.15</v>
      </c>
      <c r="O201" s="454">
        <v>1945700</v>
      </c>
      <c r="P201" s="455">
        <v>-0.0452</v>
      </c>
    </row>
    <row r="202" ht="12.75" customHeight="1" spans="1:16">
      <c r="A202" s="389">
        <v>192</v>
      </c>
      <c r="B202" s="388" t="s">
        <v>40</v>
      </c>
      <c r="C202" s="407" t="s">
        <v>245</v>
      </c>
      <c r="D202" s="443">
        <v>44861</v>
      </c>
      <c r="E202" s="446">
        <v>660.65</v>
      </c>
      <c r="F202" s="446">
        <v>665.95</v>
      </c>
      <c r="G202" s="447">
        <v>652.8</v>
      </c>
      <c r="H202" s="447">
        <v>644.95</v>
      </c>
      <c r="I202" s="447">
        <v>631.8</v>
      </c>
      <c r="J202" s="447">
        <v>673.8</v>
      </c>
      <c r="K202" s="447">
        <v>686.95</v>
      </c>
      <c r="L202" s="447">
        <v>694.8</v>
      </c>
      <c r="M202" s="389">
        <v>679.1</v>
      </c>
      <c r="N202" s="389">
        <v>658.1</v>
      </c>
      <c r="O202" s="454">
        <v>24657100</v>
      </c>
      <c r="P202" s="455">
        <v>-0.0267</v>
      </c>
    </row>
    <row r="203" ht="12.75" customHeight="1" spans="1:16">
      <c r="A203" s="389">
        <v>193</v>
      </c>
      <c r="B203" s="388" t="s">
        <v>137</v>
      </c>
      <c r="C203" s="407" t="s">
        <v>246</v>
      </c>
      <c r="D203" s="443">
        <v>44861</v>
      </c>
      <c r="E203" s="446">
        <v>260.7</v>
      </c>
      <c r="F203" s="446">
        <v>261.05</v>
      </c>
      <c r="G203" s="447">
        <v>257</v>
      </c>
      <c r="H203" s="447">
        <v>253.3</v>
      </c>
      <c r="I203" s="447">
        <v>249.25</v>
      </c>
      <c r="J203" s="447">
        <v>264.75</v>
      </c>
      <c r="K203" s="447">
        <v>268.8</v>
      </c>
      <c r="L203" s="447">
        <v>272.5</v>
      </c>
      <c r="M203" s="389">
        <v>265.1</v>
      </c>
      <c r="N203" s="389">
        <v>257.35</v>
      </c>
      <c r="O203" s="454">
        <v>32292700</v>
      </c>
      <c r="P203" s="455">
        <v>-0.0507</v>
      </c>
    </row>
    <row r="204" ht="12.75" customHeight="1" spans="1:16">
      <c r="A204" s="389">
        <v>194</v>
      </c>
      <c r="B204" s="388" t="s">
        <v>42</v>
      </c>
      <c r="C204" s="407" t="s">
        <v>247</v>
      </c>
      <c r="D204" s="443">
        <v>44861</v>
      </c>
      <c r="E204" s="446">
        <v>902.7</v>
      </c>
      <c r="F204" s="446">
        <v>904.3</v>
      </c>
      <c r="G204" s="447">
        <v>896.1</v>
      </c>
      <c r="H204" s="447">
        <v>889.5</v>
      </c>
      <c r="I204" s="447">
        <v>881.3</v>
      </c>
      <c r="J204" s="447">
        <v>910.9</v>
      </c>
      <c r="K204" s="447">
        <v>919.1</v>
      </c>
      <c r="L204" s="447">
        <v>925.7</v>
      </c>
      <c r="M204" s="389">
        <v>912.5</v>
      </c>
      <c r="N204" s="389">
        <v>897.7</v>
      </c>
      <c r="O204" s="454">
        <v>4115500</v>
      </c>
      <c r="P204" s="455">
        <v>-0.2058</v>
      </c>
    </row>
    <row r="205" ht="12.75" customHeight="1" spans="1:16">
      <c r="A205" s="389">
        <v>195</v>
      </c>
      <c r="B205" s="388" t="s">
        <v>42</v>
      </c>
      <c r="C205" s="407" t="s">
        <v>248</v>
      </c>
      <c r="D205" s="443">
        <v>44861</v>
      </c>
      <c r="E205" s="446">
        <v>1644.9</v>
      </c>
      <c r="F205" s="446">
        <v>1645.35</v>
      </c>
      <c r="G205" s="447">
        <v>1625.75</v>
      </c>
      <c r="H205" s="447">
        <v>1606.6</v>
      </c>
      <c r="I205" s="447">
        <v>1587</v>
      </c>
      <c r="J205" s="447">
        <v>1664.5</v>
      </c>
      <c r="K205" s="447">
        <v>1684.1</v>
      </c>
      <c r="L205" s="447">
        <v>1703.25</v>
      </c>
      <c r="M205" s="389">
        <v>1664.95</v>
      </c>
      <c r="N205" s="389">
        <v>1626.2</v>
      </c>
      <c r="O205" s="454">
        <v>578200</v>
      </c>
      <c r="P205" s="455">
        <v>-0.2219</v>
      </c>
    </row>
    <row r="206" ht="12.75" customHeight="1" spans="1:16">
      <c r="A206" s="389">
        <v>196</v>
      </c>
      <c r="B206" s="388" t="s">
        <v>89</v>
      </c>
      <c r="C206" s="407" t="s">
        <v>249</v>
      </c>
      <c r="D206" s="443">
        <v>44861</v>
      </c>
      <c r="E206" s="446">
        <v>393.5</v>
      </c>
      <c r="F206" s="446">
        <v>396.3</v>
      </c>
      <c r="G206" s="447">
        <v>389.65</v>
      </c>
      <c r="H206" s="447">
        <v>385.8</v>
      </c>
      <c r="I206" s="447">
        <v>379.15</v>
      </c>
      <c r="J206" s="447">
        <v>400.15</v>
      </c>
      <c r="K206" s="447">
        <v>406.8</v>
      </c>
      <c r="L206" s="447">
        <v>410.65</v>
      </c>
      <c r="M206" s="389">
        <v>402.95</v>
      </c>
      <c r="N206" s="389">
        <v>392.45</v>
      </c>
      <c r="O206" s="454">
        <v>37467000</v>
      </c>
      <c r="P206" s="455">
        <v>-0.066</v>
      </c>
    </row>
    <row r="207" ht="12.75" customHeight="1" spans="1:16">
      <c r="A207" s="389">
        <v>197</v>
      </c>
      <c r="B207" s="388" t="s">
        <v>212</v>
      </c>
      <c r="C207" s="407" t="s">
        <v>250</v>
      </c>
      <c r="D207" s="443">
        <v>44861</v>
      </c>
      <c r="E207" s="446">
        <v>252.7</v>
      </c>
      <c r="F207" s="446">
        <v>256.05</v>
      </c>
      <c r="G207" s="447">
        <v>245.65</v>
      </c>
      <c r="H207" s="447">
        <v>238.6</v>
      </c>
      <c r="I207" s="447">
        <v>228.2</v>
      </c>
      <c r="J207" s="447">
        <v>263.1</v>
      </c>
      <c r="K207" s="447">
        <v>273.5</v>
      </c>
      <c r="L207" s="447">
        <v>280.55</v>
      </c>
      <c r="M207" s="389">
        <v>266.45</v>
      </c>
      <c r="N207" s="389">
        <v>249</v>
      </c>
      <c r="O207" s="454">
        <v>93255000</v>
      </c>
      <c r="P207" s="455">
        <v>-0.0076</v>
      </c>
    </row>
    <row r="208" ht="12.75" customHeight="1" spans="1:16">
      <c r="A208" s="389">
        <v>198</v>
      </c>
      <c r="B208" s="388" t="s">
        <v>44</v>
      </c>
      <c r="C208" s="407" t="s">
        <v>251</v>
      </c>
      <c r="D208" s="443">
        <v>44861</v>
      </c>
      <c r="E208" s="446">
        <v>385.8</v>
      </c>
      <c r="F208" s="446">
        <v>382.03</v>
      </c>
      <c r="G208" s="447">
        <v>375.77</v>
      </c>
      <c r="H208" s="447">
        <v>365.73</v>
      </c>
      <c r="I208" s="447">
        <v>359.47</v>
      </c>
      <c r="J208" s="447">
        <v>392.07</v>
      </c>
      <c r="K208" s="447">
        <v>398.33</v>
      </c>
      <c r="L208" s="447">
        <v>408.37</v>
      </c>
      <c r="M208" s="389">
        <v>388.3</v>
      </c>
      <c r="N208" s="389">
        <v>372</v>
      </c>
      <c r="O208" s="454">
        <v>13458600</v>
      </c>
      <c r="P208" s="455">
        <v>-0.0177</v>
      </c>
    </row>
    <row r="209" ht="12.75" customHeight="1" spans="1:16">
      <c r="A209" s="389"/>
      <c r="B209" s="388"/>
      <c r="C209" s="407"/>
      <c r="D209" s="443"/>
      <c r="E209" s="446"/>
      <c r="F209" s="446"/>
      <c r="G209" s="447"/>
      <c r="H209" s="447"/>
      <c r="I209" s="447"/>
      <c r="J209" s="447"/>
      <c r="K209" s="447"/>
      <c r="L209" s="447"/>
      <c r="M209" s="389"/>
      <c r="N209" s="389"/>
      <c r="O209" s="454"/>
      <c r="P209" s="455"/>
    </row>
    <row r="210" ht="12.75" customHeight="1" spans="1:16">
      <c r="A210" s="389"/>
      <c r="B210" s="388"/>
      <c r="C210" s="407"/>
      <c r="D210" s="443"/>
      <c r="E210" s="446"/>
      <c r="F210" s="446"/>
      <c r="G210" s="447"/>
      <c r="H210" s="447"/>
      <c r="I210" s="447"/>
      <c r="J210" s="447"/>
      <c r="K210" s="447"/>
      <c r="L210" s="447"/>
      <c r="M210" s="389"/>
      <c r="N210" s="389"/>
      <c r="O210" s="454"/>
      <c r="P210" s="455"/>
    </row>
    <row r="211" ht="12.75" customHeight="1" spans="1:16">
      <c r="A211" s="389"/>
      <c r="B211" s="457"/>
      <c r="C211" s="156"/>
      <c r="D211" s="458"/>
      <c r="E211" s="459"/>
      <c r="F211" s="459"/>
      <c r="G211" s="460"/>
      <c r="H211" s="460"/>
      <c r="I211" s="460"/>
      <c r="J211" s="460"/>
      <c r="K211" s="460"/>
      <c r="L211" s="460"/>
      <c r="M211" s="156"/>
      <c r="N211" s="156"/>
      <c r="O211" s="466"/>
      <c r="P211" s="467"/>
    </row>
    <row r="212" ht="12.75" customHeight="1" spans="1:16">
      <c r="A212" s="389"/>
      <c r="B212" s="457"/>
      <c r="C212" s="156"/>
      <c r="D212" s="458"/>
      <c r="E212" s="459"/>
      <c r="F212" s="459"/>
      <c r="G212" s="460"/>
      <c r="H212" s="460"/>
      <c r="I212" s="460"/>
      <c r="J212" s="460"/>
      <c r="K212" s="460"/>
      <c r="L212" s="460"/>
      <c r="M212" s="156"/>
      <c r="N212" s="156"/>
      <c r="O212" s="466"/>
      <c r="P212" s="467"/>
    </row>
    <row r="213" ht="12.75" customHeight="1" spans="1:16">
      <c r="A213" s="156"/>
      <c r="B213" s="461"/>
      <c r="C213" s="72"/>
      <c r="D213" s="462"/>
      <c r="E213" s="463"/>
      <c r="F213" s="463"/>
      <c r="G213" s="464"/>
      <c r="H213" s="464"/>
      <c r="I213" s="464"/>
      <c r="J213" s="464"/>
      <c r="K213" s="464"/>
      <c r="L213" s="6"/>
      <c r="M213" s="6"/>
      <c r="N213" s="6"/>
      <c r="O213" s="6"/>
      <c r="P213" s="6"/>
    </row>
    <row r="214" ht="12.75" customHeight="1" spans="1:16">
      <c r="A214" s="156"/>
      <c r="B214" s="461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ht="12.75" customHeight="1" spans="2:16">
      <c r="B215" s="461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ht="12.75" customHeight="1" spans="1:16">
      <c r="A216" s="72"/>
      <c r="B216" s="461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ht="12.75" customHeight="1" spans="1:16">
      <c r="A217" s="6"/>
      <c r="B217" s="461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ht="12.75" customHeight="1" spans="1:16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ht="12.75" customHeight="1" spans="1:16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ht="12.75" customHeight="1" spans="1:16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ht="12.75" customHeight="1" spans="1:16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ht="12.75" customHeight="1" spans="1:16">
      <c r="A222" s="422" t="s">
        <v>252</v>
      </c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ht="12.75" customHeight="1" spans="1:16">
      <c r="A223" s="422" t="s">
        <v>253</v>
      </c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ht="12.75" customHeight="1" spans="1:16">
      <c r="A224" s="422" t="s">
        <v>254</v>
      </c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ht="12.75" customHeight="1" spans="1:16">
      <c r="A225" s="422" t="s">
        <v>255</v>
      </c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ht="12.75" customHeight="1" spans="1:16">
      <c r="A226" s="422" t="s">
        <v>256</v>
      </c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ht="12.75" customHeight="1" spans="1:16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ht="12.75" customHeight="1" spans="1:16">
      <c r="A228" s="196" t="s">
        <v>257</v>
      </c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2.75" customHeight="1" spans="1:16">
      <c r="A229" s="465" t="s">
        <v>258</v>
      </c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ht="12.75" customHeight="1" spans="1:16">
      <c r="A230" s="465" t="s">
        <v>259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ht="12.75" customHeight="1" spans="1:16">
      <c r="A231" s="465" t="s">
        <v>260</v>
      </c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ht="12.75" customHeight="1" spans="1:16">
      <c r="A232" s="465" t="s">
        <v>261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ht="12.75" customHeight="1" spans="1:16">
      <c r="A233" s="465" t="s">
        <v>262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ht="12.75" customHeight="1" spans="1:16">
      <c r="A234" s="465" t="s">
        <v>263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ht="12.75" customHeight="1" spans="1:16">
      <c r="A235" s="465" t="s">
        <v>264</v>
      </c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ht="12.75" customHeight="1" spans="1:16">
      <c r="A236" s="465" t="s">
        <v>265</v>
      </c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ht="12.75" customHeight="1" spans="1:16">
      <c r="A237" s="465" t="s">
        <v>266</v>
      </c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ht="12.75" customHeight="1" spans="1:16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ht="12.75" customHeight="1" spans="1:16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ht="12.75" customHeight="1" spans="1:16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ht="12.75" customHeight="1" spans="1:16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ht="12.75" customHeight="1" spans="1:16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ht="12.75" customHeight="1" spans="1:16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ht="12.75" customHeight="1" spans="1:16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ht="12.75" customHeight="1" spans="1:16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ht="12.75" customHeight="1" spans="1:1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</row>
    <row r="247" ht="12.75" customHeight="1" spans="1:16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ht="12.75" customHeight="1" spans="1:16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</row>
    <row r="249" ht="12.75" customHeight="1" spans="1:16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ht="12.75" customHeight="1" spans="1:16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</row>
    <row r="251" ht="12.75" customHeight="1" spans="1:16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</row>
    <row r="252" ht="12.75" customHeight="1" spans="1:16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</row>
    <row r="253" ht="12.75" customHeight="1" spans="1:16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ht="12.75" customHeight="1" spans="1:16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</row>
    <row r="255" ht="12.75" customHeight="1" spans="1:16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</row>
    <row r="256" ht="12.75" customHeight="1" spans="1:1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</row>
    <row r="257" ht="12.75" customHeight="1" spans="1:16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</row>
    <row r="258" ht="12.75" customHeight="1" spans="1:16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</row>
    <row r="259" ht="12.75" customHeight="1" spans="1:16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ht="12.75" customHeight="1" spans="1:16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</row>
    <row r="261" ht="12.75" customHeight="1" spans="1:16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ht="12.75" customHeight="1" spans="1:16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ht="12.75" customHeight="1" spans="1:16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ht="12.75" customHeight="1" spans="1:16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ht="12.75" customHeight="1" spans="1:16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ht="12.75" customHeight="1" spans="1:1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</row>
    <row r="267" ht="12.75" customHeight="1" spans="1:16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</row>
    <row r="268" ht="12.75" customHeight="1" spans="1:16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</row>
    <row r="269" ht="12.75" customHeight="1" spans="1:16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</row>
    <row r="270" ht="12.75" customHeight="1" spans="1:16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</row>
    <row r="271" ht="12.75" customHeight="1" spans="1:16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</row>
    <row r="272" ht="12.75" customHeight="1" spans="1:16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</row>
    <row r="273" ht="12.75" customHeight="1" spans="1:16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ht="12.75" customHeight="1" spans="1:16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</row>
    <row r="275" ht="12.75" customHeight="1" spans="1:16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ht="12.75" customHeight="1" spans="1:1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</row>
    <row r="277" ht="12.75" customHeight="1" spans="1:16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ht="12.75" customHeight="1" spans="1:16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</row>
    <row r="279" ht="12.75" customHeight="1" spans="1:16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</row>
    <row r="280" ht="12.75" customHeight="1" spans="1:16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</row>
    <row r="281" ht="12.75" customHeight="1" spans="1:16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</row>
    <row r="282" ht="12.75" customHeight="1" spans="1:16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</row>
    <row r="283" ht="12.75" customHeight="1" spans="1:16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</row>
    <row r="284" ht="12.75" customHeight="1" spans="1:16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</row>
    <row r="285" ht="12.75" customHeight="1" spans="1:16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</row>
    <row r="286" ht="12.75" customHeight="1" spans="1:1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</row>
    <row r="287" ht="12.75" customHeight="1" spans="1:16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</row>
    <row r="288" ht="12.75" customHeight="1" spans="1:16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</row>
    <row r="289" ht="12.75" customHeight="1" spans="1:16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</row>
    <row r="290" ht="12.75" customHeight="1" spans="1:16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</row>
    <row r="291" ht="12.75" customHeight="1" spans="1:16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</row>
    <row r="292" ht="12.75" customHeight="1" spans="1:16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</row>
    <row r="293" ht="12.75" customHeight="1" spans="1:16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</row>
    <row r="294" ht="12.75" customHeight="1" spans="1:16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</row>
    <row r="295" ht="12.75" customHeight="1" spans="1:16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</row>
    <row r="296" ht="12.75" customHeight="1" spans="1:1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</row>
    <row r="297" ht="12.75" customHeight="1" spans="1:16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</row>
    <row r="298" ht="12.75" customHeight="1" spans="1:16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</row>
    <row r="299" ht="12.75" customHeight="1" spans="1:16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</row>
    <row r="300" ht="12.75" customHeight="1" spans="1:16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</row>
    <row r="301" ht="12.75" customHeight="1" spans="1:16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</row>
    <row r="302" ht="12.75" customHeight="1" spans="1:16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</row>
    <row r="303" ht="12.75" customHeight="1" spans="1:16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</row>
    <row r="304" ht="12.75" customHeight="1" spans="1:16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</row>
    <row r="305" ht="12.75" customHeight="1" spans="1:16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</row>
    <row r="306" ht="12.75" customHeight="1" spans="1:1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</row>
    <row r="307" ht="12.75" customHeight="1" spans="1:16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</row>
    <row r="308" ht="12.75" customHeight="1" spans="1:16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</row>
    <row r="309" ht="12.75" customHeight="1" spans="1:16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</row>
    <row r="310" ht="12.75" customHeight="1" spans="1:16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</row>
    <row r="311" ht="12.75" customHeight="1" spans="1:16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</row>
    <row r="312" ht="12.75" customHeight="1" spans="1:16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</row>
    <row r="313" ht="12.75" customHeight="1" spans="1:16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</row>
    <row r="314" ht="12.75" customHeight="1" spans="1:16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</row>
    <row r="315" ht="12.75" customHeight="1" spans="1:16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</row>
    <row r="316" ht="12.75" customHeight="1" spans="1: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ht="12.75" customHeight="1" spans="1:16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ht="12.75" customHeight="1" spans="1:16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</row>
    <row r="319" ht="12.75" customHeight="1" spans="1:16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</row>
    <row r="320" ht="12.75" customHeight="1" spans="1:16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</row>
    <row r="321" ht="12.75" customHeight="1" spans="1:16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</row>
    <row r="322" ht="12.75" customHeight="1" spans="1:16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</row>
    <row r="323" ht="12.75" customHeight="1" spans="1:16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 ht="12.75" customHeight="1" spans="1:16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</row>
    <row r="325" ht="12.75" customHeight="1" spans="1:16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</row>
    <row r="326" ht="12.75" customHeight="1" spans="1:1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</row>
    <row r="327" ht="12.75" customHeight="1" spans="1:16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</row>
    <row r="328" ht="12.75" customHeight="1" spans="1:16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</row>
    <row r="329" ht="12.75" customHeight="1" spans="1:16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</row>
    <row r="330" ht="12.75" customHeight="1" spans="1:16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</row>
    <row r="331" ht="12.75" customHeight="1" spans="1:16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</row>
    <row r="332" ht="12.75" customHeight="1" spans="1:16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</row>
    <row r="333" ht="12.75" customHeight="1" spans="1:16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</row>
    <row r="334" ht="12.75" customHeight="1" spans="1:16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</row>
    <row r="335" ht="12.75" customHeight="1" spans="1:16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</row>
    <row r="336" ht="12.75" customHeight="1" spans="1:1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</row>
    <row r="337" ht="12.75" customHeight="1" spans="1:16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</row>
    <row r="338" ht="12.75" customHeight="1" spans="1:16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</row>
    <row r="339" ht="12.75" customHeight="1" spans="1:16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</row>
    <row r="340" ht="12.75" customHeight="1" spans="1:16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</row>
    <row r="341" ht="12.75" customHeight="1" spans="1:16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</row>
    <row r="342" ht="12.75" customHeight="1" spans="1:16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</row>
    <row r="343" ht="12.75" customHeight="1" spans="1:16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</row>
    <row r="344" ht="12.75" customHeight="1" spans="1:16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</row>
    <row r="345" ht="12.75" customHeight="1" spans="1:16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</row>
    <row r="346" ht="12.75" customHeight="1" spans="1:1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</row>
    <row r="347" ht="12.75" customHeight="1" spans="1:16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</row>
    <row r="348" ht="12.75" customHeight="1" spans="1:16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</row>
    <row r="349" ht="12.75" customHeight="1" spans="1:16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</row>
    <row r="350" ht="12.75" customHeight="1" spans="1:16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</row>
    <row r="351" ht="12.75" customHeight="1" spans="1:16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</row>
    <row r="352" ht="12.75" customHeight="1" spans="1:16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</row>
    <row r="353" ht="12.75" customHeight="1" spans="1:16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</row>
    <row r="354" ht="12.75" customHeight="1" spans="1:16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</row>
    <row r="355" ht="12.75" customHeight="1" spans="1:16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</row>
    <row r="356" ht="12.75" customHeight="1" spans="1:1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</row>
    <row r="357" ht="12.75" customHeight="1" spans="1:16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</row>
    <row r="358" ht="12.75" customHeight="1" spans="1:16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</row>
    <row r="359" ht="12.75" customHeight="1" spans="1:16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</row>
    <row r="360" ht="12.75" customHeight="1" spans="1:16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</row>
    <row r="361" ht="12.75" customHeight="1" spans="1:16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ht="12.75" customHeight="1" spans="1:16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ht="12.75" customHeight="1" spans="1:16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ht="12.75" customHeight="1" spans="1:16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ht="12.75" customHeight="1" spans="1:16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ht="12.75" customHeight="1" spans="1:1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ht="12.75" customHeight="1" spans="1:16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ht="12.75" customHeight="1" spans="1:16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ht="12.75" customHeight="1" spans="1:16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ht="12.75" customHeight="1" spans="1:16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</row>
    <row r="371" ht="12.75" customHeight="1" spans="1:16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ht="12.75" customHeight="1" spans="1:16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ht="12.75" customHeight="1" spans="1:16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ht="12.75" customHeight="1" spans="1:16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ht="12.75" customHeight="1" spans="1:16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ht="12.75" customHeight="1" spans="1:1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ht="12.75" customHeight="1" spans="1:16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ht="12.75" customHeight="1" spans="1:16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ht="12.75" customHeight="1" spans="1:16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ht="12.75" customHeight="1" spans="1:16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ht="12.75" customHeight="1" spans="1:16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ht="12.75" customHeight="1" spans="1:16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ht="12.75" customHeight="1" spans="1:16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ht="12.75" customHeight="1" spans="1:16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ht="12.75" customHeight="1" spans="1:16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ht="12.75" customHeight="1" spans="1:1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ht="12.75" customHeight="1" spans="1:16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ht="12.75" customHeight="1" spans="1:16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ht="12.75" customHeight="1" spans="1:16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ht="12.75" customHeight="1" spans="1:16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ht="12.75" customHeight="1" spans="1:16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ht="12.75" customHeight="1" spans="1:16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ht="12.75" customHeight="1" spans="1:16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ht="12.75" customHeight="1" spans="1:16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ht="12.75" customHeight="1" spans="1:16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ht="12.75" customHeight="1" spans="1:1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ht="12.75" customHeight="1" spans="1:16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ht="12.75" customHeight="1" spans="1:16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ht="12.75" customHeight="1" spans="1:16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ht="12.75" customHeight="1" spans="1:16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ht="12.75" customHeight="1" spans="1:16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ht="12.75" customHeight="1" spans="1:16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ht="12.75" customHeight="1" spans="1:16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ht="12.75" customHeight="1" spans="1:16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ht="12.75" customHeight="1" spans="1:16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ht="12.75" customHeight="1" spans="1:1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ht="12.75" customHeight="1" spans="1:16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ht="12.75" customHeight="1" spans="1:16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ht="12.75" customHeight="1" spans="1:16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ht="12.75" customHeight="1" spans="1:16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ht="12.75" customHeight="1" spans="1:16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ht="12.75" customHeight="1" spans="1:16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ht="12.75" customHeight="1" spans="1:16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ht="12.75" customHeight="1" spans="1:16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</row>
    <row r="415" ht="12.75" customHeight="1" spans="1:16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</row>
    <row r="416" ht="12.75" customHeight="1" spans="1: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 ht="12.75" customHeight="1" spans="1:16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ht="12.75" customHeight="1" spans="1:16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</row>
    <row r="419" ht="12.75" customHeight="1" spans="1:16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ht="12.75" customHeight="1" spans="1:16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</row>
    <row r="421" ht="12.75" customHeight="1" spans="1:16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ht="12.75" customHeight="1" spans="1:16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</row>
    <row r="423" ht="12.75" customHeight="1" spans="1:16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ht="12.75" customHeight="1" spans="1:16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ht="12.75" customHeight="1" spans="1:16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ht="12.75" customHeight="1" spans="1:1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</row>
    <row r="427" ht="12.75" customHeight="1" spans="1:16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ht="12.75" customHeight="1" spans="1:16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</row>
    <row r="429" ht="12.75" customHeight="1" spans="1:16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ht="12.75" customHeight="1" spans="1:16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</row>
    <row r="431" ht="12.75" customHeight="1" spans="1:16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 ht="12.75" customHeight="1" spans="1:16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</row>
    <row r="433" ht="12.75" customHeight="1" spans="1:16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</row>
    <row r="434" ht="12.75" customHeight="1" spans="1:16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</row>
    <row r="435" ht="12.75" customHeight="1" spans="1:16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ht="12.75" customHeight="1" spans="1:1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</row>
    <row r="437" ht="12.75" customHeight="1" spans="1:16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</row>
    <row r="438" ht="12.75" customHeight="1" spans="1:16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</row>
    <row r="439" ht="12.75" customHeight="1" spans="1:16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</row>
    <row r="440" ht="12.75" customHeight="1" spans="1:16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</row>
    <row r="441" ht="12.75" customHeight="1" spans="1:16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</row>
    <row r="442" ht="12.75" customHeight="1" spans="1:16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</row>
    <row r="443" ht="12.75" customHeight="1" spans="1:16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</row>
    <row r="444" ht="12.75" customHeight="1" spans="1:16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ht="12.75" customHeight="1" spans="1:16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ht="12.75" customHeight="1" spans="1:1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</row>
    <row r="447" ht="12.75" customHeight="1" spans="1:16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ht="12.75" customHeight="1" spans="1:16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 ht="12.75" customHeight="1" spans="1:16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</row>
    <row r="450" ht="12.75" customHeight="1" spans="1:16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</row>
    <row r="451" ht="12.75" customHeight="1" spans="1:16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</row>
    <row r="452" ht="12.75" customHeight="1" spans="1:16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</row>
    <row r="453" ht="12.75" customHeight="1" spans="1:16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</row>
    <row r="454" ht="12.75" customHeight="1" spans="1:16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</row>
    <row r="455" ht="12.75" customHeight="1" spans="1:16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</row>
    <row r="456" ht="12.75" customHeight="1" spans="1:1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</row>
    <row r="457" ht="12.75" customHeight="1" spans="1:16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</row>
    <row r="458" ht="12.75" customHeight="1" spans="1:16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</row>
    <row r="459" ht="12.75" customHeight="1" spans="1:16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</row>
    <row r="460" ht="12.75" customHeight="1" spans="1:16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</row>
    <row r="461" ht="12.75" customHeight="1" spans="1:16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</row>
    <row r="462" ht="12.75" customHeight="1" spans="1:16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</row>
    <row r="463" ht="12.75" customHeight="1" spans="1:16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</row>
    <row r="464" ht="12.75" customHeight="1" spans="1:16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</row>
    <row r="465" ht="12.75" customHeight="1" spans="1:16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</row>
    <row r="466" ht="12.75" customHeight="1" spans="1:1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</row>
    <row r="467" ht="12.75" customHeight="1" spans="1:16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</row>
    <row r="468" ht="12.75" customHeight="1" spans="1:16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</row>
    <row r="469" ht="12.75" customHeight="1" spans="1:16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</row>
    <row r="470" ht="12.75" customHeight="1" spans="1:16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</row>
    <row r="471" ht="12.75" customHeight="1" spans="1:16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</row>
    <row r="472" ht="12.75" customHeight="1" spans="1:16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</row>
    <row r="473" ht="12.75" customHeight="1" spans="1:16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</row>
    <row r="474" ht="12.75" customHeight="1" spans="1:16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</row>
    <row r="475" ht="12.75" customHeight="1" spans="1:16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</row>
    <row r="476" ht="12.75" customHeight="1" spans="1:1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</row>
    <row r="477" ht="12.75" customHeight="1" spans="1:16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</row>
    <row r="478" ht="12.75" customHeight="1" spans="1:16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</row>
    <row r="479" ht="12.75" customHeight="1" spans="1:16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</row>
    <row r="480" ht="12.75" customHeight="1" spans="1:16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</row>
    <row r="481" ht="12.75" customHeight="1" spans="1:16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</row>
    <row r="482" ht="12.75" customHeight="1" spans="1:16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</row>
    <row r="483" ht="12.75" customHeight="1" spans="1:16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</row>
    <row r="484" ht="12.75" customHeight="1" spans="1:16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</row>
    <row r="485" ht="12.75" customHeight="1" spans="1:16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</row>
    <row r="486" ht="12.75" customHeight="1" spans="1:1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</row>
    <row r="487" ht="12.75" customHeight="1" spans="1:16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</row>
    <row r="488" ht="12.75" customHeight="1" spans="1:16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</row>
    <row r="489" ht="12.75" customHeight="1" spans="1:16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</row>
    <row r="490" ht="12.75" customHeight="1" spans="1:16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</row>
    <row r="491" ht="12.75" customHeight="1" spans="1:16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 ht="12.75" customHeight="1" spans="1:16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</row>
    <row r="493" ht="12.75" customHeight="1" spans="1:16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</row>
    <row r="494" ht="12.75" customHeight="1" spans="1:16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</row>
    <row r="495" ht="12.75" customHeight="1" spans="1:16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 ht="12.75" customHeight="1" spans="1:1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</row>
    <row r="497" ht="12.75" customHeight="1" spans="1:16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</row>
    <row r="498" ht="12.75" customHeight="1" spans="1:16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</row>
    <row r="499" ht="12.75" customHeight="1" spans="1:16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</row>
    <row r="500" ht="12.75" customHeight="1" spans="1:16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</row>
    <row r="501" ht="12.75" customHeight="1" spans="1:16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</row>
    <row r="502" ht="12.75" customHeight="1" spans="1:16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</row>
    <row r="503" ht="12.75" customHeight="1" spans="1:16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</row>
    <row r="504" ht="12.75" customHeight="1" spans="1:16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</row>
    <row r="505" ht="12.75" customHeight="1" spans="1:16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</row>
    <row r="506" ht="12.75" customHeight="1" spans="1:1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</row>
    <row r="507" ht="12.75" customHeight="1" spans="1:16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ht="12.75" customHeight="1" spans="1:16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</row>
    <row r="509" ht="12.75" customHeight="1" spans="1:16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ht="12.75" customHeight="1" spans="1:16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</row>
    <row r="511" ht="12.75" customHeight="1" spans="1:16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ht="12.75" customHeight="1" spans="1:16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 ht="12.75" customHeight="1" spans="1:16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ht="12.75" customHeight="1" spans="1:16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</row>
    <row r="515" ht="12.75" customHeight="1" spans="1:16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ht="12.75" customHeight="1" spans="1: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</row>
    <row r="517" ht="12.75" customHeight="1" spans="1:1">
      <c r="A517" s="6"/>
    </row>
    <row r="518" ht="12.75" customHeight="1" spans="1:1">
      <c r="A518" s="6"/>
    </row>
    <row r="519" ht="12.75" customHeight="1" spans="1:1">
      <c r="A519" s="6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0"/>
  <sheetViews>
    <sheetView zoomScale="85" zoomScaleNormal="85" workbookViewId="0">
      <pane ySplit="9" topLeftCell="A10" activePane="bottomLeft" state="frozen"/>
      <selection/>
      <selection pane="bottomLeft" activeCell="D11" sqref="D11"/>
    </sheetView>
  </sheetViews>
  <sheetFormatPr defaultColWidth="17.2857142857143" defaultRowHeight="15" customHeight="1"/>
  <cols>
    <col min="1" max="1" width="5.71428571428571" customWidth="1"/>
    <col min="2" max="2" width="14.2857142857143" customWidth="1"/>
    <col min="3" max="3" width="9" customWidth="1"/>
    <col min="4" max="4" width="9.57142857142857" customWidth="1"/>
    <col min="5" max="12" width="9.85714285714286" customWidth="1"/>
    <col min="13" max="13" width="12.7142857142857" customWidth="1"/>
    <col min="14" max="15" width="9.28571428571429" customWidth="1"/>
  </cols>
  <sheetData>
    <row r="1" ht="12.75" customHeight="1" spans="1: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426"/>
      <c r="M1" s="6"/>
      <c r="N1" s="6"/>
      <c r="O1" s="6"/>
    </row>
    <row r="2" ht="12.75" customHeight="1" spans="1: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427"/>
      <c r="M2" s="8"/>
      <c r="N2" s="8"/>
      <c r="O2" s="8"/>
    </row>
    <row r="3" ht="12.75" customHeight="1" spans="1: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427"/>
      <c r="M3" s="8"/>
      <c r="N3" s="8"/>
      <c r="O3" s="8"/>
    </row>
    <row r="4" ht="12.75" customHeight="1" spans="1: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427"/>
      <c r="M4" s="8"/>
      <c r="N4" s="8"/>
      <c r="O4" s="8"/>
    </row>
    <row r="5" ht="25.5" customHeight="1" spans="1: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426"/>
      <c r="M5" s="379" t="s">
        <v>14</v>
      </c>
      <c r="N5" s="6"/>
      <c r="O5" s="6"/>
    </row>
    <row r="6" ht="12.75" customHeight="1" spans="1:15">
      <c r="A6" s="196" t="s">
        <v>15</v>
      </c>
      <c r="B6" s="6"/>
      <c r="C6" s="6"/>
      <c r="D6" s="6"/>
      <c r="E6" s="6"/>
      <c r="F6" s="6"/>
      <c r="G6" s="6"/>
      <c r="H6" s="6"/>
      <c r="I6" s="6"/>
      <c r="J6" s="6"/>
      <c r="K6" s="382">
        <f>Main!B10</f>
        <v>44834</v>
      </c>
      <c r="L6" s="426"/>
      <c r="M6" s="6"/>
      <c r="N6" s="6"/>
      <c r="O6" s="6"/>
    </row>
    <row r="7" ht="12.75" customHeight="1" spans="2:15">
      <c r="B7" s="6"/>
      <c r="C7" s="6"/>
      <c r="D7" s="6"/>
      <c r="E7" s="6"/>
      <c r="F7" s="6"/>
      <c r="G7" s="6"/>
      <c r="H7" s="6"/>
      <c r="I7" s="6"/>
      <c r="J7" s="6"/>
      <c r="K7" s="6"/>
      <c r="L7" s="426"/>
      <c r="M7" s="6"/>
      <c r="N7" s="6"/>
      <c r="O7" s="6"/>
    </row>
    <row r="8" ht="28.5" customHeight="1" spans="1:15">
      <c r="A8" s="398" t="s">
        <v>16</v>
      </c>
      <c r="B8" s="399"/>
      <c r="C8" s="400" t="s">
        <v>20</v>
      </c>
      <c r="D8" s="400" t="s">
        <v>21</v>
      </c>
      <c r="E8" s="401" t="s">
        <v>22</v>
      </c>
      <c r="F8" s="402"/>
      <c r="G8" s="403"/>
      <c r="H8" s="401" t="s">
        <v>23</v>
      </c>
      <c r="I8" s="402"/>
      <c r="J8" s="403"/>
      <c r="K8" s="412"/>
      <c r="L8" s="414"/>
      <c r="M8" s="414"/>
      <c r="N8" s="6"/>
      <c r="O8" s="6"/>
    </row>
    <row r="9" ht="36" customHeight="1" spans="1:15">
      <c r="A9" s="404"/>
      <c r="B9" s="405"/>
      <c r="C9" s="405"/>
      <c r="D9" s="405"/>
      <c r="E9" s="406" t="s">
        <v>25</v>
      </c>
      <c r="F9" s="406" t="s">
        <v>26</v>
      </c>
      <c r="G9" s="406" t="s">
        <v>27</v>
      </c>
      <c r="H9" s="406" t="s">
        <v>28</v>
      </c>
      <c r="I9" s="406" t="s">
        <v>29</v>
      </c>
      <c r="J9" s="406" t="s">
        <v>30</v>
      </c>
      <c r="K9" s="406" t="s">
        <v>31</v>
      </c>
      <c r="L9" s="428" t="s">
        <v>32</v>
      </c>
      <c r="M9" s="416" t="s">
        <v>267</v>
      </c>
      <c r="N9" s="6"/>
      <c r="O9" s="6"/>
    </row>
    <row r="10" ht="12.75" customHeight="1" spans="1:15">
      <c r="A10" s="351">
        <v>1</v>
      </c>
      <c r="B10" s="424" t="s">
        <v>268</v>
      </c>
      <c r="C10" s="424">
        <v>16818.1</v>
      </c>
      <c r="D10" s="424">
        <v>16877.58</v>
      </c>
      <c r="E10" s="424">
        <v>16729.12</v>
      </c>
      <c r="F10" s="424">
        <v>16640.13</v>
      </c>
      <c r="G10" s="424">
        <v>16491.67</v>
      </c>
      <c r="H10" s="424">
        <v>16966.57</v>
      </c>
      <c r="I10" s="424">
        <v>17115.03</v>
      </c>
      <c r="J10" s="424">
        <v>17204.02</v>
      </c>
      <c r="K10" s="424">
        <v>17026.05</v>
      </c>
      <c r="L10" s="424">
        <v>16788.6</v>
      </c>
      <c r="M10" s="429"/>
      <c r="N10" s="6"/>
      <c r="O10" s="6"/>
    </row>
    <row r="11" ht="12.75" customHeight="1" spans="1:15">
      <c r="A11" s="351">
        <v>2</v>
      </c>
      <c r="B11" s="425" t="s">
        <v>269</v>
      </c>
      <c r="C11" s="424">
        <v>37647.75</v>
      </c>
      <c r="D11" s="424">
        <v>37822.6</v>
      </c>
      <c r="E11" s="424">
        <v>37361.8</v>
      </c>
      <c r="F11" s="424">
        <v>37075.85</v>
      </c>
      <c r="G11" s="424">
        <v>36615.05</v>
      </c>
      <c r="H11" s="424">
        <v>38108.55</v>
      </c>
      <c r="I11" s="424">
        <v>38569.35</v>
      </c>
      <c r="J11" s="424">
        <v>38855.3</v>
      </c>
      <c r="K11" s="424">
        <v>38283.4</v>
      </c>
      <c r="L11" s="424">
        <v>37536.65</v>
      </c>
      <c r="M11" s="429"/>
      <c r="N11" s="6"/>
      <c r="O11" s="6"/>
    </row>
    <row r="12" ht="12.75" customHeight="1" spans="1:15">
      <c r="A12" s="351">
        <v>3</v>
      </c>
      <c r="B12" s="409" t="s">
        <v>270</v>
      </c>
      <c r="C12" s="410">
        <v>2550</v>
      </c>
      <c r="D12" s="410">
        <v>2550.12</v>
      </c>
      <c r="E12" s="410">
        <v>2532.98</v>
      </c>
      <c r="F12" s="410">
        <v>2515.97</v>
      </c>
      <c r="G12" s="410">
        <v>2498.83</v>
      </c>
      <c r="H12" s="410">
        <v>2567.13</v>
      </c>
      <c r="I12" s="410">
        <v>2584.27</v>
      </c>
      <c r="J12" s="410">
        <v>2601.28</v>
      </c>
      <c r="K12" s="410">
        <v>2567.25</v>
      </c>
      <c r="L12" s="410">
        <v>2533.1</v>
      </c>
      <c r="M12" s="429"/>
      <c r="N12" s="6"/>
      <c r="O12" s="6"/>
    </row>
    <row r="13" ht="12.75" customHeight="1" spans="1:15">
      <c r="A13" s="351">
        <v>4</v>
      </c>
      <c r="B13" s="409" t="s">
        <v>271</v>
      </c>
      <c r="C13" s="410">
        <v>4867.45</v>
      </c>
      <c r="D13" s="410">
        <v>4874.52</v>
      </c>
      <c r="E13" s="410">
        <v>4833.53</v>
      </c>
      <c r="F13" s="410">
        <v>4799.62</v>
      </c>
      <c r="G13" s="410">
        <v>4758.63</v>
      </c>
      <c r="H13" s="410">
        <v>4908.43</v>
      </c>
      <c r="I13" s="410">
        <v>4949.42</v>
      </c>
      <c r="J13" s="410">
        <v>4983.33</v>
      </c>
      <c r="K13" s="410">
        <v>4915.5</v>
      </c>
      <c r="L13" s="410">
        <v>4840.6</v>
      </c>
      <c r="M13" s="429"/>
      <c r="N13" s="6"/>
      <c r="O13" s="6"/>
    </row>
    <row r="14" ht="12.75" customHeight="1" spans="1:15">
      <c r="A14" s="351">
        <v>5</v>
      </c>
      <c r="B14" s="409" t="s">
        <v>272</v>
      </c>
      <c r="C14" s="410">
        <v>26819.05</v>
      </c>
      <c r="D14" s="410">
        <v>26947</v>
      </c>
      <c r="E14" s="410">
        <v>26594</v>
      </c>
      <c r="F14" s="410">
        <v>26368.95</v>
      </c>
      <c r="G14" s="410">
        <v>26015.95</v>
      </c>
      <c r="H14" s="410">
        <v>27172.05</v>
      </c>
      <c r="I14" s="410">
        <v>27525.05</v>
      </c>
      <c r="J14" s="410">
        <v>27750.1</v>
      </c>
      <c r="K14" s="410">
        <v>27300</v>
      </c>
      <c r="L14" s="410">
        <v>26721.95</v>
      </c>
      <c r="M14" s="429"/>
      <c r="N14" s="6"/>
      <c r="O14" s="6"/>
    </row>
    <row r="15" ht="12.75" customHeight="1" spans="1:15">
      <c r="A15" s="351">
        <v>6</v>
      </c>
      <c r="B15" s="409" t="s">
        <v>273</v>
      </c>
      <c r="C15" s="410">
        <v>3958.2</v>
      </c>
      <c r="D15" s="410">
        <v>3957.6</v>
      </c>
      <c r="E15" s="410">
        <v>3934.25</v>
      </c>
      <c r="F15" s="410">
        <v>3910.3</v>
      </c>
      <c r="G15" s="410">
        <v>3886.95</v>
      </c>
      <c r="H15" s="410">
        <v>3981.55</v>
      </c>
      <c r="I15" s="410">
        <v>4004.9</v>
      </c>
      <c r="J15" s="410">
        <v>4028.85</v>
      </c>
      <c r="K15" s="410">
        <v>3980.95</v>
      </c>
      <c r="L15" s="410">
        <v>3933.65</v>
      </c>
      <c r="M15" s="429"/>
      <c r="N15" s="6"/>
      <c r="O15" s="6"/>
    </row>
    <row r="16" ht="12.75" customHeight="1" spans="1:15">
      <c r="A16" s="351">
        <v>7</v>
      </c>
      <c r="B16" s="409" t="s">
        <v>274</v>
      </c>
      <c r="C16" s="410">
        <v>8179.6</v>
      </c>
      <c r="D16" s="410">
        <v>8180.35</v>
      </c>
      <c r="E16" s="410">
        <v>8111.9</v>
      </c>
      <c r="F16" s="410">
        <v>8044.2</v>
      </c>
      <c r="G16" s="410">
        <v>7975.75</v>
      </c>
      <c r="H16" s="410">
        <v>8248.05</v>
      </c>
      <c r="I16" s="410">
        <v>8316.5</v>
      </c>
      <c r="J16" s="410">
        <v>8384.2</v>
      </c>
      <c r="K16" s="410">
        <v>8248.8</v>
      </c>
      <c r="L16" s="410">
        <v>8112.65</v>
      </c>
      <c r="M16" s="429"/>
      <c r="N16" s="6"/>
      <c r="O16" s="6"/>
    </row>
    <row r="17" ht="12.75" customHeight="1" spans="1:15">
      <c r="A17" s="351">
        <v>8</v>
      </c>
      <c r="B17" s="411" t="s">
        <v>43</v>
      </c>
      <c r="C17" s="409">
        <v>2996.2</v>
      </c>
      <c r="D17" s="410">
        <v>3006.4</v>
      </c>
      <c r="E17" s="410">
        <v>2962.8</v>
      </c>
      <c r="F17" s="410">
        <v>2929.4</v>
      </c>
      <c r="G17" s="410">
        <v>2885.8</v>
      </c>
      <c r="H17" s="410">
        <v>3039.8</v>
      </c>
      <c r="I17" s="410">
        <v>3083.4</v>
      </c>
      <c r="J17" s="410">
        <v>3116.8</v>
      </c>
      <c r="K17" s="409">
        <v>3050</v>
      </c>
      <c r="L17" s="409">
        <v>2973</v>
      </c>
      <c r="M17" s="409">
        <v>2.91653</v>
      </c>
      <c r="N17" s="6"/>
      <c r="O17" s="6"/>
    </row>
    <row r="18" ht="12.75" customHeight="1" spans="1:15">
      <c r="A18" s="351">
        <v>9</v>
      </c>
      <c r="B18" s="411" t="s">
        <v>51</v>
      </c>
      <c r="C18" s="409">
        <v>2374.05</v>
      </c>
      <c r="D18" s="410">
        <v>2360.12</v>
      </c>
      <c r="E18" s="410">
        <v>2335.23</v>
      </c>
      <c r="F18" s="410">
        <v>2296.42</v>
      </c>
      <c r="G18" s="410">
        <v>2271.53</v>
      </c>
      <c r="H18" s="410">
        <v>2398.93</v>
      </c>
      <c r="I18" s="410">
        <v>2423.82</v>
      </c>
      <c r="J18" s="410">
        <v>2462.63</v>
      </c>
      <c r="K18" s="409">
        <v>2385</v>
      </c>
      <c r="L18" s="409">
        <v>2321.3</v>
      </c>
      <c r="M18" s="409">
        <v>11.59023</v>
      </c>
      <c r="N18" s="6"/>
      <c r="O18" s="6"/>
    </row>
    <row r="19" ht="12.75" customHeight="1" spans="1:15">
      <c r="A19" s="351">
        <v>10</v>
      </c>
      <c r="B19" s="411" t="s">
        <v>66</v>
      </c>
      <c r="C19" s="409">
        <v>600.4</v>
      </c>
      <c r="D19" s="410">
        <v>599.07</v>
      </c>
      <c r="E19" s="410">
        <v>589.98</v>
      </c>
      <c r="F19" s="410">
        <v>579.57</v>
      </c>
      <c r="G19" s="410">
        <v>570.48</v>
      </c>
      <c r="H19" s="410">
        <v>609.48</v>
      </c>
      <c r="I19" s="410">
        <v>618.57</v>
      </c>
      <c r="J19" s="410">
        <v>628.98</v>
      </c>
      <c r="K19" s="409">
        <v>608.15</v>
      </c>
      <c r="L19" s="409">
        <v>588.65</v>
      </c>
      <c r="M19" s="409">
        <v>27.72572</v>
      </c>
      <c r="N19" s="6"/>
      <c r="O19" s="6"/>
    </row>
    <row r="20" ht="12.75" customHeight="1" spans="1:15">
      <c r="A20" s="351">
        <v>11</v>
      </c>
      <c r="B20" s="411" t="s">
        <v>45</v>
      </c>
      <c r="C20" s="409">
        <v>19181.1</v>
      </c>
      <c r="D20" s="410">
        <v>18900.9</v>
      </c>
      <c r="E20" s="410">
        <v>18502.8</v>
      </c>
      <c r="F20" s="410">
        <v>17824.5</v>
      </c>
      <c r="G20" s="410">
        <v>17426.4</v>
      </c>
      <c r="H20" s="410">
        <v>19579.2</v>
      </c>
      <c r="I20" s="410">
        <v>19977.3</v>
      </c>
      <c r="J20" s="410">
        <v>20655.6</v>
      </c>
      <c r="K20" s="409">
        <v>19299</v>
      </c>
      <c r="L20" s="409">
        <v>18222.6</v>
      </c>
      <c r="M20" s="409">
        <v>0.85444</v>
      </c>
      <c r="N20" s="6"/>
      <c r="O20" s="6"/>
    </row>
    <row r="21" ht="12.75" customHeight="1" spans="1:15">
      <c r="A21" s="351">
        <v>12</v>
      </c>
      <c r="B21" s="411" t="s">
        <v>52</v>
      </c>
      <c r="C21" s="409">
        <v>3470.7</v>
      </c>
      <c r="D21" s="410">
        <v>3526.35</v>
      </c>
      <c r="E21" s="410">
        <v>3387.95</v>
      </c>
      <c r="F21" s="410">
        <v>3305.2</v>
      </c>
      <c r="G21" s="410">
        <v>3166.8</v>
      </c>
      <c r="H21" s="410">
        <v>3609.1</v>
      </c>
      <c r="I21" s="410">
        <v>3747.5</v>
      </c>
      <c r="J21" s="410">
        <v>3830.25</v>
      </c>
      <c r="K21" s="409">
        <v>3664.75</v>
      </c>
      <c r="L21" s="409">
        <v>3443.6</v>
      </c>
      <c r="M21" s="409">
        <v>150.60223</v>
      </c>
      <c r="N21" s="6"/>
      <c r="O21" s="6"/>
    </row>
    <row r="22" ht="12.75" customHeight="1" spans="1:15">
      <c r="A22" s="351">
        <v>13</v>
      </c>
      <c r="B22" s="411" t="s">
        <v>275</v>
      </c>
      <c r="C22" s="409">
        <v>2004.05</v>
      </c>
      <c r="D22" s="410">
        <v>2042.73</v>
      </c>
      <c r="E22" s="410">
        <v>1947.47</v>
      </c>
      <c r="F22" s="410">
        <v>1890.88</v>
      </c>
      <c r="G22" s="410">
        <v>1795.62</v>
      </c>
      <c r="H22" s="410">
        <v>2099.32</v>
      </c>
      <c r="I22" s="410">
        <v>2194.58</v>
      </c>
      <c r="J22" s="410">
        <v>2251.17</v>
      </c>
      <c r="K22" s="409">
        <v>2138</v>
      </c>
      <c r="L22" s="409">
        <v>1986.15</v>
      </c>
      <c r="M22" s="409">
        <v>19.09893</v>
      </c>
      <c r="N22" s="6"/>
      <c r="O22" s="6"/>
    </row>
    <row r="23" ht="12.75" customHeight="1" spans="1:15">
      <c r="A23" s="351">
        <v>14</v>
      </c>
      <c r="B23" s="411" t="s">
        <v>53</v>
      </c>
      <c r="C23" s="409">
        <v>816.4</v>
      </c>
      <c r="D23" s="410">
        <v>825.65</v>
      </c>
      <c r="E23" s="410">
        <v>803.8</v>
      </c>
      <c r="F23" s="410">
        <v>791.2</v>
      </c>
      <c r="G23" s="410">
        <v>769.35</v>
      </c>
      <c r="H23" s="410">
        <v>838.25</v>
      </c>
      <c r="I23" s="410">
        <v>860.1</v>
      </c>
      <c r="J23" s="410">
        <v>872.7</v>
      </c>
      <c r="K23" s="409">
        <v>847.5</v>
      </c>
      <c r="L23" s="409">
        <v>813.05</v>
      </c>
      <c r="M23" s="409">
        <v>74.76709</v>
      </c>
      <c r="N23" s="6"/>
      <c r="O23" s="6"/>
    </row>
    <row r="24" ht="12.75" customHeight="1" spans="1:15">
      <c r="A24" s="351">
        <v>15</v>
      </c>
      <c r="B24" s="411" t="s">
        <v>276</v>
      </c>
      <c r="C24" s="409">
        <v>3372.25</v>
      </c>
      <c r="D24" s="410">
        <v>3416.82</v>
      </c>
      <c r="E24" s="410">
        <v>3258.83</v>
      </c>
      <c r="F24" s="410">
        <v>3145.42</v>
      </c>
      <c r="G24" s="410">
        <v>2987.43</v>
      </c>
      <c r="H24" s="410">
        <v>3530.23</v>
      </c>
      <c r="I24" s="410">
        <v>3688.22</v>
      </c>
      <c r="J24" s="410">
        <v>3801.63</v>
      </c>
      <c r="K24" s="409">
        <v>3574.8</v>
      </c>
      <c r="L24" s="409">
        <v>3303.4</v>
      </c>
      <c r="M24" s="409">
        <v>24.36698</v>
      </c>
      <c r="N24" s="6"/>
      <c r="O24" s="6"/>
    </row>
    <row r="25" ht="12.75" customHeight="1" spans="1:15">
      <c r="A25" s="351">
        <v>16</v>
      </c>
      <c r="B25" s="411" t="s">
        <v>277</v>
      </c>
      <c r="C25" s="409">
        <v>3406.4</v>
      </c>
      <c r="D25" s="410">
        <v>3510.97</v>
      </c>
      <c r="E25" s="410">
        <v>3246.13</v>
      </c>
      <c r="F25" s="410">
        <v>3085.87</v>
      </c>
      <c r="G25" s="410">
        <v>2821.03</v>
      </c>
      <c r="H25" s="410">
        <v>3671.23</v>
      </c>
      <c r="I25" s="410">
        <v>3936.07</v>
      </c>
      <c r="J25" s="410">
        <v>4096.33</v>
      </c>
      <c r="K25" s="409">
        <v>3775.8</v>
      </c>
      <c r="L25" s="409">
        <v>3350.7</v>
      </c>
      <c r="M25" s="409">
        <v>8.87218</v>
      </c>
      <c r="N25" s="6"/>
      <c r="O25" s="6"/>
    </row>
    <row r="26" ht="12.75" customHeight="1" spans="1:15">
      <c r="A26" s="351">
        <v>17</v>
      </c>
      <c r="B26" s="411" t="s">
        <v>47</v>
      </c>
      <c r="C26" s="409">
        <v>109.7</v>
      </c>
      <c r="D26" s="410">
        <v>109.28</v>
      </c>
      <c r="E26" s="410">
        <v>108.17</v>
      </c>
      <c r="F26" s="410">
        <v>106.63</v>
      </c>
      <c r="G26" s="410">
        <v>105.52</v>
      </c>
      <c r="H26" s="410">
        <v>110.82</v>
      </c>
      <c r="I26" s="410">
        <v>111.93</v>
      </c>
      <c r="J26" s="410">
        <v>113.47</v>
      </c>
      <c r="K26" s="409">
        <v>110.4</v>
      </c>
      <c r="L26" s="409">
        <v>107.75</v>
      </c>
      <c r="M26" s="409">
        <v>29.29258</v>
      </c>
      <c r="N26" s="6"/>
      <c r="O26" s="6"/>
    </row>
    <row r="27" ht="12.75" customHeight="1" spans="1:15">
      <c r="A27" s="351">
        <v>18</v>
      </c>
      <c r="B27" s="411" t="s">
        <v>49</v>
      </c>
      <c r="C27" s="409">
        <v>338.15</v>
      </c>
      <c r="D27" s="410">
        <v>336.38</v>
      </c>
      <c r="E27" s="410">
        <v>332.77</v>
      </c>
      <c r="F27" s="410">
        <v>327.38</v>
      </c>
      <c r="G27" s="410">
        <v>323.77</v>
      </c>
      <c r="H27" s="410">
        <v>341.77</v>
      </c>
      <c r="I27" s="410">
        <v>345.38</v>
      </c>
      <c r="J27" s="410">
        <v>350.77</v>
      </c>
      <c r="K27" s="409">
        <v>340</v>
      </c>
      <c r="L27" s="409">
        <v>331</v>
      </c>
      <c r="M27" s="409">
        <v>33.08639</v>
      </c>
      <c r="N27" s="6"/>
      <c r="O27" s="6"/>
    </row>
    <row r="28" ht="12.75" customHeight="1" spans="1:15">
      <c r="A28" s="351">
        <v>19</v>
      </c>
      <c r="B28" s="411" t="s">
        <v>278</v>
      </c>
      <c r="C28" s="409">
        <v>599.8</v>
      </c>
      <c r="D28" s="410">
        <v>595.08</v>
      </c>
      <c r="E28" s="410">
        <v>582.47</v>
      </c>
      <c r="F28" s="410">
        <v>565.13</v>
      </c>
      <c r="G28" s="410">
        <v>552.52</v>
      </c>
      <c r="H28" s="410">
        <v>612.42</v>
      </c>
      <c r="I28" s="410">
        <v>625.03</v>
      </c>
      <c r="J28" s="410">
        <v>642.37</v>
      </c>
      <c r="K28" s="409">
        <v>607.7</v>
      </c>
      <c r="L28" s="409">
        <v>577.75</v>
      </c>
      <c r="M28" s="409">
        <v>1.68594</v>
      </c>
      <c r="N28" s="6"/>
      <c r="O28" s="6"/>
    </row>
    <row r="29" ht="12.75" customHeight="1" spans="1:15">
      <c r="A29" s="351">
        <v>20</v>
      </c>
      <c r="B29" s="411" t="s">
        <v>54</v>
      </c>
      <c r="C29" s="409">
        <v>3259.85</v>
      </c>
      <c r="D29" s="410">
        <v>3255.3</v>
      </c>
      <c r="E29" s="410">
        <v>3190.6</v>
      </c>
      <c r="F29" s="410">
        <v>3121.35</v>
      </c>
      <c r="G29" s="410">
        <v>3056.65</v>
      </c>
      <c r="H29" s="410">
        <v>3324.55</v>
      </c>
      <c r="I29" s="410">
        <v>3389.25</v>
      </c>
      <c r="J29" s="410">
        <v>3458.5</v>
      </c>
      <c r="K29" s="409">
        <v>3320</v>
      </c>
      <c r="L29" s="409">
        <v>3186.05</v>
      </c>
      <c r="M29" s="409">
        <v>2.87666</v>
      </c>
      <c r="N29" s="6"/>
      <c r="O29" s="6"/>
    </row>
    <row r="30" ht="12.75" customHeight="1" spans="1:15">
      <c r="A30" s="351">
        <v>21</v>
      </c>
      <c r="B30" s="411" t="s">
        <v>57</v>
      </c>
      <c r="C30" s="409">
        <v>506.35</v>
      </c>
      <c r="D30" s="410">
        <v>506.85</v>
      </c>
      <c r="E30" s="410">
        <v>494.7</v>
      </c>
      <c r="F30" s="410">
        <v>483.05</v>
      </c>
      <c r="G30" s="410">
        <v>470.9</v>
      </c>
      <c r="H30" s="410">
        <v>518.5</v>
      </c>
      <c r="I30" s="410">
        <v>530.65</v>
      </c>
      <c r="J30" s="410">
        <v>542.3</v>
      </c>
      <c r="K30" s="409">
        <v>519</v>
      </c>
      <c r="L30" s="409">
        <v>495.2</v>
      </c>
      <c r="M30" s="409">
        <v>112.97808</v>
      </c>
      <c r="N30" s="6"/>
      <c r="O30" s="6"/>
    </row>
    <row r="31" ht="12.75" customHeight="1" spans="1:15">
      <c r="A31" s="351">
        <v>22</v>
      </c>
      <c r="B31" s="411" t="s">
        <v>58</v>
      </c>
      <c r="C31" s="409">
        <v>4391.7</v>
      </c>
      <c r="D31" s="410">
        <v>4360.43</v>
      </c>
      <c r="E31" s="410">
        <v>4316.22</v>
      </c>
      <c r="F31" s="410">
        <v>4240.73</v>
      </c>
      <c r="G31" s="410">
        <v>4196.52</v>
      </c>
      <c r="H31" s="410">
        <v>4435.92</v>
      </c>
      <c r="I31" s="410">
        <v>4480.13</v>
      </c>
      <c r="J31" s="410">
        <v>4555.62</v>
      </c>
      <c r="K31" s="409">
        <v>4404.65</v>
      </c>
      <c r="L31" s="409">
        <v>4284.95</v>
      </c>
      <c r="M31" s="409">
        <v>6.31907</v>
      </c>
      <c r="N31" s="6"/>
      <c r="O31" s="6"/>
    </row>
    <row r="32" ht="12.75" customHeight="1" spans="1:15">
      <c r="A32" s="351">
        <v>23</v>
      </c>
      <c r="B32" s="411" t="s">
        <v>59</v>
      </c>
      <c r="C32" s="409">
        <v>270.75</v>
      </c>
      <c r="D32" s="410">
        <v>272.75</v>
      </c>
      <c r="E32" s="410">
        <v>267.6</v>
      </c>
      <c r="F32" s="410">
        <v>264.45</v>
      </c>
      <c r="G32" s="410">
        <v>259.3</v>
      </c>
      <c r="H32" s="410">
        <v>275.9</v>
      </c>
      <c r="I32" s="410">
        <v>281.05</v>
      </c>
      <c r="J32" s="410">
        <v>284.2</v>
      </c>
      <c r="K32" s="409">
        <v>277.9</v>
      </c>
      <c r="L32" s="409">
        <v>269.6</v>
      </c>
      <c r="M32" s="409">
        <v>36.9648</v>
      </c>
      <c r="N32" s="6"/>
      <c r="O32" s="6"/>
    </row>
    <row r="33" ht="12.75" customHeight="1" spans="1:15">
      <c r="A33" s="351">
        <v>24</v>
      </c>
      <c r="B33" s="411" t="s">
        <v>60</v>
      </c>
      <c r="C33" s="409">
        <v>149.35</v>
      </c>
      <c r="D33" s="410">
        <v>150.2</v>
      </c>
      <c r="E33" s="410">
        <v>147.9</v>
      </c>
      <c r="F33" s="410">
        <v>146.45</v>
      </c>
      <c r="G33" s="410">
        <v>144.15</v>
      </c>
      <c r="H33" s="410">
        <v>151.65</v>
      </c>
      <c r="I33" s="410">
        <v>153.95</v>
      </c>
      <c r="J33" s="410">
        <v>155.4</v>
      </c>
      <c r="K33" s="409">
        <v>152.5</v>
      </c>
      <c r="L33" s="409">
        <v>148.75</v>
      </c>
      <c r="M33" s="409">
        <v>119.01521</v>
      </c>
      <c r="N33" s="6"/>
      <c r="O33" s="6"/>
    </row>
    <row r="34" ht="12.75" customHeight="1" spans="1:15">
      <c r="A34" s="351">
        <v>25</v>
      </c>
      <c r="B34" s="411" t="s">
        <v>62</v>
      </c>
      <c r="C34" s="409">
        <v>3384.8</v>
      </c>
      <c r="D34" s="410">
        <v>3440.22</v>
      </c>
      <c r="E34" s="410">
        <v>3316.98</v>
      </c>
      <c r="F34" s="410">
        <v>3249.17</v>
      </c>
      <c r="G34" s="410">
        <v>3125.93</v>
      </c>
      <c r="H34" s="410">
        <v>3508.03</v>
      </c>
      <c r="I34" s="410">
        <v>3631.27</v>
      </c>
      <c r="J34" s="410">
        <v>3699.08</v>
      </c>
      <c r="K34" s="409">
        <v>3563.45</v>
      </c>
      <c r="L34" s="409">
        <v>3372.4</v>
      </c>
      <c r="M34" s="409">
        <v>26.24894</v>
      </c>
      <c r="N34" s="6"/>
      <c r="O34" s="6"/>
    </row>
    <row r="35" ht="12.75" customHeight="1" spans="1:15">
      <c r="A35" s="351">
        <v>26</v>
      </c>
      <c r="B35" s="411" t="s">
        <v>63</v>
      </c>
      <c r="C35" s="409">
        <v>2155.65</v>
      </c>
      <c r="D35" s="410">
        <v>2179.97</v>
      </c>
      <c r="E35" s="410">
        <v>2121.08</v>
      </c>
      <c r="F35" s="410">
        <v>2086.52</v>
      </c>
      <c r="G35" s="410">
        <v>2027.63</v>
      </c>
      <c r="H35" s="410">
        <v>2214.53</v>
      </c>
      <c r="I35" s="410">
        <v>2273.42</v>
      </c>
      <c r="J35" s="410">
        <v>2307.98</v>
      </c>
      <c r="K35" s="409">
        <v>2238.85</v>
      </c>
      <c r="L35" s="409">
        <v>2145.4</v>
      </c>
      <c r="M35" s="409">
        <v>5.78343</v>
      </c>
      <c r="N35" s="6"/>
      <c r="O35" s="6"/>
    </row>
    <row r="36" ht="12.75" customHeight="1" spans="1:15">
      <c r="A36" s="351">
        <v>27</v>
      </c>
      <c r="B36" s="411" t="s">
        <v>67</v>
      </c>
      <c r="C36" s="409">
        <v>509.7</v>
      </c>
      <c r="D36" s="410">
        <v>507.93</v>
      </c>
      <c r="E36" s="410">
        <v>504.97</v>
      </c>
      <c r="F36" s="410">
        <v>500.23</v>
      </c>
      <c r="G36" s="410">
        <v>497.27</v>
      </c>
      <c r="H36" s="410">
        <v>512.67</v>
      </c>
      <c r="I36" s="410">
        <v>515.63</v>
      </c>
      <c r="J36" s="410">
        <v>520.37</v>
      </c>
      <c r="K36" s="409">
        <v>510.9</v>
      </c>
      <c r="L36" s="409">
        <v>503.2</v>
      </c>
      <c r="M36" s="409">
        <v>19.50903</v>
      </c>
      <c r="N36" s="6"/>
      <c r="O36" s="6"/>
    </row>
    <row r="37" ht="12.75" customHeight="1" spans="1:15">
      <c r="A37" s="351">
        <v>28</v>
      </c>
      <c r="B37" s="411" t="s">
        <v>279</v>
      </c>
      <c r="C37" s="409">
        <v>4240.55</v>
      </c>
      <c r="D37" s="410">
        <v>4292.53</v>
      </c>
      <c r="E37" s="410">
        <v>4168.12</v>
      </c>
      <c r="F37" s="410">
        <v>4095.68</v>
      </c>
      <c r="G37" s="410">
        <v>3971.27</v>
      </c>
      <c r="H37" s="410">
        <v>4364.97</v>
      </c>
      <c r="I37" s="410">
        <v>4489.38</v>
      </c>
      <c r="J37" s="410">
        <v>4561.82</v>
      </c>
      <c r="K37" s="409">
        <v>4416.95</v>
      </c>
      <c r="L37" s="409">
        <v>4220.1</v>
      </c>
      <c r="M37" s="409">
        <v>5.18364</v>
      </c>
      <c r="N37" s="6"/>
      <c r="O37" s="6"/>
    </row>
    <row r="38" ht="12.75" customHeight="1" spans="1:15">
      <c r="A38" s="351">
        <v>29</v>
      </c>
      <c r="B38" s="411" t="s">
        <v>68</v>
      </c>
      <c r="C38" s="409">
        <v>719</v>
      </c>
      <c r="D38" s="410">
        <v>720.27</v>
      </c>
      <c r="E38" s="410">
        <v>709.73</v>
      </c>
      <c r="F38" s="410">
        <v>700.47</v>
      </c>
      <c r="G38" s="410">
        <v>689.93</v>
      </c>
      <c r="H38" s="410">
        <v>729.53</v>
      </c>
      <c r="I38" s="410">
        <v>740.07</v>
      </c>
      <c r="J38" s="410">
        <v>749.33</v>
      </c>
      <c r="K38" s="409">
        <v>730.8</v>
      </c>
      <c r="L38" s="409">
        <v>711</v>
      </c>
      <c r="M38" s="409">
        <v>120.90981</v>
      </c>
      <c r="N38" s="6"/>
      <c r="O38" s="6"/>
    </row>
    <row r="39" ht="12.75" customHeight="1" spans="1:15">
      <c r="A39" s="351">
        <v>30</v>
      </c>
      <c r="B39" s="411" t="s">
        <v>69</v>
      </c>
      <c r="C39" s="409">
        <v>3476.7</v>
      </c>
      <c r="D39" s="410">
        <v>3501.87</v>
      </c>
      <c r="E39" s="410">
        <v>3439.88</v>
      </c>
      <c r="F39" s="410">
        <v>3403.07</v>
      </c>
      <c r="G39" s="410">
        <v>3341.08</v>
      </c>
      <c r="H39" s="410">
        <v>3538.68</v>
      </c>
      <c r="I39" s="410">
        <v>3600.67</v>
      </c>
      <c r="J39" s="410">
        <v>3637.48</v>
      </c>
      <c r="K39" s="409">
        <v>3563.85</v>
      </c>
      <c r="L39" s="409">
        <v>3465.05</v>
      </c>
      <c r="M39" s="409">
        <v>3.50931</v>
      </c>
      <c r="N39" s="6"/>
      <c r="O39" s="6"/>
    </row>
    <row r="40" ht="12.75" customHeight="1" spans="1:15">
      <c r="A40" s="351">
        <v>31</v>
      </c>
      <c r="B40" s="411" t="s">
        <v>72</v>
      </c>
      <c r="C40" s="409">
        <v>7104.75</v>
      </c>
      <c r="D40" s="410">
        <v>7169.9</v>
      </c>
      <c r="E40" s="410">
        <v>7022.9</v>
      </c>
      <c r="F40" s="410">
        <v>6941.05</v>
      </c>
      <c r="G40" s="410">
        <v>6794.05</v>
      </c>
      <c r="H40" s="410">
        <v>7251.75</v>
      </c>
      <c r="I40" s="410">
        <v>7398.75</v>
      </c>
      <c r="J40" s="410">
        <v>7480.6</v>
      </c>
      <c r="K40" s="409">
        <v>7316.9</v>
      </c>
      <c r="L40" s="409">
        <v>7088.05</v>
      </c>
      <c r="M40" s="409">
        <v>9.69632</v>
      </c>
      <c r="N40" s="6"/>
      <c r="O40" s="6"/>
    </row>
    <row r="41" ht="12.75" customHeight="1" spans="1:15">
      <c r="A41" s="351">
        <v>32</v>
      </c>
      <c r="B41" s="411" t="s">
        <v>71</v>
      </c>
      <c r="C41" s="409">
        <v>1635.9</v>
      </c>
      <c r="D41" s="410">
        <v>1649.63</v>
      </c>
      <c r="E41" s="410">
        <v>1614.27</v>
      </c>
      <c r="F41" s="410">
        <v>1592.63</v>
      </c>
      <c r="G41" s="410">
        <v>1557.27</v>
      </c>
      <c r="H41" s="410">
        <v>1671.27</v>
      </c>
      <c r="I41" s="410">
        <v>1706.63</v>
      </c>
      <c r="J41" s="410">
        <v>1728.27</v>
      </c>
      <c r="K41" s="409">
        <v>1685</v>
      </c>
      <c r="L41" s="409">
        <v>1628</v>
      </c>
      <c r="M41" s="409">
        <v>24.18856</v>
      </c>
      <c r="N41" s="6"/>
      <c r="O41" s="6"/>
    </row>
    <row r="42" ht="12.75" customHeight="1" spans="1:15">
      <c r="A42" s="351">
        <v>33</v>
      </c>
      <c r="B42" s="411" t="s">
        <v>280</v>
      </c>
      <c r="C42" s="409">
        <v>6302.45</v>
      </c>
      <c r="D42" s="410">
        <v>6392.87</v>
      </c>
      <c r="E42" s="410">
        <v>6049.58</v>
      </c>
      <c r="F42" s="410">
        <v>5796.72</v>
      </c>
      <c r="G42" s="410">
        <v>5453.43</v>
      </c>
      <c r="H42" s="410">
        <v>6645.73</v>
      </c>
      <c r="I42" s="410">
        <v>6989.02</v>
      </c>
      <c r="J42" s="410">
        <v>7241.88</v>
      </c>
      <c r="K42" s="409">
        <v>6736.15</v>
      </c>
      <c r="L42" s="409">
        <v>6140</v>
      </c>
      <c r="M42" s="409">
        <v>1.49105</v>
      </c>
      <c r="N42" s="6"/>
      <c r="O42" s="6"/>
    </row>
    <row r="43" ht="12.75" customHeight="1" spans="1:15">
      <c r="A43" s="351">
        <v>34</v>
      </c>
      <c r="B43" s="411" t="s">
        <v>73</v>
      </c>
      <c r="C43" s="409">
        <v>1844.05</v>
      </c>
      <c r="D43" s="410">
        <v>1860.27</v>
      </c>
      <c r="E43" s="410">
        <v>1821.83</v>
      </c>
      <c r="F43" s="410">
        <v>1799.62</v>
      </c>
      <c r="G43" s="410">
        <v>1761.18</v>
      </c>
      <c r="H43" s="410">
        <v>1882.48</v>
      </c>
      <c r="I43" s="410">
        <v>1920.92</v>
      </c>
      <c r="J43" s="410">
        <v>1943.13</v>
      </c>
      <c r="K43" s="409">
        <v>1898.7</v>
      </c>
      <c r="L43" s="409">
        <v>1838.05</v>
      </c>
      <c r="M43" s="409">
        <v>4.11001</v>
      </c>
      <c r="N43" s="6"/>
      <c r="O43" s="6"/>
    </row>
    <row r="44" ht="12.75" customHeight="1" spans="1:15">
      <c r="A44" s="351">
        <v>35</v>
      </c>
      <c r="B44" s="411" t="s">
        <v>75</v>
      </c>
      <c r="C44" s="409">
        <v>260.75</v>
      </c>
      <c r="D44" s="410">
        <v>258.98</v>
      </c>
      <c r="E44" s="410">
        <v>255.97</v>
      </c>
      <c r="F44" s="410">
        <v>251.18</v>
      </c>
      <c r="G44" s="410">
        <v>248.17</v>
      </c>
      <c r="H44" s="410">
        <v>263.77</v>
      </c>
      <c r="I44" s="410">
        <v>266.78</v>
      </c>
      <c r="J44" s="410">
        <v>271.57</v>
      </c>
      <c r="K44" s="409">
        <v>262</v>
      </c>
      <c r="L44" s="409">
        <v>254.2</v>
      </c>
      <c r="M44" s="409">
        <v>64.35805</v>
      </c>
      <c r="N44" s="6"/>
      <c r="O44" s="6"/>
    </row>
    <row r="45" ht="12.75" customHeight="1" spans="1:15">
      <c r="A45" s="351">
        <v>36</v>
      </c>
      <c r="B45" s="411" t="s">
        <v>76</v>
      </c>
      <c r="C45" s="409">
        <v>127.45</v>
      </c>
      <c r="D45" s="410">
        <v>127.55</v>
      </c>
      <c r="E45" s="410">
        <v>124.9</v>
      </c>
      <c r="F45" s="410">
        <v>122.35</v>
      </c>
      <c r="G45" s="410">
        <v>119.7</v>
      </c>
      <c r="H45" s="410">
        <v>130.1</v>
      </c>
      <c r="I45" s="410">
        <v>132.75</v>
      </c>
      <c r="J45" s="410">
        <v>135.3</v>
      </c>
      <c r="K45" s="409">
        <v>130.2</v>
      </c>
      <c r="L45" s="409">
        <v>125</v>
      </c>
      <c r="M45" s="409">
        <v>261.09674</v>
      </c>
      <c r="N45" s="6"/>
      <c r="O45" s="6"/>
    </row>
    <row r="46" ht="12.75" customHeight="1" spans="1:15">
      <c r="A46" s="351">
        <v>37</v>
      </c>
      <c r="B46" s="411" t="s">
        <v>281</v>
      </c>
      <c r="C46" s="409">
        <v>48.2</v>
      </c>
      <c r="D46" s="410">
        <v>47.93</v>
      </c>
      <c r="E46" s="410">
        <v>46.12</v>
      </c>
      <c r="F46" s="410">
        <v>44.03</v>
      </c>
      <c r="G46" s="410">
        <v>42.22</v>
      </c>
      <c r="H46" s="410">
        <v>50.02</v>
      </c>
      <c r="I46" s="410">
        <v>51.83</v>
      </c>
      <c r="J46" s="410">
        <v>53.92</v>
      </c>
      <c r="K46" s="409">
        <v>49.75</v>
      </c>
      <c r="L46" s="409">
        <v>45.85</v>
      </c>
      <c r="M46" s="409">
        <v>40.34029</v>
      </c>
      <c r="N46" s="6"/>
      <c r="O46" s="6"/>
    </row>
    <row r="47" ht="12.75" customHeight="1" spans="1:15">
      <c r="A47" s="351">
        <v>38</v>
      </c>
      <c r="B47" s="411" t="s">
        <v>77</v>
      </c>
      <c r="C47" s="409">
        <v>1787.1</v>
      </c>
      <c r="D47" s="410">
        <v>1782.93</v>
      </c>
      <c r="E47" s="410">
        <v>1760.72</v>
      </c>
      <c r="F47" s="410">
        <v>1734.33</v>
      </c>
      <c r="G47" s="410">
        <v>1712.12</v>
      </c>
      <c r="H47" s="410">
        <v>1809.32</v>
      </c>
      <c r="I47" s="410">
        <v>1831.53</v>
      </c>
      <c r="J47" s="410">
        <v>1857.92</v>
      </c>
      <c r="K47" s="409">
        <v>1805.15</v>
      </c>
      <c r="L47" s="409">
        <v>1756.55</v>
      </c>
      <c r="M47" s="409">
        <v>1.98449</v>
      </c>
      <c r="N47" s="6"/>
      <c r="O47" s="6"/>
    </row>
    <row r="48" ht="12.75" customHeight="1" spans="1:15">
      <c r="A48" s="351">
        <v>39</v>
      </c>
      <c r="B48" s="411" t="s">
        <v>79</v>
      </c>
      <c r="C48" s="409">
        <v>620.3</v>
      </c>
      <c r="D48" s="410">
        <v>622.48</v>
      </c>
      <c r="E48" s="410">
        <v>610.27</v>
      </c>
      <c r="F48" s="410">
        <v>600.23</v>
      </c>
      <c r="G48" s="410">
        <v>588.02</v>
      </c>
      <c r="H48" s="410">
        <v>632.52</v>
      </c>
      <c r="I48" s="410">
        <v>644.73</v>
      </c>
      <c r="J48" s="410">
        <v>654.77</v>
      </c>
      <c r="K48" s="409">
        <v>634.7</v>
      </c>
      <c r="L48" s="409">
        <v>612.45</v>
      </c>
      <c r="M48" s="409">
        <v>10.73403</v>
      </c>
      <c r="N48" s="6"/>
      <c r="O48" s="6"/>
    </row>
    <row r="49" ht="12.75" customHeight="1" spans="1:15">
      <c r="A49" s="351">
        <v>40</v>
      </c>
      <c r="B49" s="411" t="s">
        <v>78</v>
      </c>
      <c r="C49" s="409">
        <v>99</v>
      </c>
      <c r="D49" s="410">
        <v>99.35</v>
      </c>
      <c r="E49" s="410">
        <v>98</v>
      </c>
      <c r="F49" s="410">
        <v>97</v>
      </c>
      <c r="G49" s="410">
        <v>95.65</v>
      </c>
      <c r="H49" s="410">
        <v>100.35</v>
      </c>
      <c r="I49" s="410">
        <v>101.7</v>
      </c>
      <c r="J49" s="410">
        <v>102.7</v>
      </c>
      <c r="K49" s="409">
        <v>100.7</v>
      </c>
      <c r="L49" s="409">
        <v>98.35</v>
      </c>
      <c r="M49" s="409">
        <v>744.76855</v>
      </c>
      <c r="N49" s="6"/>
      <c r="O49" s="6"/>
    </row>
    <row r="50" ht="12.75" customHeight="1" spans="1:15">
      <c r="A50" s="351">
        <v>41</v>
      </c>
      <c r="B50" s="411" t="s">
        <v>80</v>
      </c>
      <c r="C50" s="409">
        <v>686.7</v>
      </c>
      <c r="D50" s="410">
        <v>690.02</v>
      </c>
      <c r="E50" s="410">
        <v>674.03</v>
      </c>
      <c r="F50" s="410">
        <v>661.37</v>
      </c>
      <c r="G50" s="410">
        <v>645.38</v>
      </c>
      <c r="H50" s="410">
        <v>702.68</v>
      </c>
      <c r="I50" s="410">
        <v>718.67</v>
      </c>
      <c r="J50" s="410">
        <v>731.33</v>
      </c>
      <c r="K50" s="409">
        <v>706</v>
      </c>
      <c r="L50" s="409">
        <v>677.35</v>
      </c>
      <c r="M50" s="409">
        <v>19.39514</v>
      </c>
      <c r="N50" s="6"/>
      <c r="O50" s="6"/>
    </row>
    <row r="51" ht="12.75" customHeight="1" spans="1:15">
      <c r="A51" s="351">
        <v>42</v>
      </c>
      <c r="B51" s="411" t="s">
        <v>83</v>
      </c>
      <c r="C51" s="409">
        <v>58.5</v>
      </c>
      <c r="D51" s="410">
        <v>58.22</v>
      </c>
      <c r="E51" s="410">
        <v>57.68</v>
      </c>
      <c r="F51" s="410">
        <v>56.87</v>
      </c>
      <c r="G51" s="410">
        <v>56.33</v>
      </c>
      <c r="H51" s="410">
        <v>59.03</v>
      </c>
      <c r="I51" s="410">
        <v>59.57</v>
      </c>
      <c r="J51" s="410">
        <v>60.38</v>
      </c>
      <c r="K51" s="409">
        <v>58.75</v>
      </c>
      <c r="L51" s="409">
        <v>57.4</v>
      </c>
      <c r="M51" s="409">
        <v>220.08219</v>
      </c>
      <c r="N51" s="6"/>
      <c r="O51" s="6"/>
    </row>
    <row r="52" ht="12.75" customHeight="1" spans="1:15">
      <c r="A52" s="351">
        <v>43</v>
      </c>
      <c r="B52" s="411" t="s">
        <v>87</v>
      </c>
      <c r="C52" s="409">
        <v>303.25</v>
      </c>
      <c r="D52" s="410">
        <v>304.83</v>
      </c>
      <c r="E52" s="410">
        <v>300.92</v>
      </c>
      <c r="F52" s="410">
        <v>298.58</v>
      </c>
      <c r="G52" s="410">
        <v>294.67</v>
      </c>
      <c r="H52" s="410">
        <v>307.17</v>
      </c>
      <c r="I52" s="410">
        <v>311.08</v>
      </c>
      <c r="J52" s="410">
        <v>313.42</v>
      </c>
      <c r="K52" s="409">
        <v>308.75</v>
      </c>
      <c r="L52" s="409">
        <v>302.5</v>
      </c>
      <c r="M52" s="409">
        <v>32.66251</v>
      </c>
      <c r="N52" s="6"/>
      <c r="O52" s="6"/>
    </row>
    <row r="53" ht="12.75" customHeight="1" spans="1:15">
      <c r="A53" s="351">
        <v>44</v>
      </c>
      <c r="B53" s="411" t="s">
        <v>82</v>
      </c>
      <c r="C53" s="409">
        <v>764.65</v>
      </c>
      <c r="D53" s="410">
        <v>764.32</v>
      </c>
      <c r="E53" s="410">
        <v>759.63</v>
      </c>
      <c r="F53" s="410">
        <v>754.62</v>
      </c>
      <c r="G53" s="410">
        <v>749.93</v>
      </c>
      <c r="H53" s="410">
        <v>769.33</v>
      </c>
      <c r="I53" s="410">
        <v>774.02</v>
      </c>
      <c r="J53" s="410">
        <v>779.03</v>
      </c>
      <c r="K53" s="409">
        <v>769</v>
      </c>
      <c r="L53" s="409">
        <v>759.3</v>
      </c>
      <c r="M53" s="409">
        <v>54.13233</v>
      </c>
      <c r="N53" s="6"/>
      <c r="O53" s="6"/>
    </row>
    <row r="54" ht="12.75" customHeight="1" spans="1:15">
      <c r="A54" s="351">
        <v>45</v>
      </c>
      <c r="B54" s="411" t="s">
        <v>84</v>
      </c>
      <c r="C54" s="409">
        <v>286.85</v>
      </c>
      <c r="D54" s="410">
        <v>286.6</v>
      </c>
      <c r="E54" s="410">
        <v>284.5</v>
      </c>
      <c r="F54" s="410">
        <v>282.15</v>
      </c>
      <c r="G54" s="410">
        <v>280.05</v>
      </c>
      <c r="H54" s="410">
        <v>288.95</v>
      </c>
      <c r="I54" s="410">
        <v>291.05</v>
      </c>
      <c r="J54" s="410">
        <v>293.4</v>
      </c>
      <c r="K54" s="409">
        <v>288.7</v>
      </c>
      <c r="L54" s="409">
        <v>284.25</v>
      </c>
      <c r="M54" s="409">
        <v>15.41227</v>
      </c>
      <c r="N54" s="6"/>
      <c r="O54" s="6"/>
    </row>
    <row r="55" ht="12.75" customHeight="1" spans="1:15">
      <c r="A55" s="351">
        <v>46</v>
      </c>
      <c r="B55" s="411" t="s">
        <v>85</v>
      </c>
      <c r="C55" s="409">
        <v>15670.45</v>
      </c>
      <c r="D55" s="410">
        <v>15621.82</v>
      </c>
      <c r="E55" s="410">
        <v>15348.63</v>
      </c>
      <c r="F55" s="410">
        <v>15026.82</v>
      </c>
      <c r="G55" s="410">
        <v>14753.63</v>
      </c>
      <c r="H55" s="410">
        <v>15943.63</v>
      </c>
      <c r="I55" s="410">
        <v>16216.82</v>
      </c>
      <c r="J55" s="410">
        <v>16538.63</v>
      </c>
      <c r="K55" s="409">
        <v>15895</v>
      </c>
      <c r="L55" s="409">
        <v>15300</v>
      </c>
      <c r="M55" s="409">
        <v>0.57959</v>
      </c>
      <c r="N55" s="6"/>
      <c r="O55" s="6"/>
    </row>
    <row r="56" ht="12.75" customHeight="1" spans="1:15">
      <c r="A56" s="351">
        <v>47</v>
      </c>
      <c r="B56" s="411" t="s">
        <v>88</v>
      </c>
      <c r="C56" s="409">
        <v>3864.5</v>
      </c>
      <c r="D56" s="410">
        <v>3849.17</v>
      </c>
      <c r="E56" s="410">
        <v>3825.33</v>
      </c>
      <c r="F56" s="410">
        <v>3786.17</v>
      </c>
      <c r="G56" s="410">
        <v>3762.33</v>
      </c>
      <c r="H56" s="410">
        <v>3888.33</v>
      </c>
      <c r="I56" s="410">
        <v>3912.17</v>
      </c>
      <c r="J56" s="410">
        <v>3951.33</v>
      </c>
      <c r="K56" s="409">
        <v>3873</v>
      </c>
      <c r="L56" s="409">
        <v>3810</v>
      </c>
      <c r="M56" s="409">
        <v>4.50207</v>
      </c>
      <c r="N56" s="6"/>
      <c r="O56" s="6"/>
    </row>
    <row r="57" ht="12.75" customHeight="1" spans="1:15">
      <c r="A57" s="351">
        <v>48</v>
      </c>
      <c r="B57" s="411" t="s">
        <v>91</v>
      </c>
      <c r="C57" s="409">
        <v>215.4</v>
      </c>
      <c r="D57" s="410">
        <v>215.78</v>
      </c>
      <c r="E57" s="410">
        <v>212.22</v>
      </c>
      <c r="F57" s="410">
        <v>209.03</v>
      </c>
      <c r="G57" s="410">
        <v>205.47</v>
      </c>
      <c r="H57" s="410">
        <v>218.97</v>
      </c>
      <c r="I57" s="410">
        <v>222.53</v>
      </c>
      <c r="J57" s="410">
        <v>225.72</v>
      </c>
      <c r="K57" s="409">
        <v>219.35</v>
      </c>
      <c r="L57" s="409">
        <v>212.6</v>
      </c>
      <c r="M57" s="409">
        <v>159.1844</v>
      </c>
      <c r="N57" s="6"/>
      <c r="O57" s="6"/>
    </row>
    <row r="58" ht="12.75" customHeight="1" spans="1:15">
      <c r="A58" s="351">
        <v>49</v>
      </c>
      <c r="B58" s="411" t="s">
        <v>94</v>
      </c>
      <c r="C58" s="409">
        <v>727.65</v>
      </c>
      <c r="D58" s="410">
        <v>726.35</v>
      </c>
      <c r="E58" s="410">
        <v>717.4</v>
      </c>
      <c r="F58" s="410">
        <v>707.15</v>
      </c>
      <c r="G58" s="410">
        <v>698.2</v>
      </c>
      <c r="H58" s="410">
        <v>736.6</v>
      </c>
      <c r="I58" s="410">
        <v>745.55</v>
      </c>
      <c r="J58" s="410">
        <v>755.8</v>
      </c>
      <c r="K58" s="409">
        <v>735.3</v>
      </c>
      <c r="L58" s="409">
        <v>716.1</v>
      </c>
      <c r="M58" s="409">
        <v>12.28777</v>
      </c>
      <c r="N58" s="6"/>
      <c r="O58" s="6"/>
    </row>
    <row r="59" ht="12.75" customHeight="1" spans="1:15">
      <c r="A59" s="351">
        <v>50</v>
      </c>
      <c r="B59" s="411" t="s">
        <v>95</v>
      </c>
      <c r="C59" s="409">
        <v>1115.85</v>
      </c>
      <c r="D59" s="410">
        <v>1108.53</v>
      </c>
      <c r="E59" s="410">
        <v>1095.42</v>
      </c>
      <c r="F59" s="410">
        <v>1074.98</v>
      </c>
      <c r="G59" s="410">
        <v>1061.87</v>
      </c>
      <c r="H59" s="410">
        <v>1128.97</v>
      </c>
      <c r="I59" s="410">
        <v>1142.08</v>
      </c>
      <c r="J59" s="410">
        <v>1162.52</v>
      </c>
      <c r="K59" s="409">
        <v>1121.65</v>
      </c>
      <c r="L59" s="409">
        <v>1088.1</v>
      </c>
      <c r="M59" s="409">
        <v>20.93772</v>
      </c>
      <c r="N59" s="6"/>
      <c r="O59" s="6"/>
    </row>
    <row r="60" ht="12.75" customHeight="1" spans="1:15">
      <c r="A60" s="351">
        <v>51</v>
      </c>
      <c r="B60" s="411" t="s">
        <v>282</v>
      </c>
      <c r="C60" s="409">
        <v>1722.1</v>
      </c>
      <c r="D60" s="410">
        <v>1726.03</v>
      </c>
      <c r="E60" s="410">
        <v>1704.07</v>
      </c>
      <c r="F60" s="410">
        <v>1686.03</v>
      </c>
      <c r="G60" s="410">
        <v>1664.07</v>
      </c>
      <c r="H60" s="410">
        <v>1744.07</v>
      </c>
      <c r="I60" s="410">
        <v>1766.03</v>
      </c>
      <c r="J60" s="410">
        <v>1784.07</v>
      </c>
      <c r="K60" s="409">
        <v>1748</v>
      </c>
      <c r="L60" s="409">
        <v>1708</v>
      </c>
      <c r="M60" s="409">
        <v>0.3373</v>
      </c>
      <c r="N60" s="6"/>
      <c r="O60" s="6"/>
    </row>
    <row r="61" ht="12.75" customHeight="1" spans="1:15">
      <c r="A61" s="351">
        <v>52</v>
      </c>
      <c r="B61" s="411" t="s">
        <v>96</v>
      </c>
      <c r="C61" s="409">
        <v>213.9</v>
      </c>
      <c r="D61" s="410">
        <v>213.23</v>
      </c>
      <c r="E61" s="410">
        <v>211.32</v>
      </c>
      <c r="F61" s="410">
        <v>208.73</v>
      </c>
      <c r="G61" s="410">
        <v>206.82</v>
      </c>
      <c r="H61" s="410">
        <v>215.82</v>
      </c>
      <c r="I61" s="410">
        <v>217.73</v>
      </c>
      <c r="J61" s="410">
        <v>220.32</v>
      </c>
      <c r="K61" s="409">
        <v>215.15</v>
      </c>
      <c r="L61" s="409">
        <v>210.65</v>
      </c>
      <c r="M61" s="409">
        <v>89.62595</v>
      </c>
      <c r="N61" s="6"/>
      <c r="O61" s="6"/>
    </row>
    <row r="62" ht="12.75" customHeight="1" spans="1:15">
      <c r="A62" s="351">
        <v>53</v>
      </c>
      <c r="B62" s="411" t="s">
        <v>97</v>
      </c>
      <c r="C62" s="409">
        <v>3363.85</v>
      </c>
      <c r="D62" s="410">
        <v>3401.42</v>
      </c>
      <c r="E62" s="410">
        <v>3313.43</v>
      </c>
      <c r="F62" s="410">
        <v>3263.02</v>
      </c>
      <c r="G62" s="410">
        <v>3175.03</v>
      </c>
      <c r="H62" s="410">
        <v>3451.83</v>
      </c>
      <c r="I62" s="410">
        <v>3539.82</v>
      </c>
      <c r="J62" s="410">
        <v>3590.23</v>
      </c>
      <c r="K62" s="409">
        <v>3489.4</v>
      </c>
      <c r="L62" s="409">
        <v>3351</v>
      </c>
      <c r="M62" s="409">
        <v>2.84959</v>
      </c>
      <c r="N62" s="6"/>
      <c r="O62" s="6"/>
    </row>
    <row r="63" ht="12.75" customHeight="1" spans="1:15">
      <c r="A63" s="351">
        <v>54</v>
      </c>
      <c r="B63" s="411" t="s">
        <v>98</v>
      </c>
      <c r="C63" s="409">
        <v>1604.9</v>
      </c>
      <c r="D63" s="410">
        <v>1597.63</v>
      </c>
      <c r="E63" s="410">
        <v>1584.32</v>
      </c>
      <c r="F63" s="410">
        <v>1563.73</v>
      </c>
      <c r="G63" s="410">
        <v>1550.42</v>
      </c>
      <c r="H63" s="410">
        <v>1618.22</v>
      </c>
      <c r="I63" s="410">
        <v>1631.53</v>
      </c>
      <c r="J63" s="410">
        <v>1652.12</v>
      </c>
      <c r="K63" s="409">
        <v>1610.95</v>
      </c>
      <c r="L63" s="409">
        <v>1577.05</v>
      </c>
      <c r="M63" s="409">
        <v>2.51687</v>
      </c>
      <c r="N63" s="6"/>
      <c r="O63" s="6"/>
    </row>
    <row r="64" ht="12.75" customHeight="1" spans="1:15">
      <c r="A64" s="351">
        <v>55</v>
      </c>
      <c r="B64" s="411" t="s">
        <v>99</v>
      </c>
      <c r="C64" s="409">
        <v>695.8</v>
      </c>
      <c r="D64" s="410">
        <v>693.02</v>
      </c>
      <c r="E64" s="410">
        <v>687.78</v>
      </c>
      <c r="F64" s="410">
        <v>679.77</v>
      </c>
      <c r="G64" s="410">
        <v>674.53</v>
      </c>
      <c r="H64" s="410">
        <v>701.03</v>
      </c>
      <c r="I64" s="410">
        <v>706.27</v>
      </c>
      <c r="J64" s="410">
        <v>714.28</v>
      </c>
      <c r="K64" s="409">
        <v>698.25</v>
      </c>
      <c r="L64" s="409">
        <v>685</v>
      </c>
      <c r="M64" s="409">
        <v>10.57787</v>
      </c>
      <c r="N64" s="6"/>
      <c r="O64" s="6"/>
    </row>
    <row r="65" ht="12.75" customHeight="1" spans="1:15">
      <c r="A65" s="351">
        <v>56</v>
      </c>
      <c r="B65" s="411" t="s">
        <v>100</v>
      </c>
      <c r="C65" s="409">
        <v>987.75</v>
      </c>
      <c r="D65" s="410">
        <v>986.27</v>
      </c>
      <c r="E65" s="410">
        <v>972.03</v>
      </c>
      <c r="F65" s="410">
        <v>956.32</v>
      </c>
      <c r="G65" s="410">
        <v>942.08</v>
      </c>
      <c r="H65" s="410">
        <v>1001.98</v>
      </c>
      <c r="I65" s="410">
        <v>1016.22</v>
      </c>
      <c r="J65" s="410">
        <v>1031.93</v>
      </c>
      <c r="K65" s="409">
        <v>1000.5</v>
      </c>
      <c r="L65" s="409">
        <v>970.55</v>
      </c>
      <c r="M65" s="409">
        <v>2.14512</v>
      </c>
      <c r="N65" s="6"/>
      <c r="O65" s="6"/>
    </row>
    <row r="66" ht="12.75" customHeight="1" spans="1:15">
      <c r="A66" s="351">
        <v>57</v>
      </c>
      <c r="B66" s="411" t="s">
        <v>101</v>
      </c>
      <c r="C66" s="409">
        <v>414.15</v>
      </c>
      <c r="D66" s="410">
        <v>411.3</v>
      </c>
      <c r="E66" s="410">
        <v>405</v>
      </c>
      <c r="F66" s="410">
        <v>395.85</v>
      </c>
      <c r="G66" s="410">
        <v>389.55</v>
      </c>
      <c r="H66" s="410">
        <v>420.45</v>
      </c>
      <c r="I66" s="410">
        <v>426.75</v>
      </c>
      <c r="J66" s="410">
        <v>435.9</v>
      </c>
      <c r="K66" s="409">
        <v>417.6</v>
      </c>
      <c r="L66" s="409">
        <v>402.15</v>
      </c>
      <c r="M66" s="409">
        <v>21.74638</v>
      </c>
      <c r="N66" s="6"/>
      <c r="O66" s="6"/>
    </row>
    <row r="67" ht="12.75" customHeight="1" spans="1:15">
      <c r="A67" s="351">
        <v>58</v>
      </c>
      <c r="B67" s="411" t="s">
        <v>103</v>
      </c>
      <c r="C67" s="409">
        <v>1181.25</v>
      </c>
      <c r="D67" s="410">
        <v>1181.27</v>
      </c>
      <c r="E67" s="410">
        <v>1158.98</v>
      </c>
      <c r="F67" s="410">
        <v>1136.72</v>
      </c>
      <c r="G67" s="410">
        <v>1114.43</v>
      </c>
      <c r="H67" s="410">
        <v>1203.53</v>
      </c>
      <c r="I67" s="410">
        <v>1225.82</v>
      </c>
      <c r="J67" s="410">
        <v>1248.08</v>
      </c>
      <c r="K67" s="409">
        <v>1203.55</v>
      </c>
      <c r="L67" s="409">
        <v>1159</v>
      </c>
      <c r="M67" s="409">
        <v>4.8428</v>
      </c>
      <c r="N67" s="6"/>
      <c r="O67" s="6"/>
    </row>
    <row r="68" ht="12.75" customHeight="1" spans="1:15">
      <c r="A68" s="351">
        <v>59</v>
      </c>
      <c r="B68" s="411" t="s">
        <v>111</v>
      </c>
      <c r="C68" s="409">
        <v>350.6</v>
      </c>
      <c r="D68" s="410">
        <v>350.38</v>
      </c>
      <c r="E68" s="410">
        <v>345.27</v>
      </c>
      <c r="F68" s="410">
        <v>339.93</v>
      </c>
      <c r="G68" s="410">
        <v>334.82</v>
      </c>
      <c r="H68" s="410">
        <v>355.72</v>
      </c>
      <c r="I68" s="410">
        <v>360.83</v>
      </c>
      <c r="J68" s="410">
        <v>366.17</v>
      </c>
      <c r="K68" s="409">
        <v>355.5</v>
      </c>
      <c r="L68" s="409">
        <v>345.05</v>
      </c>
      <c r="M68" s="409">
        <v>59.05469</v>
      </c>
      <c r="N68" s="6"/>
      <c r="O68" s="6"/>
    </row>
    <row r="69" ht="12.75" customHeight="1" spans="1:15">
      <c r="A69" s="351">
        <v>60</v>
      </c>
      <c r="B69" s="411" t="s">
        <v>104</v>
      </c>
      <c r="C69" s="409">
        <v>575.75</v>
      </c>
      <c r="D69" s="410">
        <v>572.6</v>
      </c>
      <c r="E69" s="410">
        <v>567.05</v>
      </c>
      <c r="F69" s="410">
        <v>558.35</v>
      </c>
      <c r="G69" s="410">
        <v>552.8</v>
      </c>
      <c r="H69" s="410">
        <v>581.3</v>
      </c>
      <c r="I69" s="410">
        <v>586.85</v>
      </c>
      <c r="J69" s="410">
        <v>595.55</v>
      </c>
      <c r="K69" s="409">
        <v>578.15</v>
      </c>
      <c r="L69" s="409">
        <v>563.9</v>
      </c>
      <c r="M69" s="409">
        <v>23.09452</v>
      </c>
      <c r="N69" s="6"/>
      <c r="O69" s="6"/>
    </row>
    <row r="70" ht="12.75" customHeight="1" spans="1:15">
      <c r="A70" s="351">
        <v>61</v>
      </c>
      <c r="B70" s="411" t="s">
        <v>105</v>
      </c>
      <c r="C70" s="409">
        <v>1550.25</v>
      </c>
      <c r="D70" s="410">
        <v>1540.75</v>
      </c>
      <c r="E70" s="410">
        <v>1525.45</v>
      </c>
      <c r="F70" s="410">
        <v>1500.65</v>
      </c>
      <c r="G70" s="410">
        <v>1485.35</v>
      </c>
      <c r="H70" s="410">
        <v>1565.55</v>
      </c>
      <c r="I70" s="410">
        <v>1580.85</v>
      </c>
      <c r="J70" s="410">
        <v>1605.65</v>
      </c>
      <c r="K70" s="409">
        <v>1556.05</v>
      </c>
      <c r="L70" s="409">
        <v>1515.95</v>
      </c>
      <c r="M70" s="409">
        <v>1.25438</v>
      </c>
      <c r="N70" s="6"/>
      <c r="O70" s="6"/>
    </row>
    <row r="71" ht="12.75" customHeight="1" spans="1:15">
      <c r="A71" s="351">
        <v>62</v>
      </c>
      <c r="B71" s="411" t="s">
        <v>106</v>
      </c>
      <c r="C71" s="409">
        <v>2010.3</v>
      </c>
      <c r="D71" s="410">
        <v>2038.83</v>
      </c>
      <c r="E71" s="410">
        <v>1968.67</v>
      </c>
      <c r="F71" s="410">
        <v>1927.03</v>
      </c>
      <c r="G71" s="410">
        <v>1856.87</v>
      </c>
      <c r="H71" s="410">
        <v>2080.47</v>
      </c>
      <c r="I71" s="410">
        <v>2150.63</v>
      </c>
      <c r="J71" s="410">
        <v>2192.27</v>
      </c>
      <c r="K71" s="409">
        <v>2109</v>
      </c>
      <c r="L71" s="409">
        <v>1997.2</v>
      </c>
      <c r="M71" s="409">
        <v>16.49759</v>
      </c>
      <c r="N71" s="6"/>
      <c r="O71" s="6"/>
    </row>
    <row r="72" ht="12.75" customHeight="1" spans="1:15">
      <c r="A72" s="351">
        <v>63</v>
      </c>
      <c r="B72" s="411" t="s">
        <v>108</v>
      </c>
      <c r="C72" s="409">
        <v>3693.65</v>
      </c>
      <c r="D72" s="410">
        <v>3703.2</v>
      </c>
      <c r="E72" s="410">
        <v>3655.4</v>
      </c>
      <c r="F72" s="410">
        <v>3617.15</v>
      </c>
      <c r="G72" s="410">
        <v>3569.35</v>
      </c>
      <c r="H72" s="410">
        <v>3741.45</v>
      </c>
      <c r="I72" s="410">
        <v>3789.25</v>
      </c>
      <c r="J72" s="410">
        <v>3827.5</v>
      </c>
      <c r="K72" s="409">
        <v>3751</v>
      </c>
      <c r="L72" s="409">
        <v>3664.95</v>
      </c>
      <c r="M72" s="409">
        <v>7.95614</v>
      </c>
      <c r="N72" s="6"/>
      <c r="O72" s="6"/>
    </row>
    <row r="73" ht="12.75" customHeight="1" spans="1:15">
      <c r="A73" s="351">
        <v>64</v>
      </c>
      <c r="B73" s="411" t="s">
        <v>109</v>
      </c>
      <c r="C73" s="409">
        <v>4263.15</v>
      </c>
      <c r="D73" s="410">
        <v>4272.75</v>
      </c>
      <c r="E73" s="410">
        <v>4220.4</v>
      </c>
      <c r="F73" s="410">
        <v>4177.65</v>
      </c>
      <c r="G73" s="410">
        <v>4125.3</v>
      </c>
      <c r="H73" s="410">
        <v>4315.5</v>
      </c>
      <c r="I73" s="410">
        <v>4367.85</v>
      </c>
      <c r="J73" s="410">
        <v>4410.6</v>
      </c>
      <c r="K73" s="409">
        <v>4325.1</v>
      </c>
      <c r="L73" s="409">
        <v>4230</v>
      </c>
      <c r="M73" s="409">
        <v>1.6852</v>
      </c>
      <c r="N73" s="6"/>
      <c r="O73" s="6"/>
    </row>
    <row r="74" ht="12.75" customHeight="1" spans="1:15">
      <c r="A74" s="351">
        <v>65</v>
      </c>
      <c r="B74" s="411" t="s">
        <v>170</v>
      </c>
      <c r="C74" s="409">
        <v>2591.4</v>
      </c>
      <c r="D74" s="410">
        <v>2623.13</v>
      </c>
      <c r="E74" s="410">
        <v>2528.27</v>
      </c>
      <c r="F74" s="410">
        <v>2465.13</v>
      </c>
      <c r="G74" s="410">
        <v>2370.27</v>
      </c>
      <c r="H74" s="410">
        <v>2686.27</v>
      </c>
      <c r="I74" s="410">
        <v>2781.13</v>
      </c>
      <c r="J74" s="410">
        <v>2844.27</v>
      </c>
      <c r="K74" s="409">
        <v>2718</v>
      </c>
      <c r="L74" s="409">
        <v>2560</v>
      </c>
      <c r="M74" s="409">
        <v>4.34567</v>
      </c>
      <c r="N74" s="6"/>
      <c r="O74" s="6"/>
    </row>
    <row r="75" ht="12.75" customHeight="1" spans="1:15">
      <c r="A75" s="351">
        <v>66</v>
      </c>
      <c r="B75" s="411" t="s">
        <v>112</v>
      </c>
      <c r="C75" s="409">
        <v>4360.7</v>
      </c>
      <c r="D75" s="410">
        <v>4351.23</v>
      </c>
      <c r="E75" s="410">
        <v>4295.47</v>
      </c>
      <c r="F75" s="410">
        <v>4230.23</v>
      </c>
      <c r="G75" s="410">
        <v>4174.47</v>
      </c>
      <c r="H75" s="410">
        <v>4416.47</v>
      </c>
      <c r="I75" s="410">
        <v>4472.23</v>
      </c>
      <c r="J75" s="410">
        <v>4537.47</v>
      </c>
      <c r="K75" s="409">
        <v>4407</v>
      </c>
      <c r="L75" s="409">
        <v>4286</v>
      </c>
      <c r="M75" s="409">
        <v>10.88558</v>
      </c>
      <c r="N75" s="6"/>
      <c r="O75" s="6"/>
    </row>
    <row r="76" ht="12.75" customHeight="1" spans="1:15">
      <c r="A76" s="351">
        <v>67</v>
      </c>
      <c r="B76" s="411" t="s">
        <v>113</v>
      </c>
      <c r="C76" s="409">
        <v>3624.1</v>
      </c>
      <c r="D76" s="410">
        <v>3635.78</v>
      </c>
      <c r="E76" s="410">
        <v>3593.32</v>
      </c>
      <c r="F76" s="410">
        <v>3562.53</v>
      </c>
      <c r="G76" s="410">
        <v>3520.07</v>
      </c>
      <c r="H76" s="410">
        <v>3666.57</v>
      </c>
      <c r="I76" s="410">
        <v>3709.03</v>
      </c>
      <c r="J76" s="410">
        <v>3739.82</v>
      </c>
      <c r="K76" s="409">
        <v>3678.25</v>
      </c>
      <c r="L76" s="409">
        <v>3605</v>
      </c>
      <c r="M76" s="409">
        <v>5.78779</v>
      </c>
      <c r="N76" s="6"/>
      <c r="O76" s="6"/>
    </row>
    <row r="77" ht="12.75" customHeight="1" spans="1:15">
      <c r="A77" s="351">
        <v>68</v>
      </c>
      <c r="B77" s="411" t="s">
        <v>283</v>
      </c>
      <c r="C77" s="409">
        <v>504.4</v>
      </c>
      <c r="D77" s="410">
        <v>504.42</v>
      </c>
      <c r="E77" s="410">
        <v>498.88</v>
      </c>
      <c r="F77" s="410">
        <v>493.37</v>
      </c>
      <c r="G77" s="410">
        <v>487.83</v>
      </c>
      <c r="H77" s="410">
        <v>509.93</v>
      </c>
      <c r="I77" s="410">
        <v>515.47</v>
      </c>
      <c r="J77" s="410">
        <v>520.98</v>
      </c>
      <c r="K77" s="409">
        <v>509.95</v>
      </c>
      <c r="L77" s="409">
        <v>498.9</v>
      </c>
      <c r="M77" s="409">
        <v>1.62773</v>
      </c>
      <c r="N77" s="6"/>
      <c r="O77" s="6"/>
    </row>
    <row r="78" ht="12.75" customHeight="1" spans="1:15">
      <c r="A78" s="351">
        <v>69</v>
      </c>
      <c r="B78" s="411" t="s">
        <v>114</v>
      </c>
      <c r="C78" s="409">
        <v>2092.9</v>
      </c>
      <c r="D78" s="410">
        <v>2090.13</v>
      </c>
      <c r="E78" s="410">
        <v>2046.27</v>
      </c>
      <c r="F78" s="410">
        <v>1999.63</v>
      </c>
      <c r="G78" s="410">
        <v>1955.77</v>
      </c>
      <c r="H78" s="410">
        <v>2136.77</v>
      </c>
      <c r="I78" s="410">
        <v>2180.63</v>
      </c>
      <c r="J78" s="410">
        <v>2227.27</v>
      </c>
      <c r="K78" s="409">
        <v>2134</v>
      </c>
      <c r="L78" s="409">
        <v>2043.5</v>
      </c>
      <c r="M78" s="409">
        <v>12.89351</v>
      </c>
      <c r="N78" s="6"/>
      <c r="O78" s="6"/>
    </row>
    <row r="79" ht="12.75" customHeight="1" spans="1:15">
      <c r="A79" s="351">
        <v>70</v>
      </c>
      <c r="B79" s="411" t="s">
        <v>115</v>
      </c>
      <c r="C79" s="409">
        <v>154.5</v>
      </c>
      <c r="D79" s="410">
        <v>155.2</v>
      </c>
      <c r="E79" s="410">
        <v>152.85</v>
      </c>
      <c r="F79" s="410">
        <v>151.2</v>
      </c>
      <c r="G79" s="410">
        <v>148.85</v>
      </c>
      <c r="H79" s="410">
        <v>156.85</v>
      </c>
      <c r="I79" s="410">
        <v>159.2</v>
      </c>
      <c r="J79" s="410">
        <v>160.85</v>
      </c>
      <c r="K79" s="409">
        <v>157.55</v>
      </c>
      <c r="L79" s="409">
        <v>153.55</v>
      </c>
      <c r="M79" s="409">
        <v>25.00303</v>
      </c>
      <c r="N79" s="6"/>
      <c r="O79" s="6"/>
    </row>
    <row r="80" ht="12.75" customHeight="1" spans="1:15">
      <c r="A80" s="351">
        <v>71</v>
      </c>
      <c r="B80" s="411" t="s">
        <v>284</v>
      </c>
      <c r="C80" s="409">
        <v>1284.8</v>
      </c>
      <c r="D80" s="410">
        <v>1300.52</v>
      </c>
      <c r="E80" s="410">
        <v>1251.13</v>
      </c>
      <c r="F80" s="410">
        <v>1217.47</v>
      </c>
      <c r="G80" s="410">
        <v>1168.08</v>
      </c>
      <c r="H80" s="410">
        <v>1334.18</v>
      </c>
      <c r="I80" s="410">
        <v>1383.57</v>
      </c>
      <c r="J80" s="410">
        <v>1417.23</v>
      </c>
      <c r="K80" s="409">
        <v>1349.9</v>
      </c>
      <c r="L80" s="409">
        <v>1266.85</v>
      </c>
      <c r="M80" s="409">
        <v>9.74421</v>
      </c>
      <c r="N80" s="6"/>
      <c r="O80" s="6"/>
    </row>
    <row r="81" ht="12.75" customHeight="1" spans="1:15">
      <c r="A81" s="351">
        <v>72</v>
      </c>
      <c r="B81" s="411" t="s">
        <v>116</v>
      </c>
      <c r="C81" s="409">
        <v>113</v>
      </c>
      <c r="D81" s="410">
        <v>112.85</v>
      </c>
      <c r="E81" s="410">
        <v>111.15</v>
      </c>
      <c r="F81" s="410">
        <v>109.3</v>
      </c>
      <c r="G81" s="410">
        <v>107.6</v>
      </c>
      <c r="H81" s="410">
        <v>114.7</v>
      </c>
      <c r="I81" s="410">
        <v>116.4</v>
      </c>
      <c r="J81" s="410">
        <v>118.25</v>
      </c>
      <c r="K81" s="409">
        <v>114.55</v>
      </c>
      <c r="L81" s="409">
        <v>111</v>
      </c>
      <c r="M81" s="409">
        <v>122.97229</v>
      </c>
      <c r="N81" s="6"/>
      <c r="O81" s="6"/>
    </row>
    <row r="82" ht="12.75" customHeight="1" spans="1:15">
      <c r="A82" s="351">
        <v>73</v>
      </c>
      <c r="B82" s="411" t="s">
        <v>285</v>
      </c>
      <c r="C82" s="409">
        <v>261.7</v>
      </c>
      <c r="D82" s="410">
        <v>262.23</v>
      </c>
      <c r="E82" s="410">
        <v>258.47</v>
      </c>
      <c r="F82" s="410">
        <v>255.23</v>
      </c>
      <c r="G82" s="410">
        <v>251.47</v>
      </c>
      <c r="H82" s="410">
        <v>265.47</v>
      </c>
      <c r="I82" s="410">
        <v>269.23</v>
      </c>
      <c r="J82" s="410">
        <v>272.47</v>
      </c>
      <c r="K82" s="409">
        <v>266</v>
      </c>
      <c r="L82" s="409">
        <v>259</v>
      </c>
      <c r="M82" s="409">
        <v>15.12602</v>
      </c>
      <c r="N82" s="6"/>
      <c r="O82" s="6"/>
    </row>
    <row r="83" ht="12.75" customHeight="1" spans="1:15">
      <c r="A83" s="351">
        <v>74</v>
      </c>
      <c r="B83" s="411" t="s">
        <v>118</v>
      </c>
      <c r="C83" s="409">
        <v>85.9</v>
      </c>
      <c r="D83" s="410">
        <v>85.97</v>
      </c>
      <c r="E83" s="410">
        <v>85.18</v>
      </c>
      <c r="F83" s="410">
        <v>84.47</v>
      </c>
      <c r="G83" s="410">
        <v>83.68</v>
      </c>
      <c r="H83" s="410">
        <v>86.68</v>
      </c>
      <c r="I83" s="410">
        <v>87.47</v>
      </c>
      <c r="J83" s="410">
        <v>88.18</v>
      </c>
      <c r="K83" s="409">
        <v>86.75</v>
      </c>
      <c r="L83" s="409">
        <v>85.25</v>
      </c>
      <c r="M83" s="409">
        <v>126.73874</v>
      </c>
      <c r="N83" s="6"/>
      <c r="O83" s="6"/>
    </row>
    <row r="84" ht="12.75" customHeight="1" spans="1:15">
      <c r="A84" s="351">
        <v>75</v>
      </c>
      <c r="B84" s="411" t="s">
        <v>286</v>
      </c>
      <c r="C84" s="409">
        <v>2087.85</v>
      </c>
      <c r="D84" s="410">
        <v>2089.07</v>
      </c>
      <c r="E84" s="410">
        <v>2060.13</v>
      </c>
      <c r="F84" s="410">
        <v>2032.42</v>
      </c>
      <c r="G84" s="410">
        <v>2003.48</v>
      </c>
      <c r="H84" s="410">
        <v>2116.78</v>
      </c>
      <c r="I84" s="410">
        <v>2145.72</v>
      </c>
      <c r="J84" s="410">
        <v>2173.43</v>
      </c>
      <c r="K84" s="409">
        <v>2118</v>
      </c>
      <c r="L84" s="409">
        <v>2061.35</v>
      </c>
      <c r="M84" s="409">
        <v>5.19378</v>
      </c>
      <c r="N84" s="6"/>
      <c r="O84" s="6"/>
    </row>
    <row r="85" ht="12.75" customHeight="1" spans="1:15">
      <c r="A85" s="351">
        <v>76</v>
      </c>
      <c r="B85" s="411" t="s">
        <v>119</v>
      </c>
      <c r="C85" s="409">
        <v>387</v>
      </c>
      <c r="D85" s="410">
        <v>387.43</v>
      </c>
      <c r="E85" s="410">
        <v>382.02</v>
      </c>
      <c r="F85" s="410">
        <v>377.03</v>
      </c>
      <c r="G85" s="410">
        <v>371.62</v>
      </c>
      <c r="H85" s="410">
        <v>392.42</v>
      </c>
      <c r="I85" s="410">
        <v>397.83</v>
      </c>
      <c r="J85" s="410">
        <v>402.82</v>
      </c>
      <c r="K85" s="409">
        <v>392.85</v>
      </c>
      <c r="L85" s="409">
        <v>382.45</v>
      </c>
      <c r="M85" s="409">
        <v>26.83576</v>
      </c>
      <c r="N85" s="6"/>
      <c r="O85" s="6"/>
    </row>
    <row r="86" ht="12.75" customHeight="1" spans="1:15">
      <c r="A86" s="351">
        <v>77</v>
      </c>
      <c r="B86" s="411" t="s">
        <v>123</v>
      </c>
      <c r="C86" s="409">
        <v>907.6</v>
      </c>
      <c r="D86" s="410">
        <v>906</v>
      </c>
      <c r="E86" s="410">
        <v>892.6</v>
      </c>
      <c r="F86" s="410">
        <v>877.6</v>
      </c>
      <c r="G86" s="410">
        <v>864.2</v>
      </c>
      <c r="H86" s="410">
        <v>921</v>
      </c>
      <c r="I86" s="410">
        <v>934.4</v>
      </c>
      <c r="J86" s="410">
        <v>949.4</v>
      </c>
      <c r="K86" s="409">
        <v>919.4</v>
      </c>
      <c r="L86" s="409">
        <v>891</v>
      </c>
      <c r="M86" s="409">
        <v>16.77066</v>
      </c>
      <c r="N86" s="6"/>
      <c r="O86" s="6"/>
    </row>
    <row r="87" ht="12.75" customHeight="1" spans="1:15">
      <c r="A87" s="351">
        <v>78</v>
      </c>
      <c r="B87" s="411" t="s">
        <v>124</v>
      </c>
      <c r="C87" s="409">
        <v>1162</v>
      </c>
      <c r="D87" s="410">
        <v>1163.47</v>
      </c>
      <c r="E87" s="410">
        <v>1139.53</v>
      </c>
      <c r="F87" s="410">
        <v>1117.07</v>
      </c>
      <c r="G87" s="410">
        <v>1093.13</v>
      </c>
      <c r="H87" s="410">
        <v>1185.93</v>
      </c>
      <c r="I87" s="410">
        <v>1209.87</v>
      </c>
      <c r="J87" s="410">
        <v>1232.33</v>
      </c>
      <c r="K87" s="409">
        <v>1187.4</v>
      </c>
      <c r="L87" s="409">
        <v>1141</v>
      </c>
      <c r="M87" s="409">
        <v>7.79808</v>
      </c>
      <c r="N87" s="6"/>
      <c r="O87" s="6"/>
    </row>
    <row r="88" ht="12.75" customHeight="1" spans="1:15">
      <c r="A88" s="351">
        <v>79</v>
      </c>
      <c r="B88" s="411" t="s">
        <v>126</v>
      </c>
      <c r="C88" s="409">
        <v>1655.8</v>
      </c>
      <c r="D88" s="410">
        <v>1665.65</v>
      </c>
      <c r="E88" s="410">
        <v>1641.45</v>
      </c>
      <c r="F88" s="410">
        <v>1627.1</v>
      </c>
      <c r="G88" s="410">
        <v>1602.9</v>
      </c>
      <c r="H88" s="410">
        <v>1680</v>
      </c>
      <c r="I88" s="410">
        <v>1704.2</v>
      </c>
      <c r="J88" s="410">
        <v>1718.55</v>
      </c>
      <c r="K88" s="409">
        <v>1689.85</v>
      </c>
      <c r="L88" s="409">
        <v>1651.3</v>
      </c>
      <c r="M88" s="409">
        <v>5.4178</v>
      </c>
      <c r="N88" s="6"/>
      <c r="O88" s="6"/>
    </row>
    <row r="89" ht="12.75" customHeight="1" spans="1:15">
      <c r="A89" s="351">
        <v>80</v>
      </c>
      <c r="B89" s="411" t="s">
        <v>128</v>
      </c>
      <c r="C89" s="409">
        <v>516.3</v>
      </c>
      <c r="D89" s="410">
        <v>515.8</v>
      </c>
      <c r="E89" s="410">
        <v>510.65</v>
      </c>
      <c r="F89" s="410">
        <v>505</v>
      </c>
      <c r="G89" s="410">
        <v>499.85</v>
      </c>
      <c r="H89" s="410">
        <v>521.45</v>
      </c>
      <c r="I89" s="410">
        <v>526.6</v>
      </c>
      <c r="J89" s="410">
        <v>532.25</v>
      </c>
      <c r="K89" s="409">
        <v>520.95</v>
      </c>
      <c r="L89" s="409">
        <v>510.15</v>
      </c>
      <c r="M89" s="409">
        <v>11.45848</v>
      </c>
      <c r="N89" s="6"/>
      <c r="O89" s="6"/>
    </row>
    <row r="90" ht="12.75" customHeight="1" spans="1:15">
      <c r="A90" s="351">
        <v>81</v>
      </c>
      <c r="B90" s="411" t="s">
        <v>127</v>
      </c>
      <c r="C90" s="409">
        <v>229.55</v>
      </c>
      <c r="D90" s="410">
        <v>230.2</v>
      </c>
      <c r="E90" s="410">
        <v>226.65</v>
      </c>
      <c r="F90" s="410">
        <v>223.75</v>
      </c>
      <c r="G90" s="410">
        <v>220.2</v>
      </c>
      <c r="H90" s="410">
        <v>233.1</v>
      </c>
      <c r="I90" s="410">
        <v>236.65</v>
      </c>
      <c r="J90" s="410">
        <v>239.55</v>
      </c>
      <c r="K90" s="409">
        <v>233.75</v>
      </c>
      <c r="L90" s="409">
        <v>227.3</v>
      </c>
      <c r="M90" s="409">
        <v>6.00186</v>
      </c>
      <c r="N90" s="6"/>
      <c r="O90" s="6"/>
    </row>
    <row r="91" ht="12.75" customHeight="1" spans="1:15">
      <c r="A91" s="351">
        <v>82</v>
      </c>
      <c r="B91" s="411" t="s">
        <v>131</v>
      </c>
      <c r="C91" s="409">
        <v>923.05</v>
      </c>
      <c r="D91" s="410">
        <v>923.55</v>
      </c>
      <c r="E91" s="410">
        <v>916.1</v>
      </c>
      <c r="F91" s="410">
        <v>909.15</v>
      </c>
      <c r="G91" s="410">
        <v>901.7</v>
      </c>
      <c r="H91" s="410">
        <v>930.5</v>
      </c>
      <c r="I91" s="410">
        <v>937.95</v>
      </c>
      <c r="J91" s="410">
        <v>944.9</v>
      </c>
      <c r="K91" s="409">
        <v>931</v>
      </c>
      <c r="L91" s="409">
        <v>916.6</v>
      </c>
      <c r="M91" s="409">
        <v>29.2836</v>
      </c>
      <c r="N91" s="6"/>
      <c r="O91" s="6"/>
    </row>
    <row r="92" ht="12.75" customHeight="1" spans="1:15">
      <c r="A92" s="351">
        <v>83</v>
      </c>
      <c r="B92" s="411" t="s">
        <v>133</v>
      </c>
      <c r="C92" s="409">
        <v>1867.15</v>
      </c>
      <c r="D92" s="410">
        <v>1866.23</v>
      </c>
      <c r="E92" s="410">
        <v>1841.57</v>
      </c>
      <c r="F92" s="410">
        <v>1815.98</v>
      </c>
      <c r="G92" s="410">
        <v>1791.32</v>
      </c>
      <c r="H92" s="410">
        <v>1891.82</v>
      </c>
      <c r="I92" s="410">
        <v>1916.48</v>
      </c>
      <c r="J92" s="410">
        <v>1942.07</v>
      </c>
      <c r="K92" s="409">
        <v>1890.9</v>
      </c>
      <c r="L92" s="409">
        <v>1840.65</v>
      </c>
      <c r="M92" s="409">
        <v>6.26467</v>
      </c>
      <c r="N92" s="6"/>
      <c r="O92" s="6"/>
    </row>
    <row r="93" ht="12.75" customHeight="1" spans="1:15">
      <c r="A93" s="351">
        <v>84</v>
      </c>
      <c r="B93" s="411" t="s">
        <v>134</v>
      </c>
      <c r="C93" s="409">
        <v>1382.35</v>
      </c>
      <c r="D93" s="410">
        <v>1387.78</v>
      </c>
      <c r="E93" s="410">
        <v>1373.37</v>
      </c>
      <c r="F93" s="410">
        <v>1364.38</v>
      </c>
      <c r="G93" s="410">
        <v>1349.97</v>
      </c>
      <c r="H93" s="410">
        <v>1396.77</v>
      </c>
      <c r="I93" s="410">
        <v>1411.18</v>
      </c>
      <c r="J93" s="410">
        <v>1420.17</v>
      </c>
      <c r="K93" s="409">
        <v>1402.2</v>
      </c>
      <c r="L93" s="409">
        <v>1378.8</v>
      </c>
      <c r="M93" s="409">
        <v>72.05194</v>
      </c>
      <c r="N93" s="6"/>
      <c r="O93" s="6"/>
    </row>
    <row r="94" ht="12.75" customHeight="1" spans="1:15">
      <c r="A94" s="351">
        <v>85</v>
      </c>
      <c r="B94" s="411" t="s">
        <v>135</v>
      </c>
      <c r="C94" s="409">
        <v>528</v>
      </c>
      <c r="D94" s="410">
        <v>524.92</v>
      </c>
      <c r="E94" s="410">
        <v>520.08</v>
      </c>
      <c r="F94" s="410">
        <v>512.17</v>
      </c>
      <c r="G94" s="410">
        <v>507.33</v>
      </c>
      <c r="H94" s="410">
        <v>532.83</v>
      </c>
      <c r="I94" s="410">
        <v>537.67</v>
      </c>
      <c r="J94" s="410">
        <v>545.58</v>
      </c>
      <c r="K94" s="409">
        <v>529.75</v>
      </c>
      <c r="L94" s="409">
        <v>517</v>
      </c>
      <c r="M94" s="409">
        <v>54.28542</v>
      </c>
      <c r="N94" s="6"/>
      <c r="O94" s="6"/>
    </row>
    <row r="95" ht="12.75" customHeight="1" spans="1:15">
      <c r="A95" s="351">
        <v>86</v>
      </c>
      <c r="B95" s="411" t="s">
        <v>130</v>
      </c>
      <c r="C95" s="409">
        <v>1333.5</v>
      </c>
      <c r="D95" s="410">
        <v>1326.67</v>
      </c>
      <c r="E95" s="410">
        <v>1316.83</v>
      </c>
      <c r="F95" s="410">
        <v>1300.17</v>
      </c>
      <c r="G95" s="410">
        <v>1290.33</v>
      </c>
      <c r="H95" s="410">
        <v>1343.33</v>
      </c>
      <c r="I95" s="410">
        <v>1353.17</v>
      </c>
      <c r="J95" s="410">
        <v>1369.83</v>
      </c>
      <c r="K95" s="409">
        <v>1336.5</v>
      </c>
      <c r="L95" s="409">
        <v>1310</v>
      </c>
      <c r="M95" s="409">
        <v>7.15783</v>
      </c>
      <c r="N95" s="6"/>
      <c r="O95" s="6"/>
    </row>
    <row r="96" ht="12.75" customHeight="1" spans="1:15">
      <c r="A96" s="351">
        <v>87</v>
      </c>
      <c r="B96" s="411" t="s">
        <v>136</v>
      </c>
      <c r="C96" s="409">
        <v>2536.3</v>
      </c>
      <c r="D96" s="410">
        <v>2555.22</v>
      </c>
      <c r="E96" s="410">
        <v>2506.08</v>
      </c>
      <c r="F96" s="410">
        <v>2475.87</v>
      </c>
      <c r="G96" s="410">
        <v>2426.73</v>
      </c>
      <c r="H96" s="410">
        <v>2585.43</v>
      </c>
      <c r="I96" s="410">
        <v>2634.57</v>
      </c>
      <c r="J96" s="410">
        <v>2664.78</v>
      </c>
      <c r="K96" s="409">
        <v>2604.35</v>
      </c>
      <c r="L96" s="409">
        <v>2525</v>
      </c>
      <c r="M96" s="409">
        <v>10.57406</v>
      </c>
      <c r="N96" s="6"/>
      <c r="O96" s="6"/>
    </row>
    <row r="97" ht="12.75" customHeight="1" spans="1:15">
      <c r="A97" s="351">
        <v>88</v>
      </c>
      <c r="B97" s="411" t="s">
        <v>138</v>
      </c>
      <c r="C97" s="409">
        <v>371.2</v>
      </c>
      <c r="D97" s="410">
        <v>371.37</v>
      </c>
      <c r="E97" s="410">
        <v>365.83</v>
      </c>
      <c r="F97" s="410">
        <v>360.47</v>
      </c>
      <c r="G97" s="410">
        <v>354.93</v>
      </c>
      <c r="H97" s="410">
        <v>376.73</v>
      </c>
      <c r="I97" s="410">
        <v>382.27</v>
      </c>
      <c r="J97" s="410">
        <v>387.63</v>
      </c>
      <c r="K97" s="409">
        <v>376.9</v>
      </c>
      <c r="L97" s="409">
        <v>366</v>
      </c>
      <c r="M97" s="409">
        <v>140.20084</v>
      </c>
      <c r="N97" s="6"/>
      <c r="O97" s="6"/>
    </row>
    <row r="98" ht="12.75" customHeight="1" spans="1:15">
      <c r="A98" s="351">
        <v>89</v>
      </c>
      <c r="B98" s="411" t="s">
        <v>129</v>
      </c>
      <c r="C98" s="409">
        <v>2314.8</v>
      </c>
      <c r="D98" s="410">
        <v>2301.62</v>
      </c>
      <c r="E98" s="410">
        <v>2274.58</v>
      </c>
      <c r="F98" s="410">
        <v>2234.37</v>
      </c>
      <c r="G98" s="410">
        <v>2207.33</v>
      </c>
      <c r="H98" s="410">
        <v>2341.83</v>
      </c>
      <c r="I98" s="410">
        <v>2368.87</v>
      </c>
      <c r="J98" s="410">
        <v>2409.08</v>
      </c>
      <c r="K98" s="409">
        <v>2328.65</v>
      </c>
      <c r="L98" s="409">
        <v>2261.4</v>
      </c>
      <c r="M98" s="409">
        <v>17.81183</v>
      </c>
      <c r="N98" s="6"/>
      <c r="O98" s="6"/>
    </row>
    <row r="99" ht="12.75" customHeight="1" spans="1:15">
      <c r="A99" s="351">
        <v>90</v>
      </c>
      <c r="B99" s="411" t="s">
        <v>140</v>
      </c>
      <c r="C99" s="409">
        <v>216.45</v>
      </c>
      <c r="D99" s="410">
        <v>217.22</v>
      </c>
      <c r="E99" s="410">
        <v>213.58</v>
      </c>
      <c r="F99" s="410">
        <v>210.72</v>
      </c>
      <c r="G99" s="410">
        <v>207.08</v>
      </c>
      <c r="H99" s="410">
        <v>220.08</v>
      </c>
      <c r="I99" s="410">
        <v>223.72</v>
      </c>
      <c r="J99" s="410">
        <v>226.58</v>
      </c>
      <c r="K99" s="409">
        <v>220.85</v>
      </c>
      <c r="L99" s="409">
        <v>214.35</v>
      </c>
      <c r="M99" s="409">
        <v>41.43743</v>
      </c>
      <c r="N99" s="6"/>
      <c r="O99" s="6"/>
    </row>
    <row r="100" ht="12.75" customHeight="1" spans="1:15">
      <c r="A100" s="351">
        <v>91</v>
      </c>
      <c r="B100" s="411" t="s">
        <v>141</v>
      </c>
      <c r="C100" s="409">
        <v>2700.55</v>
      </c>
      <c r="D100" s="410">
        <v>2706.22</v>
      </c>
      <c r="E100" s="410">
        <v>2685.43</v>
      </c>
      <c r="F100" s="410">
        <v>2670.32</v>
      </c>
      <c r="G100" s="410">
        <v>2649.53</v>
      </c>
      <c r="H100" s="410">
        <v>2721.33</v>
      </c>
      <c r="I100" s="410">
        <v>2742.12</v>
      </c>
      <c r="J100" s="410">
        <v>2757.23</v>
      </c>
      <c r="K100" s="409">
        <v>2727</v>
      </c>
      <c r="L100" s="409">
        <v>2691.1</v>
      </c>
      <c r="M100" s="409">
        <v>20.19666</v>
      </c>
      <c r="N100" s="6"/>
      <c r="O100" s="6"/>
    </row>
    <row r="101" ht="12.75" customHeight="1" spans="1:15">
      <c r="A101" s="351">
        <v>92</v>
      </c>
      <c r="B101" s="411" t="s">
        <v>287</v>
      </c>
      <c r="C101" s="409">
        <v>267.85</v>
      </c>
      <c r="D101" s="410">
        <v>268.82</v>
      </c>
      <c r="E101" s="410">
        <v>265.18</v>
      </c>
      <c r="F101" s="410">
        <v>262.52</v>
      </c>
      <c r="G101" s="410">
        <v>258.88</v>
      </c>
      <c r="H101" s="410">
        <v>271.48</v>
      </c>
      <c r="I101" s="410">
        <v>275.12</v>
      </c>
      <c r="J101" s="410">
        <v>277.78</v>
      </c>
      <c r="K101" s="409">
        <v>272.45</v>
      </c>
      <c r="L101" s="409">
        <v>266.15</v>
      </c>
      <c r="M101" s="409">
        <v>2.15429</v>
      </c>
      <c r="N101" s="6"/>
      <c r="O101" s="6"/>
    </row>
    <row r="102" ht="12.75" customHeight="1" spans="1:15">
      <c r="A102" s="351">
        <v>93</v>
      </c>
      <c r="B102" s="411" t="s">
        <v>142</v>
      </c>
      <c r="C102" s="409">
        <v>38918.9</v>
      </c>
      <c r="D102" s="410">
        <v>39149.05</v>
      </c>
      <c r="E102" s="410">
        <v>38499.1</v>
      </c>
      <c r="F102" s="410">
        <v>38079.3</v>
      </c>
      <c r="G102" s="410">
        <v>37429.35</v>
      </c>
      <c r="H102" s="410">
        <v>39568.85</v>
      </c>
      <c r="I102" s="410">
        <v>40218.8</v>
      </c>
      <c r="J102" s="410">
        <v>40638.6</v>
      </c>
      <c r="K102" s="409">
        <v>39799</v>
      </c>
      <c r="L102" s="409">
        <v>38729.25</v>
      </c>
      <c r="M102" s="409">
        <v>0.08651</v>
      </c>
      <c r="N102" s="6"/>
      <c r="O102" s="6"/>
    </row>
    <row r="103" ht="12.75" customHeight="1" spans="1:15">
      <c r="A103" s="351">
        <v>94</v>
      </c>
      <c r="B103" s="411" t="s">
        <v>132</v>
      </c>
      <c r="C103" s="409">
        <v>2237.5</v>
      </c>
      <c r="D103" s="410">
        <v>2247.32</v>
      </c>
      <c r="E103" s="410">
        <v>2221.18</v>
      </c>
      <c r="F103" s="410">
        <v>2204.87</v>
      </c>
      <c r="G103" s="410">
        <v>2178.73</v>
      </c>
      <c r="H103" s="410">
        <v>2263.63</v>
      </c>
      <c r="I103" s="410">
        <v>2289.77</v>
      </c>
      <c r="J103" s="410">
        <v>2306.08</v>
      </c>
      <c r="K103" s="409">
        <v>2273.45</v>
      </c>
      <c r="L103" s="409">
        <v>2231</v>
      </c>
      <c r="M103" s="409">
        <v>27.87261</v>
      </c>
      <c r="N103" s="6"/>
      <c r="O103" s="6"/>
    </row>
    <row r="104" ht="12.75" customHeight="1" spans="1:15">
      <c r="A104" s="351">
        <v>95</v>
      </c>
      <c r="B104" s="411" t="s">
        <v>144</v>
      </c>
      <c r="C104" s="409">
        <v>843.9</v>
      </c>
      <c r="D104" s="410">
        <v>848.87</v>
      </c>
      <c r="E104" s="410">
        <v>836.13</v>
      </c>
      <c r="F104" s="410">
        <v>828.37</v>
      </c>
      <c r="G104" s="410">
        <v>815.63</v>
      </c>
      <c r="H104" s="410">
        <v>856.63</v>
      </c>
      <c r="I104" s="410">
        <v>869.37</v>
      </c>
      <c r="J104" s="410">
        <v>877.13</v>
      </c>
      <c r="K104" s="409">
        <v>861.6</v>
      </c>
      <c r="L104" s="409">
        <v>841.1</v>
      </c>
      <c r="M104" s="409">
        <v>138.03629</v>
      </c>
      <c r="N104" s="6"/>
      <c r="O104" s="6"/>
    </row>
    <row r="105" ht="12.75" customHeight="1" spans="1:15">
      <c r="A105" s="351">
        <v>96</v>
      </c>
      <c r="B105" s="411" t="s">
        <v>145</v>
      </c>
      <c r="C105" s="409">
        <v>1165.95</v>
      </c>
      <c r="D105" s="410">
        <v>1163.95</v>
      </c>
      <c r="E105" s="410">
        <v>1150.8</v>
      </c>
      <c r="F105" s="410">
        <v>1135.65</v>
      </c>
      <c r="G105" s="410">
        <v>1122.5</v>
      </c>
      <c r="H105" s="410">
        <v>1179.1</v>
      </c>
      <c r="I105" s="410">
        <v>1192.25</v>
      </c>
      <c r="J105" s="410">
        <v>1207.4</v>
      </c>
      <c r="K105" s="409">
        <v>1177.1</v>
      </c>
      <c r="L105" s="409">
        <v>1148.8</v>
      </c>
      <c r="M105" s="409">
        <v>8.24143</v>
      </c>
      <c r="N105" s="6"/>
      <c r="O105" s="6"/>
    </row>
    <row r="106" ht="12.75" customHeight="1" spans="1:15">
      <c r="A106" s="351">
        <v>97</v>
      </c>
      <c r="B106" s="411" t="s">
        <v>146</v>
      </c>
      <c r="C106" s="409">
        <v>529.9</v>
      </c>
      <c r="D106" s="410">
        <v>529.78</v>
      </c>
      <c r="E106" s="410">
        <v>520.32</v>
      </c>
      <c r="F106" s="410">
        <v>510.73</v>
      </c>
      <c r="G106" s="410">
        <v>501.27</v>
      </c>
      <c r="H106" s="410">
        <v>539.37</v>
      </c>
      <c r="I106" s="410">
        <v>548.83</v>
      </c>
      <c r="J106" s="410">
        <v>558.42</v>
      </c>
      <c r="K106" s="409">
        <v>539.25</v>
      </c>
      <c r="L106" s="409">
        <v>520.2</v>
      </c>
      <c r="M106" s="409">
        <v>12.14269</v>
      </c>
      <c r="N106" s="6"/>
      <c r="O106" s="6"/>
    </row>
    <row r="107" ht="12.75" customHeight="1" spans="1:15">
      <c r="A107" s="351">
        <v>98</v>
      </c>
      <c r="B107" s="411" t="s">
        <v>288</v>
      </c>
      <c r="C107" s="409">
        <v>506.2</v>
      </c>
      <c r="D107" s="410">
        <v>512.15</v>
      </c>
      <c r="E107" s="410">
        <v>494.3</v>
      </c>
      <c r="F107" s="410">
        <v>482.4</v>
      </c>
      <c r="G107" s="410">
        <v>464.55</v>
      </c>
      <c r="H107" s="410">
        <v>524.05</v>
      </c>
      <c r="I107" s="410">
        <v>541.9</v>
      </c>
      <c r="J107" s="410">
        <v>553.8</v>
      </c>
      <c r="K107" s="409">
        <v>530</v>
      </c>
      <c r="L107" s="409">
        <v>500.25</v>
      </c>
      <c r="M107" s="409">
        <v>1.79062</v>
      </c>
      <c r="N107" s="6"/>
      <c r="O107" s="6"/>
    </row>
    <row r="108" ht="12.75" customHeight="1" spans="1:15">
      <c r="A108" s="351">
        <v>99</v>
      </c>
      <c r="B108" s="411" t="s">
        <v>289</v>
      </c>
      <c r="C108" s="409">
        <v>40.15</v>
      </c>
      <c r="D108" s="410">
        <v>40.27</v>
      </c>
      <c r="E108" s="410">
        <v>39.78</v>
      </c>
      <c r="F108" s="410">
        <v>39.42</v>
      </c>
      <c r="G108" s="410">
        <v>38.93</v>
      </c>
      <c r="H108" s="410">
        <v>40.63</v>
      </c>
      <c r="I108" s="410">
        <v>41.12</v>
      </c>
      <c r="J108" s="410">
        <v>41.48</v>
      </c>
      <c r="K108" s="409">
        <v>40.75</v>
      </c>
      <c r="L108" s="409">
        <v>39.9</v>
      </c>
      <c r="M108" s="409">
        <v>42.84973</v>
      </c>
      <c r="N108" s="6"/>
      <c r="O108" s="6"/>
    </row>
    <row r="109" ht="12.75" customHeight="1" spans="1:15">
      <c r="A109" s="351">
        <v>100</v>
      </c>
      <c r="B109" s="411" t="s">
        <v>149</v>
      </c>
      <c r="C109" s="409">
        <v>47.75</v>
      </c>
      <c r="D109" s="410">
        <v>47.53</v>
      </c>
      <c r="E109" s="410">
        <v>47.07</v>
      </c>
      <c r="F109" s="410">
        <v>46.38</v>
      </c>
      <c r="G109" s="410">
        <v>45.92</v>
      </c>
      <c r="H109" s="410">
        <v>48.22</v>
      </c>
      <c r="I109" s="410">
        <v>48.68</v>
      </c>
      <c r="J109" s="410">
        <v>49.37</v>
      </c>
      <c r="K109" s="409">
        <v>48</v>
      </c>
      <c r="L109" s="409">
        <v>46.85</v>
      </c>
      <c r="M109" s="409">
        <v>303.49292</v>
      </c>
      <c r="N109" s="6"/>
      <c r="O109" s="6"/>
    </row>
    <row r="110" ht="12.75" customHeight="1" spans="1:15">
      <c r="A110" s="351">
        <v>101</v>
      </c>
      <c r="B110" s="411" t="s">
        <v>163</v>
      </c>
      <c r="C110" s="409">
        <v>333.05</v>
      </c>
      <c r="D110" s="410">
        <v>331.9</v>
      </c>
      <c r="E110" s="410">
        <v>328.9</v>
      </c>
      <c r="F110" s="410">
        <v>324.75</v>
      </c>
      <c r="G110" s="410">
        <v>321.75</v>
      </c>
      <c r="H110" s="410">
        <v>336.05</v>
      </c>
      <c r="I110" s="410">
        <v>339.05</v>
      </c>
      <c r="J110" s="410">
        <v>343.2</v>
      </c>
      <c r="K110" s="409">
        <v>334.9</v>
      </c>
      <c r="L110" s="409">
        <v>327.75</v>
      </c>
      <c r="M110" s="409">
        <v>182.81337</v>
      </c>
      <c r="N110" s="6"/>
      <c r="O110" s="6"/>
    </row>
    <row r="111" ht="12.75" customHeight="1" spans="1:15">
      <c r="A111" s="351">
        <v>102</v>
      </c>
      <c r="B111" s="411" t="s">
        <v>154</v>
      </c>
      <c r="C111" s="409">
        <v>4411.45</v>
      </c>
      <c r="D111" s="410">
        <v>4396.08</v>
      </c>
      <c r="E111" s="410">
        <v>4370.62</v>
      </c>
      <c r="F111" s="410">
        <v>4329.78</v>
      </c>
      <c r="G111" s="410">
        <v>4304.32</v>
      </c>
      <c r="H111" s="410">
        <v>4436.92</v>
      </c>
      <c r="I111" s="410">
        <v>4462.38</v>
      </c>
      <c r="J111" s="410">
        <v>4503.22</v>
      </c>
      <c r="K111" s="409">
        <v>4421.55</v>
      </c>
      <c r="L111" s="409">
        <v>4355.25</v>
      </c>
      <c r="M111" s="409">
        <v>0.7176</v>
      </c>
      <c r="N111" s="6"/>
      <c r="O111" s="6"/>
    </row>
    <row r="112" ht="12.75" customHeight="1" spans="1:15">
      <c r="A112" s="351">
        <v>103</v>
      </c>
      <c r="B112" s="411" t="s">
        <v>290</v>
      </c>
      <c r="C112" s="409">
        <v>194.05</v>
      </c>
      <c r="D112" s="410">
        <v>193.18</v>
      </c>
      <c r="E112" s="410">
        <v>189.07</v>
      </c>
      <c r="F112" s="410">
        <v>184.08</v>
      </c>
      <c r="G112" s="410">
        <v>179.97</v>
      </c>
      <c r="H112" s="410">
        <v>198.17</v>
      </c>
      <c r="I112" s="410">
        <v>202.28</v>
      </c>
      <c r="J112" s="410">
        <v>207.27</v>
      </c>
      <c r="K112" s="409">
        <v>197.3</v>
      </c>
      <c r="L112" s="409">
        <v>188.2</v>
      </c>
      <c r="M112" s="409">
        <v>14.88416</v>
      </c>
      <c r="N112" s="6"/>
      <c r="O112" s="6"/>
    </row>
    <row r="113" ht="12.75" customHeight="1" spans="1:15">
      <c r="A113" s="351">
        <v>104</v>
      </c>
      <c r="B113" s="411" t="s">
        <v>150</v>
      </c>
      <c r="C113" s="409">
        <v>139.75</v>
      </c>
      <c r="D113" s="410">
        <v>140.58</v>
      </c>
      <c r="E113" s="410">
        <v>138.37</v>
      </c>
      <c r="F113" s="410">
        <v>136.98</v>
      </c>
      <c r="G113" s="410">
        <v>134.77</v>
      </c>
      <c r="H113" s="410">
        <v>141.97</v>
      </c>
      <c r="I113" s="410">
        <v>144.18</v>
      </c>
      <c r="J113" s="410">
        <v>145.57</v>
      </c>
      <c r="K113" s="409">
        <v>142.8</v>
      </c>
      <c r="L113" s="409">
        <v>139.2</v>
      </c>
      <c r="M113" s="409">
        <v>48.3007</v>
      </c>
      <c r="N113" s="6"/>
      <c r="O113" s="6"/>
    </row>
    <row r="114" ht="12.75" customHeight="1" spans="1:15">
      <c r="A114" s="351">
        <v>105</v>
      </c>
      <c r="B114" s="411" t="s">
        <v>152</v>
      </c>
      <c r="C114" s="409">
        <v>326.9</v>
      </c>
      <c r="D114" s="410">
        <v>326.17</v>
      </c>
      <c r="E114" s="410">
        <v>322.43</v>
      </c>
      <c r="F114" s="410">
        <v>317.97</v>
      </c>
      <c r="G114" s="410">
        <v>314.23</v>
      </c>
      <c r="H114" s="410">
        <v>330.63</v>
      </c>
      <c r="I114" s="410">
        <v>334.37</v>
      </c>
      <c r="J114" s="410">
        <v>338.83</v>
      </c>
      <c r="K114" s="409">
        <v>329.9</v>
      </c>
      <c r="L114" s="409">
        <v>321.7</v>
      </c>
      <c r="M114" s="409">
        <v>45.92766</v>
      </c>
      <c r="N114" s="6"/>
      <c r="O114" s="6"/>
    </row>
    <row r="115" ht="12.75" customHeight="1" spans="1:15">
      <c r="A115" s="351">
        <v>106</v>
      </c>
      <c r="B115" s="411" t="s">
        <v>160</v>
      </c>
      <c r="C115" s="409">
        <v>65.9</v>
      </c>
      <c r="D115" s="410">
        <v>66.13</v>
      </c>
      <c r="E115" s="410">
        <v>64.97</v>
      </c>
      <c r="F115" s="410">
        <v>64.03</v>
      </c>
      <c r="G115" s="410">
        <v>62.87</v>
      </c>
      <c r="H115" s="410">
        <v>67.07</v>
      </c>
      <c r="I115" s="410">
        <v>68.23</v>
      </c>
      <c r="J115" s="410">
        <v>69.17</v>
      </c>
      <c r="K115" s="409">
        <v>67.3</v>
      </c>
      <c r="L115" s="409">
        <v>65.2</v>
      </c>
      <c r="M115" s="409">
        <v>245.60255</v>
      </c>
      <c r="N115" s="6"/>
      <c r="O115" s="6"/>
    </row>
    <row r="116" ht="12.75" customHeight="1" spans="1:15">
      <c r="A116" s="351">
        <v>107</v>
      </c>
      <c r="B116" s="411" t="s">
        <v>162</v>
      </c>
      <c r="C116" s="409">
        <v>707</v>
      </c>
      <c r="D116" s="410">
        <v>701.17</v>
      </c>
      <c r="E116" s="410">
        <v>690.33</v>
      </c>
      <c r="F116" s="410">
        <v>673.67</v>
      </c>
      <c r="G116" s="410">
        <v>662.83</v>
      </c>
      <c r="H116" s="410">
        <v>717.83</v>
      </c>
      <c r="I116" s="410">
        <v>728.67</v>
      </c>
      <c r="J116" s="410">
        <v>745.33</v>
      </c>
      <c r="K116" s="409">
        <v>712</v>
      </c>
      <c r="L116" s="409">
        <v>684.5</v>
      </c>
      <c r="M116" s="409">
        <v>58.46347</v>
      </c>
      <c r="N116" s="6"/>
      <c r="O116" s="6"/>
    </row>
    <row r="117" ht="12.75" customHeight="1" spans="1:15">
      <c r="A117" s="351">
        <v>108</v>
      </c>
      <c r="B117" s="411" t="s">
        <v>151</v>
      </c>
      <c r="C117" s="409">
        <v>419.95</v>
      </c>
      <c r="D117" s="410">
        <v>420.93</v>
      </c>
      <c r="E117" s="410">
        <v>413.27</v>
      </c>
      <c r="F117" s="410">
        <v>406.58</v>
      </c>
      <c r="G117" s="410">
        <v>398.92</v>
      </c>
      <c r="H117" s="410">
        <v>427.62</v>
      </c>
      <c r="I117" s="410">
        <v>435.28</v>
      </c>
      <c r="J117" s="410">
        <v>441.97</v>
      </c>
      <c r="K117" s="409">
        <v>428.6</v>
      </c>
      <c r="L117" s="409">
        <v>414.25</v>
      </c>
      <c r="M117" s="409">
        <v>25.00772</v>
      </c>
      <c r="N117" s="6"/>
      <c r="O117" s="6"/>
    </row>
    <row r="118" ht="12.75" customHeight="1" spans="1:15">
      <c r="A118" s="351">
        <v>109</v>
      </c>
      <c r="B118" s="411" t="s">
        <v>157</v>
      </c>
      <c r="C118" s="409">
        <v>185.9</v>
      </c>
      <c r="D118" s="410">
        <v>186.23</v>
      </c>
      <c r="E118" s="410">
        <v>183.67</v>
      </c>
      <c r="F118" s="410">
        <v>181.43</v>
      </c>
      <c r="G118" s="410">
        <v>178.87</v>
      </c>
      <c r="H118" s="410">
        <v>188.47</v>
      </c>
      <c r="I118" s="410">
        <v>191.03</v>
      </c>
      <c r="J118" s="410">
        <v>193.27</v>
      </c>
      <c r="K118" s="409">
        <v>188.8</v>
      </c>
      <c r="L118" s="409">
        <v>184</v>
      </c>
      <c r="M118" s="409">
        <v>31.7099</v>
      </c>
      <c r="N118" s="6"/>
      <c r="O118" s="6"/>
    </row>
    <row r="119" ht="12.75" customHeight="1" spans="1:15">
      <c r="A119" s="351">
        <v>110</v>
      </c>
      <c r="B119" s="411" t="s">
        <v>156</v>
      </c>
      <c r="C119" s="409">
        <v>1142.25</v>
      </c>
      <c r="D119" s="410">
        <v>1151.45</v>
      </c>
      <c r="E119" s="410">
        <v>1128.1</v>
      </c>
      <c r="F119" s="410">
        <v>1113.95</v>
      </c>
      <c r="G119" s="410">
        <v>1090.6</v>
      </c>
      <c r="H119" s="410">
        <v>1165.6</v>
      </c>
      <c r="I119" s="410">
        <v>1188.95</v>
      </c>
      <c r="J119" s="410">
        <v>1203.1</v>
      </c>
      <c r="K119" s="409">
        <v>1174.8</v>
      </c>
      <c r="L119" s="409">
        <v>1137.3</v>
      </c>
      <c r="M119" s="409">
        <v>49.98273</v>
      </c>
      <c r="N119" s="6"/>
      <c r="O119" s="6"/>
    </row>
    <row r="120" ht="12.75" customHeight="1" spans="1:15">
      <c r="A120" s="351">
        <v>111</v>
      </c>
      <c r="B120" s="411" t="s">
        <v>193</v>
      </c>
      <c r="C120" s="409">
        <v>3906.15</v>
      </c>
      <c r="D120" s="410">
        <v>3889.23</v>
      </c>
      <c r="E120" s="410">
        <v>3847.92</v>
      </c>
      <c r="F120" s="410">
        <v>3789.68</v>
      </c>
      <c r="G120" s="410">
        <v>3748.37</v>
      </c>
      <c r="H120" s="410">
        <v>3947.47</v>
      </c>
      <c r="I120" s="410">
        <v>3988.78</v>
      </c>
      <c r="J120" s="410">
        <v>4047.02</v>
      </c>
      <c r="K120" s="409">
        <v>3930.55</v>
      </c>
      <c r="L120" s="409">
        <v>3831</v>
      </c>
      <c r="M120" s="409">
        <v>3.27996</v>
      </c>
      <c r="N120" s="6"/>
      <c r="O120" s="6"/>
    </row>
    <row r="121" ht="12.75" customHeight="1" spans="1:15">
      <c r="A121" s="351">
        <v>112</v>
      </c>
      <c r="B121" s="411" t="s">
        <v>158</v>
      </c>
      <c r="C121" s="409">
        <v>1398.65</v>
      </c>
      <c r="D121" s="410">
        <v>1400.5</v>
      </c>
      <c r="E121" s="410">
        <v>1391.15</v>
      </c>
      <c r="F121" s="410">
        <v>1383.65</v>
      </c>
      <c r="G121" s="410">
        <v>1374.3</v>
      </c>
      <c r="H121" s="410">
        <v>1408</v>
      </c>
      <c r="I121" s="410">
        <v>1417.35</v>
      </c>
      <c r="J121" s="410">
        <v>1424.85</v>
      </c>
      <c r="K121" s="409">
        <v>1409.85</v>
      </c>
      <c r="L121" s="409">
        <v>1393</v>
      </c>
      <c r="M121" s="409">
        <v>61.19965</v>
      </c>
      <c r="N121" s="6"/>
      <c r="O121" s="6"/>
    </row>
    <row r="122" ht="12.75" customHeight="1" spans="1:15">
      <c r="A122" s="351">
        <v>113</v>
      </c>
      <c r="B122" s="411" t="s">
        <v>155</v>
      </c>
      <c r="C122" s="409">
        <v>1827.3</v>
      </c>
      <c r="D122" s="410">
        <v>1826.43</v>
      </c>
      <c r="E122" s="410">
        <v>1807.92</v>
      </c>
      <c r="F122" s="410">
        <v>1788.53</v>
      </c>
      <c r="G122" s="410">
        <v>1770.02</v>
      </c>
      <c r="H122" s="410">
        <v>1845.82</v>
      </c>
      <c r="I122" s="410">
        <v>1864.33</v>
      </c>
      <c r="J122" s="410">
        <v>1883.72</v>
      </c>
      <c r="K122" s="409">
        <v>1844.95</v>
      </c>
      <c r="L122" s="409">
        <v>1807.05</v>
      </c>
      <c r="M122" s="409">
        <v>3.70229</v>
      </c>
      <c r="N122" s="6"/>
      <c r="O122" s="6"/>
    </row>
    <row r="123" ht="12.75" customHeight="1" spans="1:15">
      <c r="A123" s="351">
        <v>114</v>
      </c>
      <c r="B123" s="411" t="s">
        <v>161</v>
      </c>
      <c r="C123" s="409">
        <v>909.4</v>
      </c>
      <c r="D123" s="410">
        <v>906.1</v>
      </c>
      <c r="E123" s="410">
        <v>899.45</v>
      </c>
      <c r="F123" s="410">
        <v>889.5</v>
      </c>
      <c r="G123" s="410">
        <v>882.85</v>
      </c>
      <c r="H123" s="410">
        <v>916.05</v>
      </c>
      <c r="I123" s="410">
        <v>922.7</v>
      </c>
      <c r="J123" s="410">
        <v>932.65</v>
      </c>
      <c r="K123" s="409">
        <v>912.75</v>
      </c>
      <c r="L123" s="409">
        <v>896.15</v>
      </c>
      <c r="M123" s="409">
        <v>2.70063</v>
      </c>
      <c r="N123" s="6"/>
      <c r="O123" s="6"/>
    </row>
    <row r="124" ht="12.75" customHeight="1" spans="1:15">
      <c r="A124" s="351">
        <v>115</v>
      </c>
      <c r="B124" s="411" t="s">
        <v>291</v>
      </c>
      <c r="C124" s="409">
        <v>299.05</v>
      </c>
      <c r="D124" s="410">
        <v>295.8</v>
      </c>
      <c r="E124" s="410">
        <v>289.6</v>
      </c>
      <c r="F124" s="410">
        <v>280.15</v>
      </c>
      <c r="G124" s="410">
        <v>273.95</v>
      </c>
      <c r="H124" s="410">
        <v>305.25</v>
      </c>
      <c r="I124" s="410">
        <v>311.45</v>
      </c>
      <c r="J124" s="410">
        <v>320.9</v>
      </c>
      <c r="K124" s="409">
        <v>302</v>
      </c>
      <c r="L124" s="409">
        <v>286.35</v>
      </c>
      <c r="M124" s="409">
        <v>11.67601</v>
      </c>
      <c r="N124" s="6"/>
      <c r="O124" s="6"/>
    </row>
    <row r="125" ht="12.75" customHeight="1" spans="1:15">
      <c r="A125" s="351">
        <v>116</v>
      </c>
      <c r="B125" s="411" t="s">
        <v>166</v>
      </c>
      <c r="C125" s="409">
        <v>618.25</v>
      </c>
      <c r="D125" s="410">
        <v>621.1</v>
      </c>
      <c r="E125" s="410">
        <v>614.2</v>
      </c>
      <c r="F125" s="410">
        <v>610.15</v>
      </c>
      <c r="G125" s="410">
        <v>603.25</v>
      </c>
      <c r="H125" s="410">
        <v>625.15</v>
      </c>
      <c r="I125" s="410">
        <v>632.05</v>
      </c>
      <c r="J125" s="410">
        <v>636.1</v>
      </c>
      <c r="K125" s="409">
        <v>628</v>
      </c>
      <c r="L125" s="409">
        <v>617.05</v>
      </c>
      <c r="M125" s="409">
        <v>35.77828</v>
      </c>
      <c r="N125" s="6"/>
      <c r="O125" s="6"/>
    </row>
    <row r="126" ht="12.75" customHeight="1" spans="1:15">
      <c r="A126" s="351">
        <v>117</v>
      </c>
      <c r="B126" s="411" t="s">
        <v>164</v>
      </c>
      <c r="C126" s="409">
        <v>418.2</v>
      </c>
      <c r="D126" s="410">
        <v>416.45</v>
      </c>
      <c r="E126" s="410">
        <v>410.9</v>
      </c>
      <c r="F126" s="410">
        <v>403.6</v>
      </c>
      <c r="G126" s="410">
        <v>398.05</v>
      </c>
      <c r="H126" s="410">
        <v>423.75</v>
      </c>
      <c r="I126" s="410">
        <v>429.3</v>
      </c>
      <c r="J126" s="410">
        <v>436.6</v>
      </c>
      <c r="K126" s="409">
        <v>422</v>
      </c>
      <c r="L126" s="409">
        <v>409.15</v>
      </c>
      <c r="M126" s="409">
        <v>69.98654</v>
      </c>
      <c r="N126" s="6"/>
      <c r="O126" s="6"/>
    </row>
    <row r="127" ht="12.75" customHeight="1" spans="1:15">
      <c r="A127" s="351">
        <v>118</v>
      </c>
      <c r="B127" s="411" t="s">
        <v>167</v>
      </c>
      <c r="C127" s="409">
        <v>603.6</v>
      </c>
      <c r="D127" s="410">
        <v>604.87</v>
      </c>
      <c r="E127" s="410">
        <v>595.73</v>
      </c>
      <c r="F127" s="410">
        <v>587.87</v>
      </c>
      <c r="G127" s="410">
        <v>578.73</v>
      </c>
      <c r="H127" s="410">
        <v>612.73</v>
      </c>
      <c r="I127" s="410">
        <v>621.87</v>
      </c>
      <c r="J127" s="410">
        <v>629.73</v>
      </c>
      <c r="K127" s="409">
        <v>614</v>
      </c>
      <c r="L127" s="409">
        <v>597</v>
      </c>
      <c r="M127" s="409">
        <v>72.4074</v>
      </c>
      <c r="N127" s="6"/>
      <c r="O127" s="6"/>
    </row>
    <row r="128" ht="12.75" customHeight="1" spans="1:15">
      <c r="A128" s="351">
        <v>119</v>
      </c>
      <c r="B128" s="411" t="s">
        <v>168</v>
      </c>
      <c r="C128" s="409">
        <v>1765.3</v>
      </c>
      <c r="D128" s="410">
        <v>1778.35</v>
      </c>
      <c r="E128" s="410">
        <v>1746.7</v>
      </c>
      <c r="F128" s="410">
        <v>1728.1</v>
      </c>
      <c r="G128" s="410">
        <v>1696.45</v>
      </c>
      <c r="H128" s="410">
        <v>1796.95</v>
      </c>
      <c r="I128" s="410">
        <v>1828.6</v>
      </c>
      <c r="J128" s="410">
        <v>1847.2</v>
      </c>
      <c r="K128" s="409">
        <v>1810</v>
      </c>
      <c r="L128" s="409">
        <v>1759.75</v>
      </c>
      <c r="M128" s="409">
        <v>27.99627</v>
      </c>
      <c r="N128" s="6"/>
      <c r="O128" s="6"/>
    </row>
    <row r="129" ht="12.75" customHeight="1" spans="1:15">
      <c r="A129" s="351">
        <v>120</v>
      </c>
      <c r="B129" s="411" t="s">
        <v>169</v>
      </c>
      <c r="C129" s="409">
        <v>73.15</v>
      </c>
      <c r="D129" s="410">
        <v>73.05</v>
      </c>
      <c r="E129" s="410">
        <v>72.1</v>
      </c>
      <c r="F129" s="410">
        <v>71.05</v>
      </c>
      <c r="G129" s="410">
        <v>70.1</v>
      </c>
      <c r="H129" s="410">
        <v>74.1</v>
      </c>
      <c r="I129" s="410">
        <v>75.05</v>
      </c>
      <c r="J129" s="410">
        <v>76.1</v>
      </c>
      <c r="K129" s="409">
        <v>74</v>
      </c>
      <c r="L129" s="409">
        <v>72</v>
      </c>
      <c r="M129" s="409">
        <v>53.08871</v>
      </c>
      <c r="N129" s="6"/>
      <c r="O129" s="6"/>
    </row>
    <row r="130" ht="12.75" customHeight="1" spans="1:15">
      <c r="A130" s="351">
        <v>121</v>
      </c>
      <c r="B130" s="411" t="s">
        <v>175</v>
      </c>
      <c r="C130" s="409">
        <v>3520.25</v>
      </c>
      <c r="D130" s="410">
        <v>3513.77</v>
      </c>
      <c r="E130" s="410">
        <v>3461.48</v>
      </c>
      <c r="F130" s="410">
        <v>3402.72</v>
      </c>
      <c r="G130" s="410">
        <v>3350.43</v>
      </c>
      <c r="H130" s="410">
        <v>3572.53</v>
      </c>
      <c r="I130" s="410">
        <v>3624.82</v>
      </c>
      <c r="J130" s="410">
        <v>3683.58</v>
      </c>
      <c r="K130" s="409">
        <v>3566.05</v>
      </c>
      <c r="L130" s="409">
        <v>3455</v>
      </c>
      <c r="M130" s="409">
        <v>2.37531</v>
      </c>
      <c r="N130" s="6"/>
      <c r="O130" s="6"/>
    </row>
    <row r="131" ht="12.75" customHeight="1" spans="1:15">
      <c r="A131" s="351">
        <v>122</v>
      </c>
      <c r="B131" s="411" t="s">
        <v>172</v>
      </c>
      <c r="C131" s="409">
        <v>394.95</v>
      </c>
      <c r="D131" s="410">
        <v>396.12</v>
      </c>
      <c r="E131" s="410">
        <v>391.28</v>
      </c>
      <c r="F131" s="410">
        <v>387.62</v>
      </c>
      <c r="G131" s="410">
        <v>382.78</v>
      </c>
      <c r="H131" s="410">
        <v>399.78</v>
      </c>
      <c r="I131" s="410">
        <v>404.62</v>
      </c>
      <c r="J131" s="410">
        <v>408.28</v>
      </c>
      <c r="K131" s="409">
        <v>400.95</v>
      </c>
      <c r="L131" s="409">
        <v>392.45</v>
      </c>
      <c r="M131" s="409">
        <v>23.4854</v>
      </c>
      <c r="N131" s="6"/>
      <c r="O131" s="6"/>
    </row>
    <row r="132" ht="12.75" customHeight="1" spans="1:15">
      <c r="A132" s="351">
        <v>123</v>
      </c>
      <c r="B132" s="411" t="s">
        <v>174</v>
      </c>
      <c r="C132" s="409">
        <v>4440.25</v>
      </c>
      <c r="D132" s="410">
        <v>4474.8</v>
      </c>
      <c r="E132" s="410">
        <v>4352.95</v>
      </c>
      <c r="F132" s="410">
        <v>4265.65</v>
      </c>
      <c r="G132" s="410">
        <v>4143.8</v>
      </c>
      <c r="H132" s="410">
        <v>4562.1</v>
      </c>
      <c r="I132" s="410">
        <v>4683.95</v>
      </c>
      <c r="J132" s="410">
        <v>4771.25</v>
      </c>
      <c r="K132" s="409">
        <v>4596.65</v>
      </c>
      <c r="L132" s="409">
        <v>4387.5</v>
      </c>
      <c r="M132" s="409">
        <v>4.66182</v>
      </c>
      <c r="N132" s="6"/>
      <c r="O132" s="6"/>
    </row>
    <row r="133" ht="12.75" customHeight="1" spans="1:15">
      <c r="A133" s="351">
        <v>124</v>
      </c>
      <c r="B133" s="411" t="s">
        <v>173</v>
      </c>
      <c r="C133" s="409">
        <v>1815.5</v>
      </c>
      <c r="D133" s="410">
        <v>1823.43</v>
      </c>
      <c r="E133" s="410">
        <v>1789.47</v>
      </c>
      <c r="F133" s="410">
        <v>1763.43</v>
      </c>
      <c r="G133" s="410">
        <v>1729.47</v>
      </c>
      <c r="H133" s="410">
        <v>1849.47</v>
      </c>
      <c r="I133" s="410">
        <v>1883.43</v>
      </c>
      <c r="J133" s="410">
        <v>1909.47</v>
      </c>
      <c r="K133" s="409">
        <v>1857.4</v>
      </c>
      <c r="L133" s="409">
        <v>1797.4</v>
      </c>
      <c r="M133" s="409">
        <v>23.77718</v>
      </c>
      <c r="N133" s="6"/>
      <c r="O133" s="6"/>
    </row>
    <row r="134" ht="12.75" customHeight="1" spans="1:15">
      <c r="A134" s="351">
        <v>125</v>
      </c>
      <c r="B134" s="411" t="s">
        <v>171</v>
      </c>
      <c r="C134" s="409">
        <v>509.45</v>
      </c>
      <c r="D134" s="410">
        <v>509.1</v>
      </c>
      <c r="E134" s="410">
        <v>502.85</v>
      </c>
      <c r="F134" s="410">
        <v>496.25</v>
      </c>
      <c r="G134" s="410">
        <v>490</v>
      </c>
      <c r="H134" s="410">
        <v>515.7</v>
      </c>
      <c r="I134" s="410">
        <v>521.95</v>
      </c>
      <c r="J134" s="410">
        <v>528.55</v>
      </c>
      <c r="K134" s="409">
        <v>515.35</v>
      </c>
      <c r="L134" s="409">
        <v>502.5</v>
      </c>
      <c r="M134" s="409">
        <v>10.31255</v>
      </c>
      <c r="N134" s="6"/>
      <c r="O134" s="6"/>
    </row>
    <row r="135" ht="12.75" customHeight="1" spans="1:15">
      <c r="A135" s="351">
        <v>126</v>
      </c>
      <c r="B135" s="411" t="s">
        <v>176</v>
      </c>
      <c r="C135" s="409">
        <v>654.8</v>
      </c>
      <c r="D135" s="410">
        <v>657.9</v>
      </c>
      <c r="E135" s="410">
        <v>641.7</v>
      </c>
      <c r="F135" s="410">
        <v>628.6</v>
      </c>
      <c r="G135" s="410">
        <v>612.4</v>
      </c>
      <c r="H135" s="410">
        <v>671</v>
      </c>
      <c r="I135" s="410">
        <v>687.2</v>
      </c>
      <c r="J135" s="410">
        <v>700.3</v>
      </c>
      <c r="K135" s="409">
        <v>674.1</v>
      </c>
      <c r="L135" s="409">
        <v>644.8</v>
      </c>
      <c r="M135" s="409">
        <v>44.10562</v>
      </c>
      <c r="N135" s="6"/>
      <c r="O135" s="6"/>
    </row>
    <row r="136" ht="12.75" customHeight="1" spans="1:15">
      <c r="A136" s="351">
        <v>127</v>
      </c>
      <c r="B136" s="411" t="s">
        <v>190</v>
      </c>
      <c r="C136" s="409">
        <v>79622</v>
      </c>
      <c r="D136" s="410">
        <v>80120.27</v>
      </c>
      <c r="E136" s="410">
        <v>78301.73</v>
      </c>
      <c r="F136" s="410">
        <v>76981.47</v>
      </c>
      <c r="G136" s="410">
        <v>75162.93</v>
      </c>
      <c r="H136" s="410">
        <v>81440.53</v>
      </c>
      <c r="I136" s="410">
        <v>83259.07</v>
      </c>
      <c r="J136" s="410">
        <v>84579.33</v>
      </c>
      <c r="K136" s="409">
        <v>81938.8</v>
      </c>
      <c r="L136" s="409">
        <v>78800</v>
      </c>
      <c r="M136" s="409">
        <v>0.16538</v>
      </c>
      <c r="N136" s="6"/>
      <c r="O136" s="6"/>
    </row>
    <row r="137" ht="12.75" customHeight="1" spans="1:15">
      <c r="A137" s="351">
        <v>128</v>
      </c>
      <c r="B137" s="411" t="s">
        <v>178</v>
      </c>
      <c r="C137" s="409">
        <v>181.8</v>
      </c>
      <c r="D137" s="410">
        <v>180.68</v>
      </c>
      <c r="E137" s="410">
        <v>178.47</v>
      </c>
      <c r="F137" s="410">
        <v>175.13</v>
      </c>
      <c r="G137" s="410">
        <v>172.92</v>
      </c>
      <c r="H137" s="410">
        <v>184.02</v>
      </c>
      <c r="I137" s="410">
        <v>186.23</v>
      </c>
      <c r="J137" s="410">
        <v>189.57</v>
      </c>
      <c r="K137" s="409">
        <v>182.9</v>
      </c>
      <c r="L137" s="409">
        <v>177.35</v>
      </c>
      <c r="M137" s="409">
        <v>77.29261</v>
      </c>
      <c r="N137" s="6"/>
      <c r="O137" s="6"/>
    </row>
    <row r="138" ht="12.75" customHeight="1" spans="1:15">
      <c r="A138" s="351">
        <v>129</v>
      </c>
      <c r="B138" s="411" t="s">
        <v>177</v>
      </c>
      <c r="C138" s="409">
        <v>1258.35</v>
      </c>
      <c r="D138" s="410">
        <v>1257.33</v>
      </c>
      <c r="E138" s="410">
        <v>1246.72</v>
      </c>
      <c r="F138" s="410">
        <v>1235.08</v>
      </c>
      <c r="G138" s="410">
        <v>1224.47</v>
      </c>
      <c r="H138" s="410">
        <v>1268.97</v>
      </c>
      <c r="I138" s="410">
        <v>1279.58</v>
      </c>
      <c r="J138" s="410">
        <v>1291.22</v>
      </c>
      <c r="K138" s="409">
        <v>1267.95</v>
      </c>
      <c r="L138" s="409">
        <v>1245.7</v>
      </c>
      <c r="M138" s="409">
        <v>34.74302</v>
      </c>
      <c r="N138" s="6"/>
      <c r="O138" s="6"/>
    </row>
    <row r="139" ht="12.75" customHeight="1" spans="1:15">
      <c r="A139" s="351">
        <v>130</v>
      </c>
      <c r="B139" s="411" t="s">
        <v>179</v>
      </c>
      <c r="C139" s="409">
        <v>94.15</v>
      </c>
      <c r="D139" s="410">
        <v>94.42</v>
      </c>
      <c r="E139" s="410">
        <v>92.93</v>
      </c>
      <c r="F139" s="410">
        <v>91.72</v>
      </c>
      <c r="G139" s="410">
        <v>90.23</v>
      </c>
      <c r="H139" s="410">
        <v>95.63</v>
      </c>
      <c r="I139" s="410">
        <v>97.12</v>
      </c>
      <c r="J139" s="410">
        <v>98.33</v>
      </c>
      <c r="K139" s="409">
        <v>95.9</v>
      </c>
      <c r="L139" s="409">
        <v>93.2</v>
      </c>
      <c r="M139" s="409">
        <v>53.31532</v>
      </c>
      <c r="N139" s="6"/>
      <c r="O139" s="6"/>
    </row>
    <row r="140" ht="12.75" customHeight="1" spans="1:15">
      <c r="A140" s="351">
        <v>131</v>
      </c>
      <c r="B140" s="411" t="s">
        <v>180</v>
      </c>
      <c r="C140" s="409">
        <v>538.4</v>
      </c>
      <c r="D140" s="410">
        <v>540.95</v>
      </c>
      <c r="E140" s="410">
        <v>529.45</v>
      </c>
      <c r="F140" s="410">
        <v>520.5</v>
      </c>
      <c r="G140" s="410">
        <v>509</v>
      </c>
      <c r="H140" s="410">
        <v>549.9</v>
      </c>
      <c r="I140" s="410">
        <v>561.4</v>
      </c>
      <c r="J140" s="410">
        <v>570.35</v>
      </c>
      <c r="K140" s="409">
        <v>552.45</v>
      </c>
      <c r="L140" s="409">
        <v>532</v>
      </c>
      <c r="M140" s="409">
        <v>23.84651</v>
      </c>
      <c r="N140" s="6"/>
      <c r="O140" s="6"/>
    </row>
    <row r="141" ht="12.75" customHeight="1" spans="1:15">
      <c r="A141" s="351">
        <v>132</v>
      </c>
      <c r="B141" s="411" t="s">
        <v>181</v>
      </c>
      <c r="C141" s="409">
        <v>8624.85</v>
      </c>
      <c r="D141" s="410">
        <v>8676.32</v>
      </c>
      <c r="E141" s="410">
        <v>8552.63</v>
      </c>
      <c r="F141" s="410">
        <v>8480.42</v>
      </c>
      <c r="G141" s="410">
        <v>8356.73</v>
      </c>
      <c r="H141" s="410">
        <v>8748.53</v>
      </c>
      <c r="I141" s="410">
        <v>8872.22</v>
      </c>
      <c r="J141" s="410">
        <v>8944.43</v>
      </c>
      <c r="K141" s="409">
        <v>8800</v>
      </c>
      <c r="L141" s="409">
        <v>8604.1</v>
      </c>
      <c r="M141" s="409">
        <v>8.17007</v>
      </c>
      <c r="N141" s="6"/>
      <c r="O141" s="6"/>
    </row>
    <row r="142" ht="12.75" customHeight="1" spans="1:15">
      <c r="A142" s="351">
        <v>133</v>
      </c>
      <c r="B142" s="411" t="s">
        <v>185</v>
      </c>
      <c r="C142" s="409">
        <v>769.85</v>
      </c>
      <c r="D142" s="410">
        <v>766.28</v>
      </c>
      <c r="E142" s="410">
        <v>753.57</v>
      </c>
      <c r="F142" s="410">
        <v>737.28</v>
      </c>
      <c r="G142" s="410">
        <v>724.57</v>
      </c>
      <c r="H142" s="410">
        <v>782.57</v>
      </c>
      <c r="I142" s="410">
        <v>795.28</v>
      </c>
      <c r="J142" s="410">
        <v>811.57</v>
      </c>
      <c r="K142" s="409">
        <v>779</v>
      </c>
      <c r="L142" s="409">
        <v>750</v>
      </c>
      <c r="M142" s="409">
        <v>3.37497</v>
      </c>
      <c r="N142" s="6"/>
      <c r="O142" s="6"/>
    </row>
    <row r="143" ht="12.75" customHeight="1" spans="1:15">
      <c r="A143" s="351">
        <v>134</v>
      </c>
      <c r="B143" s="411" t="s">
        <v>292</v>
      </c>
      <c r="C143" s="409">
        <v>402.75</v>
      </c>
      <c r="D143" s="410">
        <v>401.28</v>
      </c>
      <c r="E143" s="410">
        <v>389.57</v>
      </c>
      <c r="F143" s="410">
        <v>376.38</v>
      </c>
      <c r="G143" s="410">
        <v>364.67</v>
      </c>
      <c r="H143" s="410">
        <v>414.47</v>
      </c>
      <c r="I143" s="410">
        <v>426.18</v>
      </c>
      <c r="J143" s="410">
        <v>439.37</v>
      </c>
      <c r="K143" s="409">
        <v>413</v>
      </c>
      <c r="L143" s="409">
        <v>388.1</v>
      </c>
      <c r="M143" s="409">
        <v>25.0604</v>
      </c>
      <c r="N143" s="6"/>
      <c r="O143" s="6"/>
    </row>
    <row r="144" ht="12.75" customHeight="1" spans="1:15">
      <c r="A144" s="351">
        <v>135</v>
      </c>
      <c r="B144" s="411" t="s">
        <v>184</v>
      </c>
      <c r="C144" s="409">
        <v>1538.1</v>
      </c>
      <c r="D144" s="410">
        <v>1533.12</v>
      </c>
      <c r="E144" s="410">
        <v>1515.23</v>
      </c>
      <c r="F144" s="410">
        <v>1492.37</v>
      </c>
      <c r="G144" s="410">
        <v>1474.48</v>
      </c>
      <c r="H144" s="410">
        <v>1555.98</v>
      </c>
      <c r="I144" s="410">
        <v>1573.87</v>
      </c>
      <c r="J144" s="410">
        <v>1596.73</v>
      </c>
      <c r="K144" s="409">
        <v>1551</v>
      </c>
      <c r="L144" s="409">
        <v>1510.25</v>
      </c>
      <c r="M144" s="409">
        <v>3.36169</v>
      </c>
      <c r="N144" s="6"/>
      <c r="O144" s="6"/>
    </row>
    <row r="145" ht="12.75" customHeight="1" spans="1:15">
      <c r="A145" s="351">
        <v>136</v>
      </c>
      <c r="B145" s="411" t="s">
        <v>187</v>
      </c>
      <c r="C145" s="409">
        <v>3089.2</v>
      </c>
      <c r="D145" s="410">
        <v>3130.95</v>
      </c>
      <c r="E145" s="410">
        <v>3013.25</v>
      </c>
      <c r="F145" s="410">
        <v>2937.3</v>
      </c>
      <c r="G145" s="410">
        <v>2819.6</v>
      </c>
      <c r="H145" s="410">
        <v>3206.9</v>
      </c>
      <c r="I145" s="410">
        <v>3324.6</v>
      </c>
      <c r="J145" s="410">
        <v>3400.55</v>
      </c>
      <c r="K145" s="409">
        <v>3248.65</v>
      </c>
      <c r="L145" s="409">
        <v>3055</v>
      </c>
      <c r="M145" s="409">
        <v>17.81719</v>
      </c>
      <c r="N145" s="6"/>
      <c r="O145" s="6"/>
    </row>
    <row r="146" ht="12.75" customHeight="1" spans="1:15">
      <c r="A146" s="351">
        <v>137</v>
      </c>
      <c r="B146" s="411" t="s">
        <v>189</v>
      </c>
      <c r="C146" s="409">
        <v>2075.95</v>
      </c>
      <c r="D146" s="410">
        <v>2078.57</v>
      </c>
      <c r="E146" s="410">
        <v>2048.63</v>
      </c>
      <c r="F146" s="410">
        <v>2021.32</v>
      </c>
      <c r="G146" s="410">
        <v>1991.38</v>
      </c>
      <c r="H146" s="410">
        <v>2105.88</v>
      </c>
      <c r="I146" s="410">
        <v>2135.82</v>
      </c>
      <c r="J146" s="410">
        <v>2163.13</v>
      </c>
      <c r="K146" s="409">
        <v>2108.5</v>
      </c>
      <c r="L146" s="409">
        <v>2051.25</v>
      </c>
      <c r="M146" s="409">
        <v>15.43877</v>
      </c>
      <c r="N146" s="6"/>
      <c r="O146" s="6"/>
    </row>
    <row r="147" ht="12.75" customHeight="1" spans="1:15">
      <c r="A147" s="351">
        <v>138</v>
      </c>
      <c r="B147" s="411" t="s">
        <v>191</v>
      </c>
      <c r="C147" s="409">
        <v>1033.35</v>
      </c>
      <c r="D147" s="410">
        <v>1037.22</v>
      </c>
      <c r="E147" s="410">
        <v>1016.43</v>
      </c>
      <c r="F147" s="410">
        <v>999.52</v>
      </c>
      <c r="G147" s="410">
        <v>978.73</v>
      </c>
      <c r="H147" s="410">
        <v>1054.13</v>
      </c>
      <c r="I147" s="410">
        <v>1074.92</v>
      </c>
      <c r="J147" s="410">
        <v>1091.83</v>
      </c>
      <c r="K147" s="409">
        <v>1058</v>
      </c>
      <c r="L147" s="409">
        <v>1020.3</v>
      </c>
      <c r="M147" s="409">
        <v>13.82613</v>
      </c>
      <c r="N147" s="6"/>
      <c r="O147" s="6"/>
    </row>
    <row r="148" ht="12.75" customHeight="1" spans="1:15">
      <c r="A148" s="351">
        <v>139</v>
      </c>
      <c r="B148" s="411" t="s">
        <v>196</v>
      </c>
      <c r="C148" s="409">
        <v>125.15</v>
      </c>
      <c r="D148" s="410">
        <v>124.55</v>
      </c>
      <c r="E148" s="410">
        <v>123.4</v>
      </c>
      <c r="F148" s="410">
        <v>121.65</v>
      </c>
      <c r="G148" s="410">
        <v>120.5</v>
      </c>
      <c r="H148" s="410">
        <v>126.3</v>
      </c>
      <c r="I148" s="410">
        <v>127.45</v>
      </c>
      <c r="J148" s="410">
        <v>129.2</v>
      </c>
      <c r="K148" s="409">
        <v>125.7</v>
      </c>
      <c r="L148" s="409">
        <v>122.8</v>
      </c>
      <c r="M148" s="409">
        <v>71.80927</v>
      </c>
      <c r="N148" s="6"/>
      <c r="O148" s="6"/>
    </row>
    <row r="149" ht="12.75" customHeight="1" spans="1:15">
      <c r="A149" s="351">
        <v>140</v>
      </c>
      <c r="B149" s="411" t="s">
        <v>198</v>
      </c>
      <c r="C149" s="409">
        <v>159.55</v>
      </c>
      <c r="D149" s="410">
        <v>159.75</v>
      </c>
      <c r="E149" s="410">
        <v>157.8</v>
      </c>
      <c r="F149" s="410">
        <v>156.05</v>
      </c>
      <c r="G149" s="410">
        <v>154.1</v>
      </c>
      <c r="H149" s="410">
        <v>161.5</v>
      </c>
      <c r="I149" s="410">
        <v>163.45</v>
      </c>
      <c r="J149" s="410">
        <v>165.2</v>
      </c>
      <c r="K149" s="409">
        <v>161.7</v>
      </c>
      <c r="L149" s="409">
        <v>158</v>
      </c>
      <c r="M149" s="409">
        <v>176.23352</v>
      </c>
      <c r="N149" s="6"/>
      <c r="O149" s="6"/>
    </row>
    <row r="150" ht="12.75" customHeight="1" spans="1:15">
      <c r="A150" s="351">
        <v>141</v>
      </c>
      <c r="B150" s="411" t="s">
        <v>192</v>
      </c>
      <c r="C150" s="409">
        <v>67.75</v>
      </c>
      <c r="D150" s="410">
        <v>67.95</v>
      </c>
      <c r="E150" s="410">
        <v>67.05</v>
      </c>
      <c r="F150" s="410">
        <v>66.35</v>
      </c>
      <c r="G150" s="410">
        <v>65.45</v>
      </c>
      <c r="H150" s="410">
        <v>68.65</v>
      </c>
      <c r="I150" s="410">
        <v>69.55</v>
      </c>
      <c r="J150" s="410">
        <v>70.25</v>
      </c>
      <c r="K150" s="409">
        <v>68.85</v>
      </c>
      <c r="L150" s="409">
        <v>67.25</v>
      </c>
      <c r="M150" s="409">
        <v>104.59007</v>
      </c>
      <c r="N150" s="6"/>
      <c r="O150" s="6"/>
    </row>
    <row r="151" ht="12.75" customHeight="1" spans="1:15">
      <c r="A151" s="351">
        <v>142</v>
      </c>
      <c r="B151" s="411" t="s">
        <v>194</v>
      </c>
      <c r="C151" s="409">
        <v>4463.25</v>
      </c>
      <c r="D151" s="410">
        <v>4464.08</v>
      </c>
      <c r="E151" s="410">
        <v>4410.17</v>
      </c>
      <c r="F151" s="410">
        <v>4357.08</v>
      </c>
      <c r="G151" s="410">
        <v>4303.17</v>
      </c>
      <c r="H151" s="410">
        <v>4517.17</v>
      </c>
      <c r="I151" s="410">
        <v>4571.08</v>
      </c>
      <c r="J151" s="410">
        <v>4624.17</v>
      </c>
      <c r="K151" s="409">
        <v>4518</v>
      </c>
      <c r="L151" s="409">
        <v>4411</v>
      </c>
      <c r="M151" s="409">
        <v>1.62204</v>
      </c>
      <c r="N151" s="6"/>
      <c r="O151" s="6"/>
    </row>
    <row r="152" ht="12.75" customHeight="1" spans="1:15">
      <c r="A152" s="351">
        <v>143</v>
      </c>
      <c r="B152" s="411" t="s">
        <v>195</v>
      </c>
      <c r="C152" s="409">
        <v>18979.15</v>
      </c>
      <c r="D152" s="410">
        <v>18966.8</v>
      </c>
      <c r="E152" s="410">
        <v>18803.6</v>
      </c>
      <c r="F152" s="410">
        <v>18628.05</v>
      </c>
      <c r="G152" s="410">
        <v>18464.85</v>
      </c>
      <c r="H152" s="410">
        <v>19142.35</v>
      </c>
      <c r="I152" s="410">
        <v>19305.55</v>
      </c>
      <c r="J152" s="410">
        <v>19481.1</v>
      </c>
      <c r="K152" s="409">
        <v>19130</v>
      </c>
      <c r="L152" s="409">
        <v>18791.25</v>
      </c>
      <c r="M152" s="409">
        <v>0.87195</v>
      </c>
      <c r="N152" s="6"/>
      <c r="O152" s="6"/>
    </row>
    <row r="153" ht="12.75" customHeight="1" spans="1:15">
      <c r="A153" s="351">
        <v>144</v>
      </c>
      <c r="B153" s="411" t="s">
        <v>293</v>
      </c>
      <c r="C153" s="409">
        <v>267.05</v>
      </c>
      <c r="D153" s="410">
        <v>267.63</v>
      </c>
      <c r="E153" s="410">
        <v>264.42</v>
      </c>
      <c r="F153" s="410">
        <v>261.78</v>
      </c>
      <c r="G153" s="410">
        <v>258.57</v>
      </c>
      <c r="H153" s="410">
        <v>270.27</v>
      </c>
      <c r="I153" s="410">
        <v>273.48</v>
      </c>
      <c r="J153" s="410">
        <v>276.12</v>
      </c>
      <c r="K153" s="409">
        <v>270.85</v>
      </c>
      <c r="L153" s="409">
        <v>265</v>
      </c>
      <c r="M153" s="409">
        <v>1.93099</v>
      </c>
      <c r="N153" s="6"/>
      <c r="O153" s="6"/>
    </row>
    <row r="154" ht="12.75" customHeight="1" spans="1:15">
      <c r="A154" s="351">
        <v>145</v>
      </c>
      <c r="B154" s="411" t="s">
        <v>199</v>
      </c>
      <c r="C154" s="409">
        <v>906.9</v>
      </c>
      <c r="D154" s="410">
        <v>901.77</v>
      </c>
      <c r="E154" s="410">
        <v>890.13</v>
      </c>
      <c r="F154" s="410">
        <v>873.37</v>
      </c>
      <c r="G154" s="410">
        <v>861.73</v>
      </c>
      <c r="H154" s="410">
        <v>918.53</v>
      </c>
      <c r="I154" s="410">
        <v>930.17</v>
      </c>
      <c r="J154" s="410">
        <v>946.93</v>
      </c>
      <c r="K154" s="409">
        <v>913.4</v>
      </c>
      <c r="L154" s="409">
        <v>885</v>
      </c>
      <c r="M154" s="409">
        <v>7.40877</v>
      </c>
      <c r="N154" s="6"/>
      <c r="O154" s="6"/>
    </row>
    <row r="155" ht="12.75" customHeight="1" spans="1:15">
      <c r="A155" s="351">
        <v>146</v>
      </c>
      <c r="B155" s="411" t="s">
        <v>201</v>
      </c>
      <c r="C155" s="409">
        <v>126.65</v>
      </c>
      <c r="D155" s="410">
        <v>126.12</v>
      </c>
      <c r="E155" s="410">
        <v>124.03</v>
      </c>
      <c r="F155" s="410">
        <v>121.42</v>
      </c>
      <c r="G155" s="410">
        <v>119.33</v>
      </c>
      <c r="H155" s="410">
        <v>128.73</v>
      </c>
      <c r="I155" s="410">
        <v>130.82</v>
      </c>
      <c r="J155" s="410">
        <v>133.43</v>
      </c>
      <c r="K155" s="409">
        <v>128.2</v>
      </c>
      <c r="L155" s="409">
        <v>123.5</v>
      </c>
      <c r="M155" s="409">
        <v>205.97761</v>
      </c>
      <c r="N155" s="6"/>
      <c r="O155" s="6"/>
    </row>
    <row r="156" ht="12.75" customHeight="1" spans="1:15">
      <c r="A156" s="351">
        <v>147</v>
      </c>
      <c r="B156" s="411" t="s">
        <v>294</v>
      </c>
      <c r="C156" s="409">
        <v>175.7</v>
      </c>
      <c r="D156" s="410">
        <v>174.17</v>
      </c>
      <c r="E156" s="410">
        <v>171.83</v>
      </c>
      <c r="F156" s="410">
        <v>167.97</v>
      </c>
      <c r="G156" s="410">
        <v>165.63</v>
      </c>
      <c r="H156" s="410">
        <v>178.03</v>
      </c>
      <c r="I156" s="410">
        <v>180.37</v>
      </c>
      <c r="J156" s="410">
        <v>184.23</v>
      </c>
      <c r="K156" s="409">
        <v>176.5</v>
      </c>
      <c r="L156" s="409">
        <v>170.3</v>
      </c>
      <c r="M156" s="409">
        <v>24.69924</v>
      </c>
      <c r="N156" s="6"/>
      <c r="O156" s="6"/>
    </row>
    <row r="157" ht="12.75" customHeight="1" spans="1:15">
      <c r="A157" s="351">
        <v>148</v>
      </c>
      <c r="B157" s="411" t="s">
        <v>295</v>
      </c>
      <c r="C157" s="409">
        <v>632.15</v>
      </c>
      <c r="D157" s="410">
        <v>638.9</v>
      </c>
      <c r="E157" s="410">
        <v>622.8</v>
      </c>
      <c r="F157" s="410">
        <v>613.45</v>
      </c>
      <c r="G157" s="410">
        <v>597.35</v>
      </c>
      <c r="H157" s="410">
        <v>648.25</v>
      </c>
      <c r="I157" s="410">
        <v>664.35</v>
      </c>
      <c r="J157" s="410">
        <v>673.7</v>
      </c>
      <c r="K157" s="409">
        <v>655</v>
      </c>
      <c r="L157" s="409">
        <v>629.55</v>
      </c>
      <c r="M157" s="409">
        <v>6.49589</v>
      </c>
      <c r="N157" s="6"/>
      <c r="O157" s="6"/>
    </row>
    <row r="158" ht="12.75" customHeight="1" spans="1:15">
      <c r="A158" s="351">
        <v>149</v>
      </c>
      <c r="B158" s="411" t="s">
        <v>200</v>
      </c>
      <c r="C158" s="409">
        <v>2949.9</v>
      </c>
      <c r="D158" s="410">
        <v>2954.25</v>
      </c>
      <c r="E158" s="410">
        <v>2923.5</v>
      </c>
      <c r="F158" s="410">
        <v>2897.1</v>
      </c>
      <c r="G158" s="410">
        <v>2866.35</v>
      </c>
      <c r="H158" s="410">
        <v>2980.65</v>
      </c>
      <c r="I158" s="410">
        <v>3011.4</v>
      </c>
      <c r="J158" s="410">
        <v>3037.8</v>
      </c>
      <c r="K158" s="409">
        <v>2985</v>
      </c>
      <c r="L158" s="409">
        <v>2927.85</v>
      </c>
      <c r="M158" s="409">
        <v>0.86801</v>
      </c>
      <c r="N158" s="6"/>
      <c r="O158" s="6"/>
    </row>
    <row r="159" ht="12.75" customHeight="1" spans="1:15">
      <c r="A159" s="351">
        <v>150</v>
      </c>
      <c r="B159" s="411" t="s">
        <v>296</v>
      </c>
      <c r="C159" s="409">
        <v>467.2</v>
      </c>
      <c r="D159" s="410">
        <v>471.7</v>
      </c>
      <c r="E159" s="410">
        <v>460.5</v>
      </c>
      <c r="F159" s="410">
        <v>453.8</v>
      </c>
      <c r="G159" s="410">
        <v>442.6</v>
      </c>
      <c r="H159" s="410">
        <v>478.4</v>
      </c>
      <c r="I159" s="410">
        <v>489.6</v>
      </c>
      <c r="J159" s="410">
        <v>496.3</v>
      </c>
      <c r="K159" s="409">
        <v>482.9</v>
      </c>
      <c r="L159" s="409">
        <v>465</v>
      </c>
      <c r="M159" s="409">
        <v>3.38411</v>
      </c>
      <c r="N159" s="6"/>
      <c r="O159" s="6"/>
    </row>
    <row r="160" ht="12.75" customHeight="1" spans="1:15">
      <c r="A160" s="351">
        <v>151</v>
      </c>
      <c r="B160" s="411" t="s">
        <v>208</v>
      </c>
      <c r="C160" s="409">
        <v>2989.6</v>
      </c>
      <c r="D160" s="410">
        <v>2986.95</v>
      </c>
      <c r="E160" s="410">
        <v>2957.9</v>
      </c>
      <c r="F160" s="410">
        <v>2926.2</v>
      </c>
      <c r="G160" s="410">
        <v>2897.15</v>
      </c>
      <c r="H160" s="410">
        <v>3018.65</v>
      </c>
      <c r="I160" s="410">
        <v>3047.7</v>
      </c>
      <c r="J160" s="410">
        <v>3079.4</v>
      </c>
      <c r="K160" s="409">
        <v>3016</v>
      </c>
      <c r="L160" s="409">
        <v>2955.25</v>
      </c>
      <c r="M160" s="409">
        <v>2.42782</v>
      </c>
      <c r="N160" s="6"/>
      <c r="O160" s="6"/>
    </row>
    <row r="161" ht="12.75" customHeight="1" spans="1:15">
      <c r="A161" s="351">
        <v>152</v>
      </c>
      <c r="B161" s="411" t="s">
        <v>202</v>
      </c>
      <c r="C161" s="409">
        <v>49664.9</v>
      </c>
      <c r="D161" s="410">
        <v>49780.3</v>
      </c>
      <c r="E161" s="410">
        <v>48860.6</v>
      </c>
      <c r="F161" s="410">
        <v>48056.3</v>
      </c>
      <c r="G161" s="410">
        <v>47136.6</v>
      </c>
      <c r="H161" s="410">
        <v>50584.6</v>
      </c>
      <c r="I161" s="410">
        <v>51504.3</v>
      </c>
      <c r="J161" s="410">
        <v>52308.6</v>
      </c>
      <c r="K161" s="409">
        <v>50700</v>
      </c>
      <c r="L161" s="409">
        <v>48976</v>
      </c>
      <c r="M161" s="409">
        <v>0.26371</v>
      </c>
      <c r="N161" s="6"/>
      <c r="O161" s="6"/>
    </row>
    <row r="162" ht="12.75" customHeight="1" spans="1:15">
      <c r="A162" s="351">
        <v>153</v>
      </c>
      <c r="B162" s="411" t="s">
        <v>204</v>
      </c>
      <c r="C162" s="409">
        <v>3223.6</v>
      </c>
      <c r="D162" s="410">
        <v>3228.67</v>
      </c>
      <c r="E162" s="410">
        <v>3157.33</v>
      </c>
      <c r="F162" s="410">
        <v>3091.07</v>
      </c>
      <c r="G162" s="410">
        <v>3019.73</v>
      </c>
      <c r="H162" s="410">
        <v>3294.93</v>
      </c>
      <c r="I162" s="410">
        <v>3366.27</v>
      </c>
      <c r="J162" s="410">
        <v>3432.53</v>
      </c>
      <c r="K162" s="409">
        <v>3300</v>
      </c>
      <c r="L162" s="409">
        <v>3162.4</v>
      </c>
      <c r="M162" s="409">
        <v>6.3259</v>
      </c>
      <c r="N162" s="6"/>
      <c r="O162" s="6"/>
    </row>
    <row r="163" ht="12.75" customHeight="1" spans="1:15">
      <c r="A163" s="351">
        <v>154</v>
      </c>
      <c r="B163" s="411" t="s">
        <v>205</v>
      </c>
      <c r="C163" s="409">
        <v>199.95</v>
      </c>
      <c r="D163" s="410">
        <v>199.52</v>
      </c>
      <c r="E163" s="410">
        <v>197.48</v>
      </c>
      <c r="F163" s="410">
        <v>195.02</v>
      </c>
      <c r="G163" s="410">
        <v>192.98</v>
      </c>
      <c r="H163" s="410">
        <v>201.98</v>
      </c>
      <c r="I163" s="410">
        <v>204.02</v>
      </c>
      <c r="J163" s="410">
        <v>206.48</v>
      </c>
      <c r="K163" s="409">
        <v>201.55</v>
      </c>
      <c r="L163" s="409">
        <v>197.05</v>
      </c>
      <c r="M163" s="409">
        <v>17.617</v>
      </c>
      <c r="N163" s="6"/>
      <c r="O163" s="6"/>
    </row>
    <row r="164" ht="12.75" customHeight="1" spans="1:15">
      <c r="A164" s="351">
        <v>155</v>
      </c>
      <c r="B164" s="411" t="s">
        <v>207</v>
      </c>
      <c r="C164" s="409">
        <v>2704.2</v>
      </c>
      <c r="D164" s="410">
        <v>2720.73</v>
      </c>
      <c r="E164" s="410">
        <v>2653.47</v>
      </c>
      <c r="F164" s="410">
        <v>2602.73</v>
      </c>
      <c r="G164" s="410">
        <v>2535.47</v>
      </c>
      <c r="H164" s="410">
        <v>2771.47</v>
      </c>
      <c r="I164" s="410">
        <v>2838.73</v>
      </c>
      <c r="J164" s="410">
        <v>2889.47</v>
      </c>
      <c r="K164" s="409">
        <v>2788</v>
      </c>
      <c r="L164" s="409">
        <v>2670</v>
      </c>
      <c r="M164" s="409">
        <v>7.81261</v>
      </c>
      <c r="N164" s="6"/>
      <c r="O164" s="6"/>
    </row>
    <row r="165" ht="12.75" customHeight="1" spans="1:15">
      <c r="A165" s="351">
        <v>156</v>
      </c>
      <c r="B165" s="411" t="s">
        <v>203</v>
      </c>
      <c r="C165" s="409">
        <v>843.25</v>
      </c>
      <c r="D165" s="410">
        <v>848.13</v>
      </c>
      <c r="E165" s="410">
        <v>826.27</v>
      </c>
      <c r="F165" s="410">
        <v>809.28</v>
      </c>
      <c r="G165" s="410">
        <v>787.42</v>
      </c>
      <c r="H165" s="410">
        <v>865.12</v>
      </c>
      <c r="I165" s="410">
        <v>886.98</v>
      </c>
      <c r="J165" s="410">
        <v>903.97</v>
      </c>
      <c r="K165" s="409">
        <v>870</v>
      </c>
      <c r="L165" s="409">
        <v>831.15</v>
      </c>
      <c r="M165" s="409">
        <v>14.51592</v>
      </c>
      <c r="N165" s="6"/>
      <c r="O165" s="6"/>
    </row>
    <row r="166" ht="12.75" customHeight="1" spans="1:15">
      <c r="A166" s="351">
        <v>157</v>
      </c>
      <c r="B166" s="411" t="s">
        <v>210</v>
      </c>
      <c r="C166" s="409">
        <v>2586.6</v>
      </c>
      <c r="D166" s="410">
        <v>2571.2</v>
      </c>
      <c r="E166" s="410">
        <v>2535.4</v>
      </c>
      <c r="F166" s="410">
        <v>2484.2</v>
      </c>
      <c r="G166" s="410">
        <v>2448.4</v>
      </c>
      <c r="H166" s="410">
        <v>2622.4</v>
      </c>
      <c r="I166" s="410">
        <v>2658.2</v>
      </c>
      <c r="J166" s="410">
        <v>2709.4</v>
      </c>
      <c r="K166" s="409">
        <v>2607</v>
      </c>
      <c r="L166" s="409">
        <v>2520</v>
      </c>
      <c r="M166" s="409">
        <v>4.19989</v>
      </c>
      <c r="N166" s="6"/>
      <c r="O166" s="6"/>
    </row>
    <row r="167" ht="12.75" customHeight="1" spans="1:15">
      <c r="A167" s="351">
        <v>158</v>
      </c>
      <c r="B167" s="411" t="s">
        <v>206</v>
      </c>
      <c r="C167" s="409">
        <v>104.75</v>
      </c>
      <c r="D167" s="410">
        <v>104.97</v>
      </c>
      <c r="E167" s="410">
        <v>103.58</v>
      </c>
      <c r="F167" s="410">
        <v>102.42</v>
      </c>
      <c r="G167" s="410">
        <v>101.03</v>
      </c>
      <c r="H167" s="410">
        <v>106.13</v>
      </c>
      <c r="I167" s="410">
        <v>107.52</v>
      </c>
      <c r="J167" s="410">
        <v>108.68</v>
      </c>
      <c r="K167" s="409">
        <v>106.35</v>
      </c>
      <c r="L167" s="409">
        <v>103.8</v>
      </c>
      <c r="M167" s="409">
        <v>44.8589</v>
      </c>
      <c r="N167" s="6"/>
      <c r="O167" s="6"/>
    </row>
    <row r="168" ht="12.75" customHeight="1" spans="1:15">
      <c r="A168" s="351">
        <v>159</v>
      </c>
      <c r="B168" s="411" t="s">
        <v>211</v>
      </c>
      <c r="C168" s="409">
        <v>208</v>
      </c>
      <c r="D168" s="410">
        <v>208.72</v>
      </c>
      <c r="E168" s="410">
        <v>205.33</v>
      </c>
      <c r="F168" s="410">
        <v>202.67</v>
      </c>
      <c r="G168" s="410">
        <v>199.28</v>
      </c>
      <c r="H168" s="410">
        <v>211.38</v>
      </c>
      <c r="I168" s="410">
        <v>214.77</v>
      </c>
      <c r="J168" s="410">
        <v>217.43</v>
      </c>
      <c r="K168" s="409">
        <v>212.1</v>
      </c>
      <c r="L168" s="409">
        <v>206.05</v>
      </c>
      <c r="M168" s="409">
        <v>275.71402</v>
      </c>
      <c r="N168" s="6"/>
      <c r="O168" s="6"/>
    </row>
    <row r="169" ht="12.75" customHeight="1" spans="1:15">
      <c r="A169" s="351">
        <v>160</v>
      </c>
      <c r="B169" s="411" t="s">
        <v>297</v>
      </c>
      <c r="C169" s="409">
        <v>448.8</v>
      </c>
      <c r="D169" s="410">
        <v>444.88</v>
      </c>
      <c r="E169" s="410">
        <v>437.92</v>
      </c>
      <c r="F169" s="410">
        <v>427.03</v>
      </c>
      <c r="G169" s="410">
        <v>420.07</v>
      </c>
      <c r="H169" s="410">
        <v>455.77</v>
      </c>
      <c r="I169" s="410">
        <v>462.73</v>
      </c>
      <c r="J169" s="410">
        <v>473.62</v>
      </c>
      <c r="K169" s="409">
        <v>451.85</v>
      </c>
      <c r="L169" s="409">
        <v>434</v>
      </c>
      <c r="M169" s="409">
        <v>5.75372</v>
      </c>
      <c r="N169" s="6"/>
      <c r="O169" s="6"/>
    </row>
    <row r="170" ht="12.75" customHeight="1" spans="1:15">
      <c r="A170" s="351">
        <v>161</v>
      </c>
      <c r="B170" s="411" t="s">
        <v>298</v>
      </c>
      <c r="C170" s="409">
        <v>13598.3</v>
      </c>
      <c r="D170" s="410">
        <v>13816.1</v>
      </c>
      <c r="E170" s="410">
        <v>13282.2</v>
      </c>
      <c r="F170" s="410">
        <v>12966.1</v>
      </c>
      <c r="G170" s="410">
        <v>12432.2</v>
      </c>
      <c r="H170" s="410">
        <v>14132.2</v>
      </c>
      <c r="I170" s="410">
        <v>14666.1</v>
      </c>
      <c r="J170" s="410">
        <v>14982.2</v>
      </c>
      <c r="K170" s="409">
        <v>14350</v>
      </c>
      <c r="L170" s="409">
        <v>13500</v>
      </c>
      <c r="M170" s="409">
        <v>0.2472</v>
      </c>
      <c r="N170" s="6"/>
      <c r="O170" s="6"/>
    </row>
    <row r="171" ht="12.75" customHeight="1" spans="1:15">
      <c r="A171" s="351">
        <v>162</v>
      </c>
      <c r="B171" s="411" t="s">
        <v>209</v>
      </c>
      <c r="C171" s="409">
        <v>34.9</v>
      </c>
      <c r="D171" s="410">
        <v>34.97</v>
      </c>
      <c r="E171" s="410">
        <v>34.18</v>
      </c>
      <c r="F171" s="410">
        <v>33.47</v>
      </c>
      <c r="G171" s="410">
        <v>32.68</v>
      </c>
      <c r="H171" s="410">
        <v>35.68</v>
      </c>
      <c r="I171" s="410">
        <v>36.47</v>
      </c>
      <c r="J171" s="410">
        <v>37.18</v>
      </c>
      <c r="K171" s="409">
        <v>35.75</v>
      </c>
      <c r="L171" s="409">
        <v>34.25</v>
      </c>
      <c r="M171" s="409">
        <v>1168.39087</v>
      </c>
      <c r="N171" s="6"/>
      <c r="O171" s="6"/>
    </row>
    <row r="172" ht="12.75" customHeight="1" spans="1:15">
      <c r="A172" s="351">
        <v>163</v>
      </c>
      <c r="B172" s="411" t="s">
        <v>217</v>
      </c>
      <c r="C172" s="409">
        <v>94.25</v>
      </c>
      <c r="D172" s="410">
        <v>94.72</v>
      </c>
      <c r="E172" s="410">
        <v>92.83</v>
      </c>
      <c r="F172" s="410">
        <v>91.42</v>
      </c>
      <c r="G172" s="410">
        <v>89.53</v>
      </c>
      <c r="H172" s="410">
        <v>96.13</v>
      </c>
      <c r="I172" s="410">
        <v>98.02</v>
      </c>
      <c r="J172" s="410">
        <v>99.43</v>
      </c>
      <c r="K172" s="409">
        <v>96.6</v>
      </c>
      <c r="L172" s="409">
        <v>93.3</v>
      </c>
      <c r="M172" s="409">
        <v>89.61792</v>
      </c>
      <c r="N172" s="6"/>
      <c r="O172" s="6"/>
    </row>
    <row r="173" ht="12.75" customHeight="1" spans="1:15">
      <c r="A173" s="351">
        <v>164</v>
      </c>
      <c r="B173" s="411" t="s">
        <v>218</v>
      </c>
      <c r="C173" s="409">
        <v>2325.3</v>
      </c>
      <c r="D173" s="410">
        <v>2335.27</v>
      </c>
      <c r="E173" s="410">
        <v>2303.03</v>
      </c>
      <c r="F173" s="410">
        <v>2280.77</v>
      </c>
      <c r="G173" s="410">
        <v>2248.53</v>
      </c>
      <c r="H173" s="410">
        <v>2357.53</v>
      </c>
      <c r="I173" s="410">
        <v>2389.77</v>
      </c>
      <c r="J173" s="410">
        <v>2412.03</v>
      </c>
      <c r="K173" s="409">
        <v>2367.5</v>
      </c>
      <c r="L173" s="409">
        <v>2313</v>
      </c>
      <c r="M173" s="409">
        <v>67.71046</v>
      </c>
      <c r="N173" s="6"/>
      <c r="O173" s="6"/>
    </row>
    <row r="174" ht="12.75" customHeight="1" spans="1:15">
      <c r="A174" s="351">
        <v>165</v>
      </c>
      <c r="B174" s="411" t="s">
        <v>220</v>
      </c>
      <c r="C174" s="409">
        <v>903.4</v>
      </c>
      <c r="D174" s="410">
        <v>902.68</v>
      </c>
      <c r="E174" s="410">
        <v>892.42</v>
      </c>
      <c r="F174" s="410">
        <v>881.43</v>
      </c>
      <c r="G174" s="410">
        <v>871.17</v>
      </c>
      <c r="H174" s="410">
        <v>913.67</v>
      </c>
      <c r="I174" s="410">
        <v>923.93</v>
      </c>
      <c r="J174" s="410">
        <v>934.92</v>
      </c>
      <c r="K174" s="409">
        <v>912.95</v>
      </c>
      <c r="L174" s="409">
        <v>891.7</v>
      </c>
      <c r="M174" s="409">
        <v>12.11541</v>
      </c>
      <c r="N174" s="6"/>
      <c r="O174" s="6"/>
    </row>
    <row r="175" ht="12.75" customHeight="1" spans="1:15">
      <c r="A175" s="351">
        <v>166</v>
      </c>
      <c r="B175" s="411" t="s">
        <v>221</v>
      </c>
      <c r="C175" s="409">
        <v>1239.8</v>
      </c>
      <c r="D175" s="410">
        <v>1242.27</v>
      </c>
      <c r="E175" s="410">
        <v>1233.53</v>
      </c>
      <c r="F175" s="410">
        <v>1227.27</v>
      </c>
      <c r="G175" s="410">
        <v>1218.53</v>
      </c>
      <c r="H175" s="410">
        <v>1248.53</v>
      </c>
      <c r="I175" s="410">
        <v>1257.27</v>
      </c>
      <c r="J175" s="410">
        <v>1263.53</v>
      </c>
      <c r="K175" s="409">
        <v>1251</v>
      </c>
      <c r="L175" s="409">
        <v>1236</v>
      </c>
      <c r="M175" s="409">
        <v>13.82993</v>
      </c>
      <c r="N175" s="6"/>
      <c r="O175" s="6"/>
    </row>
    <row r="176" ht="12.75" customHeight="1" spans="1:15">
      <c r="A176" s="351">
        <v>167</v>
      </c>
      <c r="B176" s="411" t="s">
        <v>225</v>
      </c>
      <c r="C176" s="409">
        <v>2543.85</v>
      </c>
      <c r="D176" s="410">
        <v>2544.05</v>
      </c>
      <c r="E176" s="410">
        <v>2493.1</v>
      </c>
      <c r="F176" s="410">
        <v>2442.35</v>
      </c>
      <c r="G176" s="410">
        <v>2391.4</v>
      </c>
      <c r="H176" s="410">
        <v>2594.8</v>
      </c>
      <c r="I176" s="410">
        <v>2645.75</v>
      </c>
      <c r="J176" s="410">
        <v>2696.5</v>
      </c>
      <c r="K176" s="409">
        <v>2595</v>
      </c>
      <c r="L176" s="409">
        <v>2493.3</v>
      </c>
      <c r="M176" s="409">
        <v>11.69528</v>
      </c>
      <c r="N176" s="6"/>
      <c r="O176" s="6"/>
    </row>
    <row r="177" ht="12.75" customHeight="1" spans="1:15">
      <c r="A177" s="351">
        <v>168</v>
      </c>
      <c r="B177" s="411" t="s">
        <v>223</v>
      </c>
      <c r="C177" s="409">
        <v>21287.05</v>
      </c>
      <c r="D177" s="410">
        <v>21178.38</v>
      </c>
      <c r="E177" s="410">
        <v>20768.77</v>
      </c>
      <c r="F177" s="410">
        <v>20250.48</v>
      </c>
      <c r="G177" s="410">
        <v>19840.87</v>
      </c>
      <c r="H177" s="410">
        <v>21696.67</v>
      </c>
      <c r="I177" s="410">
        <v>22106.28</v>
      </c>
      <c r="J177" s="410">
        <v>22624.57</v>
      </c>
      <c r="K177" s="409">
        <v>21588</v>
      </c>
      <c r="L177" s="409">
        <v>20660.1</v>
      </c>
      <c r="M177" s="409">
        <v>6.55229</v>
      </c>
      <c r="N177" s="6"/>
      <c r="O177" s="6"/>
    </row>
    <row r="178" ht="12.75" customHeight="1" spans="1:15">
      <c r="A178" s="351">
        <v>169</v>
      </c>
      <c r="B178" s="411" t="s">
        <v>226</v>
      </c>
      <c r="C178" s="409">
        <v>1209.25</v>
      </c>
      <c r="D178" s="410">
        <v>1202.97</v>
      </c>
      <c r="E178" s="410">
        <v>1193.28</v>
      </c>
      <c r="F178" s="410">
        <v>1177.32</v>
      </c>
      <c r="G178" s="410">
        <v>1167.63</v>
      </c>
      <c r="H178" s="410">
        <v>1218.93</v>
      </c>
      <c r="I178" s="410">
        <v>1228.62</v>
      </c>
      <c r="J178" s="410">
        <v>1244.58</v>
      </c>
      <c r="K178" s="409">
        <v>1212.65</v>
      </c>
      <c r="L178" s="409">
        <v>1187</v>
      </c>
      <c r="M178" s="409">
        <v>17.72644</v>
      </c>
      <c r="N178" s="6"/>
      <c r="O178" s="6"/>
    </row>
    <row r="179" ht="12.75" customHeight="1" spans="1:15">
      <c r="A179" s="351">
        <v>170</v>
      </c>
      <c r="B179" s="411" t="s">
        <v>224</v>
      </c>
      <c r="C179" s="409">
        <v>2733.9</v>
      </c>
      <c r="D179" s="410">
        <v>2725.37</v>
      </c>
      <c r="E179" s="410">
        <v>2708.53</v>
      </c>
      <c r="F179" s="410">
        <v>2683.17</v>
      </c>
      <c r="G179" s="410">
        <v>2666.33</v>
      </c>
      <c r="H179" s="410">
        <v>2750.73</v>
      </c>
      <c r="I179" s="410">
        <v>2767.57</v>
      </c>
      <c r="J179" s="410">
        <v>2792.93</v>
      </c>
      <c r="K179" s="409">
        <v>2742.2</v>
      </c>
      <c r="L179" s="409">
        <v>2700</v>
      </c>
      <c r="M179" s="409">
        <v>2.43408</v>
      </c>
      <c r="N179" s="6"/>
      <c r="O179" s="6"/>
    </row>
    <row r="180" ht="12.75" customHeight="1" spans="1:15">
      <c r="A180" s="351">
        <v>171</v>
      </c>
      <c r="B180" s="411" t="s">
        <v>299</v>
      </c>
      <c r="C180" s="409">
        <v>468.85</v>
      </c>
      <c r="D180" s="410">
        <v>468.23</v>
      </c>
      <c r="E180" s="410">
        <v>464.12</v>
      </c>
      <c r="F180" s="410">
        <v>459.38</v>
      </c>
      <c r="G180" s="410">
        <v>455.27</v>
      </c>
      <c r="H180" s="410">
        <v>472.97</v>
      </c>
      <c r="I180" s="410">
        <v>477.08</v>
      </c>
      <c r="J180" s="410">
        <v>481.82</v>
      </c>
      <c r="K180" s="409">
        <v>472.35</v>
      </c>
      <c r="L180" s="409">
        <v>463.5</v>
      </c>
      <c r="M180" s="409">
        <v>7.66933</v>
      </c>
      <c r="N180" s="6"/>
      <c r="O180" s="6"/>
    </row>
    <row r="181" ht="12.75" customHeight="1" spans="1:15">
      <c r="A181" s="351">
        <v>172</v>
      </c>
      <c r="B181" s="411" t="s">
        <v>222</v>
      </c>
      <c r="C181" s="409">
        <v>521.75</v>
      </c>
      <c r="D181" s="410">
        <v>525.67</v>
      </c>
      <c r="E181" s="410">
        <v>515.63</v>
      </c>
      <c r="F181" s="410">
        <v>509.52</v>
      </c>
      <c r="G181" s="410">
        <v>499.48</v>
      </c>
      <c r="H181" s="410">
        <v>531.78</v>
      </c>
      <c r="I181" s="410">
        <v>541.82</v>
      </c>
      <c r="J181" s="410">
        <v>547.93</v>
      </c>
      <c r="K181" s="409">
        <v>535.7</v>
      </c>
      <c r="L181" s="409">
        <v>519.55</v>
      </c>
      <c r="M181" s="409">
        <v>173.10168</v>
      </c>
      <c r="N181" s="6"/>
      <c r="O181" s="6"/>
    </row>
    <row r="182" ht="12.75" customHeight="1" spans="1:15">
      <c r="A182" s="351">
        <v>173</v>
      </c>
      <c r="B182" s="411" t="s">
        <v>219</v>
      </c>
      <c r="C182" s="409">
        <v>74.05</v>
      </c>
      <c r="D182" s="410">
        <v>74.42</v>
      </c>
      <c r="E182" s="410">
        <v>73.18</v>
      </c>
      <c r="F182" s="410">
        <v>72.32</v>
      </c>
      <c r="G182" s="410">
        <v>71.08</v>
      </c>
      <c r="H182" s="410">
        <v>75.28</v>
      </c>
      <c r="I182" s="410">
        <v>76.52</v>
      </c>
      <c r="J182" s="410">
        <v>77.38</v>
      </c>
      <c r="K182" s="409">
        <v>75.65</v>
      </c>
      <c r="L182" s="409">
        <v>73.55</v>
      </c>
      <c r="M182" s="409">
        <v>310.48983</v>
      </c>
      <c r="N182" s="6"/>
      <c r="O182" s="6"/>
    </row>
    <row r="183" ht="12.75" customHeight="1" spans="1:15">
      <c r="A183" s="351">
        <v>174</v>
      </c>
      <c r="B183" s="411" t="s">
        <v>227</v>
      </c>
      <c r="C183" s="409">
        <v>930.7</v>
      </c>
      <c r="D183" s="410">
        <v>937.1</v>
      </c>
      <c r="E183" s="410">
        <v>918.7</v>
      </c>
      <c r="F183" s="410">
        <v>906.7</v>
      </c>
      <c r="G183" s="410">
        <v>888.3</v>
      </c>
      <c r="H183" s="410">
        <v>949.1</v>
      </c>
      <c r="I183" s="410">
        <v>967.5</v>
      </c>
      <c r="J183" s="410">
        <v>979.5</v>
      </c>
      <c r="K183" s="409">
        <v>955.5</v>
      </c>
      <c r="L183" s="409">
        <v>925.1</v>
      </c>
      <c r="M183" s="409">
        <v>85.19098</v>
      </c>
      <c r="N183" s="6"/>
      <c r="O183" s="6"/>
    </row>
    <row r="184" ht="12.75" customHeight="1" spans="1:15">
      <c r="A184" s="351">
        <v>175</v>
      </c>
      <c r="B184" s="411" t="s">
        <v>228</v>
      </c>
      <c r="C184" s="409">
        <v>500.65</v>
      </c>
      <c r="D184" s="410">
        <v>499.45</v>
      </c>
      <c r="E184" s="410">
        <v>494.9</v>
      </c>
      <c r="F184" s="410">
        <v>489.15</v>
      </c>
      <c r="G184" s="410">
        <v>484.6</v>
      </c>
      <c r="H184" s="410">
        <v>505.2</v>
      </c>
      <c r="I184" s="410">
        <v>509.75</v>
      </c>
      <c r="J184" s="410">
        <v>515.5</v>
      </c>
      <c r="K184" s="409">
        <v>504</v>
      </c>
      <c r="L184" s="409">
        <v>493.7</v>
      </c>
      <c r="M184" s="409">
        <v>5.89545</v>
      </c>
      <c r="N184" s="6"/>
      <c r="O184" s="6"/>
    </row>
    <row r="185" ht="12.75" customHeight="1" spans="1:15">
      <c r="A185" s="351">
        <v>176</v>
      </c>
      <c r="B185" s="411" t="s">
        <v>229</v>
      </c>
      <c r="C185" s="409">
        <v>556.4</v>
      </c>
      <c r="D185" s="410">
        <v>553.92</v>
      </c>
      <c r="E185" s="410">
        <v>548.18</v>
      </c>
      <c r="F185" s="410">
        <v>539.97</v>
      </c>
      <c r="G185" s="410">
        <v>534.23</v>
      </c>
      <c r="H185" s="410">
        <v>562.13</v>
      </c>
      <c r="I185" s="410">
        <v>567.87</v>
      </c>
      <c r="J185" s="410">
        <v>576.08</v>
      </c>
      <c r="K185" s="409">
        <v>559.65</v>
      </c>
      <c r="L185" s="409">
        <v>545.7</v>
      </c>
      <c r="M185" s="409">
        <v>4.78621</v>
      </c>
      <c r="N185" s="6"/>
      <c r="O185" s="6"/>
    </row>
    <row r="186" ht="12.75" customHeight="1" spans="1:15">
      <c r="A186" s="351">
        <v>177</v>
      </c>
      <c r="B186" s="411" t="s">
        <v>242</v>
      </c>
      <c r="C186" s="409">
        <v>1011.9</v>
      </c>
      <c r="D186" s="410">
        <v>1019.53</v>
      </c>
      <c r="E186" s="410">
        <v>1002.07</v>
      </c>
      <c r="F186" s="410">
        <v>992.23</v>
      </c>
      <c r="G186" s="410">
        <v>974.77</v>
      </c>
      <c r="H186" s="410">
        <v>1029.37</v>
      </c>
      <c r="I186" s="410">
        <v>1046.83</v>
      </c>
      <c r="J186" s="410">
        <v>1056.67</v>
      </c>
      <c r="K186" s="409">
        <v>1037</v>
      </c>
      <c r="L186" s="409">
        <v>1009.7</v>
      </c>
      <c r="M186" s="409">
        <v>10.56799</v>
      </c>
      <c r="N186" s="6"/>
      <c r="O186" s="6"/>
    </row>
    <row r="187" ht="12.75" customHeight="1" spans="1:15">
      <c r="A187" s="351">
        <v>178</v>
      </c>
      <c r="B187" s="411" t="s">
        <v>230</v>
      </c>
      <c r="C187" s="409">
        <v>1093</v>
      </c>
      <c r="D187" s="410">
        <v>1096.38</v>
      </c>
      <c r="E187" s="410">
        <v>1067.77</v>
      </c>
      <c r="F187" s="410">
        <v>1042.53</v>
      </c>
      <c r="G187" s="410">
        <v>1013.92</v>
      </c>
      <c r="H187" s="410">
        <v>1121.62</v>
      </c>
      <c r="I187" s="410">
        <v>1150.23</v>
      </c>
      <c r="J187" s="410">
        <v>1175.47</v>
      </c>
      <c r="K187" s="409">
        <v>1125</v>
      </c>
      <c r="L187" s="409">
        <v>1071.15</v>
      </c>
      <c r="M187" s="409">
        <v>57.90446</v>
      </c>
      <c r="N187" s="6"/>
      <c r="O187" s="6"/>
    </row>
    <row r="188" ht="12.75" customHeight="1" spans="1:15">
      <c r="A188" s="351">
        <v>179</v>
      </c>
      <c r="B188" s="411" t="s">
        <v>231</v>
      </c>
      <c r="C188" s="409">
        <v>1121.9</v>
      </c>
      <c r="D188" s="410">
        <v>1126.47</v>
      </c>
      <c r="E188" s="410">
        <v>1104.48</v>
      </c>
      <c r="F188" s="410">
        <v>1087.07</v>
      </c>
      <c r="G188" s="410">
        <v>1065.08</v>
      </c>
      <c r="H188" s="410">
        <v>1143.88</v>
      </c>
      <c r="I188" s="410">
        <v>1165.87</v>
      </c>
      <c r="J188" s="410">
        <v>1183.28</v>
      </c>
      <c r="K188" s="409">
        <v>1148.45</v>
      </c>
      <c r="L188" s="409">
        <v>1109.05</v>
      </c>
      <c r="M188" s="409">
        <v>3.89319</v>
      </c>
      <c r="N188" s="6"/>
      <c r="O188" s="6"/>
    </row>
    <row r="189" ht="12.75" customHeight="1" spans="1:15">
      <c r="A189" s="351">
        <v>180</v>
      </c>
      <c r="B189" s="411" t="s">
        <v>236</v>
      </c>
      <c r="C189" s="409">
        <v>2997.3</v>
      </c>
      <c r="D189" s="410">
        <v>3014.38</v>
      </c>
      <c r="E189" s="410">
        <v>2972.92</v>
      </c>
      <c r="F189" s="410">
        <v>2948.53</v>
      </c>
      <c r="G189" s="410">
        <v>2907.07</v>
      </c>
      <c r="H189" s="410">
        <v>3038.77</v>
      </c>
      <c r="I189" s="410">
        <v>3080.23</v>
      </c>
      <c r="J189" s="410">
        <v>3104.62</v>
      </c>
      <c r="K189" s="409">
        <v>3055.85</v>
      </c>
      <c r="L189" s="409">
        <v>2990</v>
      </c>
      <c r="M189" s="409">
        <v>24.93902</v>
      </c>
      <c r="N189" s="6"/>
      <c r="O189" s="6"/>
    </row>
    <row r="190" ht="12.75" customHeight="1" spans="1:15">
      <c r="A190" s="351">
        <v>181</v>
      </c>
      <c r="B190" s="411" t="s">
        <v>232</v>
      </c>
      <c r="C190" s="409">
        <v>792.6</v>
      </c>
      <c r="D190" s="410">
        <v>795.53</v>
      </c>
      <c r="E190" s="410">
        <v>787.37</v>
      </c>
      <c r="F190" s="410">
        <v>782.13</v>
      </c>
      <c r="G190" s="410">
        <v>773.97</v>
      </c>
      <c r="H190" s="410">
        <v>800.77</v>
      </c>
      <c r="I190" s="410">
        <v>808.93</v>
      </c>
      <c r="J190" s="410">
        <v>814.17</v>
      </c>
      <c r="K190" s="409">
        <v>803.7</v>
      </c>
      <c r="L190" s="409">
        <v>790.3</v>
      </c>
      <c r="M190" s="409">
        <v>11.36839</v>
      </c>
      <c r="N190" s="6"/>
      <c r="O190" s="6"/>
    </row>
    <row r="191" ht="12.75" customHeight="1" spans="1:15">
      <c r="A191" s="351">
        <v>182</v>
      </c>
      <c r="B191" s="411" t="s">
        <v>300</v>
      </c>
      <c r="C191" s="409">
        <v>8428.6</v>
      </c>
      <c r="D191" s="410">
        <v>8442.18</v>
      </c>
      <c r="E191" s="410">
        <v>8326.42</v>
      </c>
      <c r="F191" s="410">
        <v>8224.23</v>
      </c>
      <c r="G191" s="410">
        <v>8108.47</v>
      </c>
      <c r="H191" s="410">
        <v>8544.37</v>
      </c>
      <c r="I191" s="410">
        <v>8660.13</v>
      </c>
      <c r="J191" s="410">
        <v>8762.32</v>
      </c>
      <c r="K191" s="409">
        <v>8557.95</v>
      </c>
      <c r="L191" s="409">
        <v>8340</v>
      </c>
      <c r="M191" s="409">
        <v>1.47171</v>
      </c>
      <c r="N191" s="6"/>
      <c r="O191" s="6"/>
    </row>
    <row r="192" ht="12.75" customHeight="1" spans="1:15">
      <c r="A192" s="351">
        <v>183</v>
      </c>
      <c r="B192" s="411" t="s">
        <v>233</v>
      </c>
      <c r="C192" s="409">
        <v>402.25</v>
      </c>
      <c r="D192" s="410">
        <v>405.03</v>
      </c>
      <c r="E192" s="410">
        <v>396.82</v>
      </c>
      <c r="F192" s="410">
        <v>391.38</v>
      </c>
      <c r="G192" s="410">
        <v>383.17</v>
      </c>
      <c r="H192" s="410">
        <v>410.47</v>
      </c>
      <c r="I192" s="410">
        <v>418.68</v>
      </c>
      <c r="J192" s="410">
        <v>424.12</v>
      </c>
      <c r="K192" s="409">
        <v>413.25</v>
      </c>
      <c r="L192" s="409">
        <v>399.6</v>
      </c>
      <c r="M192" s="409">
        <v>207.25995</v>
      </c>
      <c r="N192" s="6"/>
      <c r="O192" s="6"/>
    </row>
    <row r="193" ht="12.75" customHeight="1" spans="1:15">
      <c r="A193" s="351">
        <v>184</v>
      </c>
      <c r="B193" s="411" t="s">
        <v>234</v>
      </c>
      <c r="C193" s="409">
        <v>212.25</v>
      </c>
      <c r="D193" s="410">
        <v>213.58</v>
      </c>
      <c r="E193" s="410">
        <v>209.17</v>
      </c>
      <c r="F193" s="410">
        <v>206.08</v>
      </c>
      <c r="G193" s="410">
        <v>201.67</v>
      </c>
      <c r="H193" s="410">
        <v>216.67</v>
      </c>
      <c r="I193" s="410">
        <v>221.08</v>
      </c>
      <c r="J193" s="410">
        <v>224.17</v>
      </c>
      <c r="K193" s="409">
        <v>218</v>
      </c>
      <c r="L193" s="409">
        <v>210.5</v>
      </c>
      <c r="M193" s="409">
        <v>187.36174</v>
      </c>
      <c r="N193" s="6"/>
      <c r="O193" s="6"/>
    </row>
    <row r="194" ht="12.75" customHeight="1" spans="1:15">
      <c r="A194" s="351">
        <v>185</v>
      </c>
      <c r="B194" s="411" t="s">
        <v>235</v>
      </c>
      <c r="C194" s="409">
        <v>96.85</v>
      </c>
      <c r="D194" s="410">
        <v>97.17</v>
      </c>
      <c r="E194" s="410">
        <v>96.08</v>
      </c>
      <c r="F194" s="410">
        <v>95.32</v>
      </c>
      <c r="G194" s="410">
        <v>94.23</v>
      </c>
      <c r="H194" s="410">
        <v>97.93</v>
      </c>
      <c r="I194" s="410">
        <v>99.02</v>
      </c>
      <c r="J194" s="410">
        <v>99.78</v>
      </c>
      <c r="K194" s="409">
        <v>98.25</v>
      </c>
      <c r="L194" s="409">
        <v>96.4</v>
      </c>
      <c r="M194" s="409">
        <v>608.84592</v>
      </c>
      <c r="N194" s="6"/>
      <c r="O194" s="6"/>
    </row>
    <row r="195" ht="12.75" customHeight="1" spans="1:15">
      <c r="A195" s="351">
        <v>186</v>
      </c>
      <c r="B195" s="411" t="s">
        <v>237</v>
      </c>
      <c r="C195" s="409">
        <v>1007.1</v>
      </c>
      <c r="D195" s="410">
        <v>1017.75</v>
      </c>
      <c r="E195" s="410">
        <v>991</v>
      </c>
      <c r="F195" s="410">
        <v>974.9</v>
      </c>
      <c r="G195" s="410">
        <v>948.15</v>
      </c>
      <c r="H195" s="410">
        <v>1033.85</v>
      </c>
      <c r="I195" s="410">
        <v>1060.6</v>
      </c>
      <c r="J195" s="410">
        <v>1076.7</v>
      </c>
      <c r="K195" s="409">
        <v>1044.5</v>
      </c>
      <c r="L195" s="409">
        <v>1001.65</v>
      </c>
      <c r="M195" s="409">
        <v>31.7631</v>
      </c>
      <c r="N195" s="6"/>
      <c r="O195" s="6"/>
    </row>
    <row r="196" ht="12.75" customHeight="1" spans="1:15">
      <c r="A196" s="351">
        <v>187</v>
      </c>
      <c r="B196" s="411" t="s">
        <v>215</v>
      </c>
      <c r="C196" s="409">
        <v>749.1</v>
      </c>
      <c r="D196" s="410">
        <v>750.47</v>
      </c>
      <c r="E196" s="410">
        <v>740.18</v>
      </c>
      <c r="F196" s="410">
        <v>731.27</v>
      </c>
      <c r="G196" s="410">
        <v>720.98</v>
      </c>
      <c r="H196" s="410">
        <v>759.38</v>
      </c>
      <c r="I196" s="410">
        <v>769.67</v>
      </c>
      <c r="J196" s="410">
        <v>778.58</v>
      </c>
      <c r="K196" s="409">
        <v>760.75</v>
      </c>
      <c r="L196" s="409">
        <v>741.55</v>
      </c>
      <c r="M196" s="409">
        <v>5.56512</v>
      </c>
      <c r="N196" s="6"/>
      <c r="O196" s="6"/>
    </row>
    <row r="197" ht="12.75" customHeight="1" spans="1:15">
      <c r="A197" s="351">
        <v>188</v>
      </c>
      <c r="B197" s="411" t="s">
        <v>238</v>
      </c>
      <c r="C197" s="409">
        <v>2531.5</v>
      </c>
      <c r="D197" s="410">
        <v>2551.63</v>
      </c>
      <c r="E197" s="410">
        <v>2497.22</v>
      </c>
      <c r="F197" s="410">
        <v>2462.93</v>
      </c>
      <c r="G197" s="410">
        <v>2408.52</v>
      </c>
      <c r="H197" s="410">
        <v>2585.92</v>
      </c>
      <c r="I197" s="410">
        <v>2640.33</v>
      </c>
      <c r="J197" s="410">
        <v>2674.62</v>
      </c>
      <c r="K197" s="409">
        <v>2606.05</v>
      </c>
      <c r="L197" s="409">
        <v>2517.35</v>
      </c>
      <c r="M197" s="409">
        <v>11.77076</v>
      </c>
      <c r="N197" s="6"/>
      <c r="O197" s="6"/>
    </row>
    <row r="198" ht="12.75" customHeight="1" spans="1:15">
      <c r="A198" s="351">
        <v>189</v>
      </c>
      <c r="B198" s="411" t="s">
        <v>239</v>
      </c>
      <c r="C198" s="409">
        <v>1545.8</v>
      </c>
      <c r="D198" s="410">
        <v>1534.32</v>
      </c>
      <c r="E198" s="410">
        <v>1513.83</v>
      </c>
      <c r="F198" s="410">
        <v>1481.87</v>
      </c>
      <c r="G198" s="410">
        <v>1461.38</v>
      </c>
      <c r="H198" s="410">
        <v>1566.28</v>
      </c>
      <c r="I198" s="410">
        <v>1586.77</v>
      </c>
      <c r="J198" s="410">
        <v>1618.73</v>
      </c>
      <c r="K198" s="409">
        <v>1554.8</v>
      </c>
      <c r="L198" s="409">
        <v>1502.35</v>
      </c>
      <c r="M198" s="409">
        <v>7.02076</v>
      </c>
      <c r="N198" s="6"/>
      <c r="O198" s="6"/>
    </row>
    <row r="199" ht="12.75" customHeight="1" spans="1:15">
      <c r="A199" s="351">
        <v>190</v>
      </c>
      <c r="B199" s="411" t="s">
        <v>240</v>
      </c>
      <c r="C199" s="409">
        <v>482.9</v>
      </c>
      <c r="D199" s="410">
        <v>486.92</v>
      </c>
      <c r="E199" s="410">
        <v>473.98</v>
      </c>
      <c r="F199" s="410">
        <v>465.07</v>
      </c>
      <c r="G199" s="410">
        <v>452.13</v>
      </c>
      <c r="H199" s="410">
        <v>495.83</v>
      </c>
      <c r="I199" s="410">
        <v>508.77</v>
      </c>
      <c r="J199" s="410">
        <v>517.68</v>
      </c>
      <c r="K199" s="409">
        <v>499.85</v>
      </c>
      <c r="L199" s="409">
        <v>478</v>
      </c>
      <c r="M199" s="409">
        <v>4.45651</v>
      </c>
      <c r="N199" s="6"/>
      <c r="O199" s="6"/>
    </row>
    <row r="200" ht="12.75" customHeight="1" spans="1:15">
      <c r="A200" s="351">
        <v>191</v>
      </c>
      <c r="B200" s="411" t="s">
        <v>241</v>
      </c>
      <c r="C200" s="409">
        <v>1397.65</v>
      </c>
      <c r="D200" s="410">
        <v>1392.3</v>
      </c>
      <c r="E200" s="410">
        <v>1375.45</v>
      </c>
      <c r="F200" s="410">
        <v>1353.25</v>
      </c>
      <c r="G200" s="410">
        <v>1336.4</v>
      </c>
      <c r="H200" s="410">
        <v>1414.5</v>
      </c>
      <c r="I200" s="410">
        <v>1431.35</v>
      </c>
      <c r="J200" s="410">
        <v>1453.55</v>
      </c>
      <c r="K200" s="409">
        <v>1409.15</v>
      </c>
      <c r="L200" s="409">
        <v>1370.1</v>
      </c>
      <c r="M200" s="409">
        <v>5.13074</v>
      </c>
      <c r="N200" s="6"/>
      <c r="O200" s="6"/>
    </row>
    <row r="201" ht="12.75" customHeight="1" spans="1:15">
      <c r="A201" s="351">
        <v>192</v>
      </c>
      <c r="B201" s="411" t="s">
        <v>301</v>
      </c>
      <c r="C201" s="409">
        <v>36.1</v>
      </c>
      <c r="D201" s="410">
        <v>36.17</v>
      </c>
      <c r="E201" s="410">
        <v>35.73</v>
      </c>
      <c r="F201" s="410">
        <v>35.37</v>
      </c>
      <c r="G201" s="410">
        <v>34.93</v>
      </c>
      <c r="H201" s="410">
        <v>36.53</v>
      </c>
      <c r="I201" s="410">
        <v>36.97</v>
      </c>
      <c r="J201" s="410">
        <v>37.33</v>
      </c>
      <c r="K201" s="409">
        <v>36.6</v>
      </c>
      <c r="L201" s="409">
        <v>35.8</v>
      </c>
      <c r="M201" s="409">
        <v>35.60393</v>
      </c>
      <c r="N201" s="6"/>
      <c r="O201" s="6"/>
    </row>
    <row r="202" ht="12.75" customHeight="1" spans="1:15">
      <c r="A202" s="351">
        <v>193</v>
      </c>
      <c r="B202" s="411" t="s">
        <v>245</v>
      </c>
      <c r="C202" s="409">
        <v>656.8</v>
      </c>
      <c r="D202" s="410">
        <v>662.08</v>
      </c>
      <c r="E202" s="410">
        <v>648.72</v>
      </c>
      <c r="F202" s="410">
        <v>640.63</v>
      </c>
      <c r="G202" s="410">
        <v>627.27</v>
      </c>
      <c r="H202" s="410">
        <v>670.17</v>
      </c>
      <c r="I202" s="410">
        <v>683.53</v>
      </c>
      <c r="J202" s="410">
        <v>691.62</v>
      </c>
      <c r="K202" s="409">
        <v>675.45</v>
      </c>
      <c r="L202" s="409">
        <v>654</v>
      </c>
      <c r="M202" s="409">
        <v>21.21416</v>
      </c>
      <c r="N202" s="6"/>
      <c r="O202" s="6"/>
    </row>
    <row r="203" ht="12.75" customHeight="1" spans="1:15">
      <c r="A203" s="351">
        <v>194</v>
      </c>
      <c r="B203" s="411" t="s">
        <v>244</v>
      </c>
      <c r="C203" s="409">
        <v>6175.9</v>
      </c>
      <c r="D203" s="410">
        <v>6194.58</v>
      </c>
      <c r="E203" s="410">
        <v>6126.32</v>
      </c>
      <c r="F203" s="410">
        <v>6076.73</v>
      </c>
      <c r="G203" s="410">
        <v>6008.47</v>
      </c>
      <c r="H203" s="410">
        <v>6244.17</v>
      </c>
      <c r="I203" s="410">
        <v>6312.43</v>
      </c>
      <c r="J203" s="410">
        <v>6362.02</v>
      </c>
      <c r="K203" s="409">
        <v>6262.85</v>
      </c>
      <c r="L203" s="409">
        <v>6145</v>
      </c>
      <c r="M203" s="409">
        <v>4.07574</v>
      </c>
      <c r="N203" s="6"/>
      <c r="O203" s="6"/>
    </row>
    <row r="204" ht="12.75" customHeight="1" spans="1:15">
      <c r="A204" s="351">
        <v>195</v>
      </c>
      <c r="B204" s="411" t="s">
        <v>302</v>
      </c>
      <c r="C204" s="409">
        <v>43.65</v>
      </c>
      <c r="D204" s="410">
        <v>43.37</v>
      </c>
      <c r="E204" s="410">
        <v>42.28</v>
      </c>
      <c r="F204" s="410">
        <v>40.92</v>
      </c>
      <c r="G204" s="410">
        <v>39.83</v>
      </c>
      <c r="H204" s="410">
        <v>44.73</v>
      </c>
      <c r="I204" s="410">
        <v>45.82</v>
      </c>
      <c r="J204" s="410">
        <v>47.18</v>
      </c>
      <c r="K204" s="409">
        <v>44.45</v>
      </c>
      <c r="L204" s="409">
        <v>42</v>
      </c>
      <c r="M204" s="409">
        <v>73.24329</v>
      </c>
      <c r="N204" s="6"/>
      <c r="O204" s="6"/>
    </row>
    <row r="205" ht="12.75" customHeight="1" spans="1:15">
      <c r="A205" s="351">
        <v>196</v>
      </c>
      <c r="B205" s="411" t="s">
        <v>243</v>
      </c>
      <c r="C205" s="409">
        <v>1699.7</v>
      </c>
      <c r="D205" s="410">
        <v>1694.2</v>
      </c>
      <c r="E205" s="410">
        <v>1671.4</v>
      </c>
      <c r="F205" s="410">
        <v>1643.1</v>
      </c>
      <c r="G205" s="410">
        <v>1620.3</v>
      </c>
      <c r="H205" s="410">
        <v>1722.5</v>
      </c>
      <c r="I205" s="410">
        <v>1745.3</v>
      </c>
      <c r="J205" s="410">
        <v>1773.6</v>
      </c>
      <c r="K205" s="409">
        <v>1717</v>
      </c>
      <c r="L205" s="409">
        <v>1665.9</v>
      </c>
      <c r="M205" s="409">
        <v>2.6355</v>
      </c>
      <c r="N205" s="6"/>
      <c r="O205" s="6"/>
    </row>
    <row r="206" ht="12.75" customHeight="1" spans="1:15">
      <c r="A206" s="351">
        <v>197</v>
      </c>
      <c r="B206" s="411" t="s">
        <v>182</v>
      </c>
      <c r="C206" s="409">
        <v>839.3</v>
      </c>
      <c r="D206" s="410">
        <v>841.3</v>
      </c>
      <c r="E206" s="410">
        <v>823.85</v>
      </c>
      <c r="F206" s="410">
        <v>808.4</v>
      </c>
      <c r="G206" s="410">
        <v>790.95</v>
      </c>
      <c r="H206" s="410">
        <v>856.75</v>
      </c>
      <c r="I206" s="410">
        <v>874.2</v>
      </c>
      <c r="J206" s="410">
        <v>889.65</v>
      </c>
      <c r="K206" s="409">
        <v>858.75</v>
      </c>
      <c r="L206" s="409">
        <v>825.85</v>
      </c>
      <c r="M206" s="409">
        <v>19.97629</v>
      </c>
      <c r="N206" s="6"/>
      <c r="O206" s="6"/>
    </row>
    <row r="207" ht="12.75" customHeight="1" spans="1:15">
      <c r="A207" s="351">
        <v>198</v>
      </c>
      <c r="B207" s="411" t="s">
        <v>303</v>
      </c>
      <c r="C207" s="409">
        <v>1033.15</v>
      </c>
      <c r="D207" s="410">
        <v>1039.45</v>
      </c>
      <c r="E207" s="410">
        <v>1020.95</v>
      </c>
      <c r="F207" s="410">
        <v>1008.75</v>
      </c>
      <c r="G207" s="410">
        <v>990.25</v>
      </c>
      <c r="H207" s="410">
        <v>1051.65</v>
      </c>
      <c r="I207" s="410">
        <v>1070.15</v>
      </c>
      <c r="J207" s="410">
        <v>1082.35</v>
      </c>
      <c r="K207" s="409">
        <v>1057.95</v>
      </c>
      <c r="L207" s="409">
        <v>1027.25</v>
      </c>
      <c r="M207" s="409">
        <v>14.76032</v>
      </c>
      <c r="N207" s="6"/>
      <c r="O207" s="6"/>
    </row>
    <row r="208" ht="12.75" customHeight="1" spans="1:15">
      <c r="A208" s="351">
        <v>199</v>
      </c>
      <c r="B208" s="411" t="s">
        <v>246</v>
      </c>
      <c r="C208" s="409">
        <v>259.65</v>
      </c>
      <c r="D208" s="410">
        <v>260.08</v>
      </c>
      <c r="E208" s="410">
        <v>256.17</v>
      </c>
      <c r="F208" s="410">
        <v>252.68</v>
      </c>
      <c r="G208" s="410">
        <v>248.77</v>
      </c>
      <c r="H208" s="410">
        <v>263.57</v>
      </c>
      <c r="I208" s="410">
        <v>267.48</v>
      </c>
      <c r="J208" s="410">
        <v>270.97</v>
      </c>
      <c r="K208" s="409">
        <v>264</v>
      </c>
      <c r="L208" s="409">
        <v>256.6</v>
      </c>
      <c r="M208" s="409">
        <v>78.65169</v>
      </c>
      <c r="N208" s="6"/>
      <c r="O208" s="6"/>
    </row>
    <row r="209" ht="12.75" customHeight="1" spans="1:15">
      <c r="A209" s="351">
        <v>200</v>
      </c>
      <c r="B209" s="411" t="s">
        <v>147</v>
      </c>
      <c r="C209" s="409">
        <v>8.5</v>
      </c>
      <c r="D209" s="410">
        <v>8.7</v>
      </c>
      <c r="E209" s="410">
        <v>8.2</v>
      </c>
      <c r="F209" s="410">
        <v>7.9</v>
      </c>
      <c r="G209" s="410">
        <v>7.4</v>
      </c>
      <c r="H209" s="410">
        <v>9</v>
      </c>
      <c r="I209" s="410">
        <v>9.5</v>
      </c>
      <c r="J209" s="410">
        <v>9.8</v>
      </c>
      <c r="K209" s="409">
        <v>9.2</v>
      </c>
      <c r="L209" s="409">
        <v>8.4</v>
      </c>
      <c r="M209" s="409">
        <v>1716.41115</v>
      </c>
      <c r="N209" s="6"/>
      <c r="O209" s="6"/>
    </row>
    <row r="210" ht="12.75" customHeight="1" spans="1:15">
      <c r="A210" s="351">
        <v>201</v>
      </c>
      <c r="B210" s="411" t="s">
        <v>247</v>
      </c>
      <c r="C210" s="409">
        <v>901.2</v>
      </c>
      <c r="D210" s="410">
        <v>902.02</v>
      </c>
      <c r="E210" s="410">
        <v>894.53</v>
      </c>
      <c r="F210" s="410">
        <v>887.87</v>
      </c>
      <c r="G210" s="410">
        <v>880.38</v>
      </c>
      <c r="H210" s="410">
        <v>908.68</v>
      </c>
      <c r="I210" s="410">
        <v>916.17</v>
      </c>
      <c r="J210" s="410">
        <v>922.83</v>
      </c>
      <c r="K210" s="409">
        <v>909.5</v>
      </c>
      <c r="L210" s="409">
        <v>895.35</v>
      </c>
      <c r="M210" s="409">
        <v>9.44566</v>
      </c>
      <c r="N210" s="6"/>
      <c r="O210" s="6"/>
    </row>
    <row r="211" ht="12.75" customHeight="1" spans="1:15">
      <c r="A211" s="351">
        <v>202</v>
      </c>
      <c r="B211" s="411" t="s">
        <v>248</v>
      </c>
      <c r="C211" s="409">
        <v>1640.55</v>
      </c>
      <c r="D211" s="410">
        <v>1639.33</v>
      </c>
      <c r="E211" s="410">
        <v>1618.77</v>
      </c>
      <c r="F211" s="410">
        <v>1596.98</v>
      </c>
      <c r="G211" s="410">
        <v>1576.42</v>
      </c>
      <c r="H211" s="410">
        <v>1661.12</v>
      </c>
      <c r="I211" s="410">
        <v>1681.68</v>
      </c>
      <c r="J211" s="410">
        <v>1703.47</v>
      </c>
      <c r="K211" s="409">
        <v>1659.9</v>
      </c>
      <c r="L211" s="409">
        <v>1617.55</v>
      </c>
      <c r="M211" s="409">
        <v>0.57334</v>
      </c>
      <c r="N211" s="6"/>
      <c r="O211" s="6"/>
    </row>
    <row r="212" ht="12.75" customHeight="1" spans="1:15">
      <c r="A212" s="351">
        <v>203</v>
      </c>
      <c r="B212" s="411" t="s">
        <v>249</v>
      </c>
      <c r="C212" s="409">
        <v>392.8</v>
      </c>
      <c r="D212" s="410">
        <v>395.42</v>
      </c>
      <c r="E212" s="410">
        <v>388.93</v>
      </c>
      <c r="F212" s="410">
        <v>385.07</v>
      </c>
      <c r="G212" s="410">
        <v>378.58</v>
      </c>
      <c r="H212" s="410">
        <v>399.28</v>
      </c>
      <c r="I212" s="410">
        <v>405.77</v>
      </c>
      <c r="J212" s="410">
        <v>409.63</v>
      </c>
      <c r="K212" s="409">
        <v>401.9</v>
      </c>
      <c r="L212" s="409">
        <v>391.55</v>
      </c>
      <c r="M212" s="409">
        <v>59.41534</v>
      </c>
      <c r="N212" s="6"/>
      <c r="O212" s="6"/>
    </row>
    <row r="213" ht="12.75" customHeight="1" spans="1:15">
      <c r="A213" s="351">
        <v>204</v>
      </c>
      <c r="B213" s="411" t="s">
        <v>304</v>
      </c>
      <c r="C213" s="409">
        <v>15.5</v>
      </c>
      <c r="D213" s="410">
        <v>15.55</v>
      </c>
      <c r="E213" s="410">
        <v>15.35</v>
      </c>
      <c r="F213" s="410">
        <v>15.2</v>
      </c>
      <c r="G213" s="410">
        <v>15</v>
      </c>
      <c r="H213" s="410">
        <v>15.7</v>
      </c>
      <c r="I213" s="410">
        <v>15.9</v>
      </c>
      <c r="J213" s="410">
        <v>16.05</v>
      </c>
      <c r="K213" s="409">
        <v>15.75</v>
      </c>
      <c r="L213" s="409">
        <v>15.4</v>
      </c>
      <c r="M213" s="409">
        <v>454.76468</v>
      </c>
      <c r="N213" s="6"/>
      <c r="O213" s="6"/>
    </row>
    <row r="214" ht="12.75" customHeight="1" spans="1:15">
      <c r="A214" s="351">
        <v>205</v>
      </c>
      <c r="B214" s="411" t="s">
        <v>250</v>
      </c>
      <c r="C214" s="409">
        <v>251.1</v>
      </c>
      <c r="D214" s="410">
        <v>254.55</v>
      </c>
      <c r="E214" s="410">
        <v>244.35</v>
      </c>
      <c r="F214" s="410">
        <v>237.6</v>
      </c>
      <c r="G214" s="410">
        <v>227.4</v>
      </c>
      <c r="H214" s="410">
        <v>261.3</v>
      </c>
      <c r="I214" s="410">
        <v>271.5</v>
      </c>
      <c r="J214" s="410">
        <v>278.25</v>
      </c>
      <c r="K214" s="409">
        <v>264.75</v>
      </c>
      <c r="L214" s="409">
        <v>247.8</v>
      </c>
      <c r="M214" s="409">
        <v>188.22028</v>
      </c>
      <c r="N214" s="6"/>
      <c r="O214" s="6"/>
    </row>
    <row r="215" ht="12.75" customHeight="1" spans="1:15">
      <c r="A215" s="351">
        <v>206</v>
      </c>
      <c r="B215" s="411" t="s">
        <v>305</v>
      </c>
      <c r="C215" s="409">
        <v>61.2</v>
      </c>
      <c r="D215" s="410">
        <v>60.7</v>
      </c>
      <c r="E215" s="410">
        <v>59.4</v>
      </c>
      <c r="F215" s="410">
        <v>57.6</v>
      </c>
      <c r="G215" s="410">
        <v>56.3</v>
      </c>
      <c r="H215" s="410">
        <v>62.5</v>
      </c>
      <c r="I215" s="410">
        <v>63.8</v>
      </c>
      <c r="J215" s="410">
        <v>65.6</v>
      </c>
      <c r="K215" s="409">
        <v>62</v>
      </c>
      <c r="L215" s="409">
        <v>58.9</v>
      </c>
      <c r="M215" s="409">
        <v>769.69699</v>
      </c>
      <c r="N215" s="6"/>
      <c r="O215" s="6"/>
    </row>
    <row r="216" ht="12.75" customHeight="1" spans="1:15">
      <c r="A216" s="351">
        <v>207</v>
      </c>
      <c r="B216" s="411" t="s">
        <v>251</v>
      </c>
      <c r="C216" s="409">
        <v>382.85</v>
      </c>
      <c r="D216" s="410">
        <v>379.92</v>
      </c>
      <c r="E216" s="410">
        <v>372.93</v>
      </c>
      <c r="F216" s="410">
        <v>363.02</v>
      </c>
      <c r="G216" s="410">
        <v>356.03</v>
      </c>
      <c r="H216" s="410">
        <v>389.83</v>
      </c>
      <c r="I216" s="410">
        <v>396.82</v>
      </c>
      <c r="J216" s="410">
        <v>406.73</v>
      </c>
      <c r="K216" s="409">
        <v>386.9</v>
      </c>
      <c r="L216" s="409">
        <v>370</v>
      </c>
      <c r="M216" s="409">
        <v>65.48772</v>
      </c>
      <c r="N216" s="6"/>
      <c r="O216" s="6"/>
    </row>
    <row r="217" ht="12.75" customHeight="1" spans="1:15">
      <c r="A217" s="430"/>
      <c r="B217" s="431"/>
      <c r="C217" s="432"/>
      <c r="D217" s="432"/>
      <c r="E217" s="432"/>
      <c r="F217" s="432"/>
      <c r="G217" s="432"/>
      <c r="H217" s="432"/>
      <c r="I217" s="432"/>
      <c r="J217" s="432"/>
      <c r="K217" s="432"/>
      <c r="L217" s="432"/>
      <c r="M217" s="432"/>
      <c r="N217" s="6"/>
      <c r="O217" s="6"/>
    </row>
    <row r="218" ht="12.75" customHeight="1" spans="1:15">
      <c r="A218" s="94"/>
      <c r="B218" s="433"/>
      <c r="C218" s="434"/>
      <c r="D218" s="434"/>
      <c r="E218" s="434"/>
      <c r="F218" s="434"/>
      <c r="G218" s="434"/>
      <c r="H218" s="434"/>
      <c r="I218" s="434"/>
      <c r="J218" s="434"/>
      <c r="K218" s="434"/>
      <c r="L218" s="440"/>
      <c r="M218" s="6"/>
      <c r="N218" s="6"/>
      <c r="O218" s="6"/>
    </row>
    <row r="219" ht="12.75" customHeight="1" spans="1:15">
      <c r="A219" s="94"/>
      <c r="B219" s="6"/>
      <c r="C219" s="434"/>
      <c r="D219" s="434"/>
      <c r="E219" s="434"/>
      <c r="F219" s="434"/>
      <c r="G219" s="434"/>
      <c r="H219" s="434"/>
      <c r="I219" s="434"/>
      <c r="J219" s="434"/>
      <c r="K219" s="434"/>
      <c r="L219" s="440"/>
      <c r="M219" s="6"/>
      <c r="N219" s="6"/>
      <c r="O219" s="6"/>
    </row>
    <row r="220" ht="12.75" customHeight="1" spans="1:15">
      <c r="A220" s="94"/>
      <c r="B220" s="6"/>
      <c r="C220" s="434"/>
      <c r="D220" s="434"/>
      <c r="E220" s="434"/>
      <c r="F220" s="434"/>
      <c r="G220" s="434"/>
      <c r="H220" s="434"/>
      <c r="I220" s="434"/>
      <c r="J220" s="434"/>
      <c r="K220" s="434"/>
      <c r="L220" s="440"/>
      <c r="M220" s="6"/>
      <c r="N220" s="6"/>
      <c r="O220" s="6"/>
    </row>
    <row r="221" ht="12.75" customHeight="1" spans="1:15">
      <c r="A221" s="435" t="s">
        <v>306</v>
      </c>
      <c r="B221" s="6"/>
      <c r="C221" s="434"/>
      <c r="D221" s="434"/>
      <c r="E221" s="434"/>
      <c r="F221" s="434"/>
      <c r="G221" s="434"/>
      <c r="H221" s="434"/>
      <c r="I221" s="434"/>
      <c r="J221" s="434"/>
      <c r="K221" s="434"/>
      <c r="L221" s="440"/>
      <c r="M221" s="6"/>
      <c r="N221" s="6"/>
      <c r="O221" s="6"/>
    </row>
    <row r="222" ht="12.75" customHeight="1" spans="1:15">
      <c r="A222" s="6"/>
      <c r="B222" s="6"/>
      <c r="C222" s="434"/>
      <c r="D222" s="434"/>
      <c r="E222" s="434"/>
      <c r="F222" s="434"/>
      <c r="G222" s="434"/>
      <c r="H222" s="434"/>
      <c r="I222" s="434"/>
      <c r="J222" s="434"/>
      <c r="K222" s="434"/>
      <c r="L222" s="440"/>
      <c r="M222" s="6"/>
      <c r="N222" s="6"/>
      <c r="O222" s="6"/>
    </row>
    <row r="223" ht="12.75" customHeight="1" spans="1:15">
      <c r="A223" s="6"/>
      <c r="B223" s="6"/>
      <c r="C223" s="434"/>
      <c r="D223" s="434"/>
      <c r="E223" s="434"/>
      <c r="F223" s="434"/>
      <c r="G223" s="434"/>
      <c r="H223" s="434"/>
      <c r="I223" s="434"/>
      <c r="J223" s="434"/>
      <c r="K223" s="434"/>
      <c r="L223" s="440"/>
      <c r="M223" s="6"/>
      <c r="N223" s="6"/>
      <c r="O223" s="6"/>
    </row>
    <row r="224" ht="12.75" customHeight="1" spans="1:15">
      <c r="A224" s="436" t="s">
        <v>307</v>
      </c>
      <c r="B224" s="6"/>
      <c r="C224" s="434"/>
      <c r="D224" s="434"/>
      <c r="E224" s="434"/>
      <c r="F224" s="434"/>
      <c r="G224" s="434"/>
      <c r="H224" s="434"/>
      <c r="I224" s="434"/>
      <c r="J224" s="434"/>
      <c r="K224" s="434"/>
      <c r="L224" s="440"/>
      <c r="M224" s="6"/>
      <c r="N224" s="6"/>
      <c r="O224" s="6"/>
    </row>
    <row r="225" ht="12.75" customHeight="1" spans="1:15">
      <c r="A225" s="437"/>
      <c r="B225" s="6"/>
      <c r="C225" s="434"/>
      <c r="D225" s="434"/>
      <c r="E225" s="434"/>
      <c r="F225" s="434"/>
      <c r="G225" s="434"/>
      <c r="H225" s="434"/>
      <c r="I225" s="434"/>
      <c r="J225" s="434"/>
      <c r="K225" s="434"/>
      <c r="L225" s="440"/>
      <c r="M225" s="6"/>
      <c r="N225" s="6"/>
      <c r="O225" s="6"/>
    </row>
    <row r="226" ht="12.75" customHeight="1" spans="1:15">
      <c r="A226" s="421" t="s">
        <v>308</v>
      </c>
      <c r="B226" s="6"/>
      <c r="C226" s="434"/>
      <c r="D226" s="434"/>
      <c r="E226" s="434"/>
      <c r="F226" s="434"/>
      <c r="G226" s="434"/>
      <c r="H226" s="434"/>
      <c r="I226" s="434"/>
      <c r="J226" s="434"/>
      <c r="K226" s="434"/>
      <c r="L226" s="440"/>
      <c r="M226" s="6"/>
      <c r="N226" s="6"/>
      <c r="O226" s="6"/>
    </row>
    <row r="227" ht="12.75" customHeight="1" spans="1:15">
      <c r="A227" s="422" t="s">
        <v>252</v>
      </c>
      <c r="B227" s="6"/>
      <c r="C227" s="434"/>
      <c r="D227" s="434"/>
      <c r="E227" s="434"/>
      <c r="F227" s="434"/>
      <c r="G227" s="434"/>
      <c r="H227" s="434"/>
      <c r="I227" s="434"/>
      <c r="J227" s="434"/>
      <c r="K227" s="434"/>
      <c r="L227" s="440"/>
      <c r="M227" s="6"/>
      <c r="N227" s="6"/>
      <c r="O227" s="6"/>
    </row>
    <row r="228" ht="12.75" customHeight="1" spans="1:15">
      <c r="A228" s="422" t="s">
        <v>253</v>
      </c>
      <c r="B228" s="6"/>
      <c r="C228" s="434"/>
      <c r="D228" s="434"/>
      <c r="E228" s="434"/>
      <c r="F228" s="434"/>
      <c r="G228" s="434"/>
      <c r="H228" s="434"/>
      <c r="I228" s="434"/>
      <c r="J228" s="434"/>
      <c r="K228" s="434"/>
      <c r="L228" s="440"/>
      <c r="M228" s="6"/>
      <c r="N228" s="6"/>
      <c r="O228" s="6"/>
    </row>
    <row r="229" ht="12.75" customHeight="1" spans="1:15">
      <c r="A229" s="422" t="s">
        <v>254</v>
      </c>
      <c r="B229" s="6"/>
      <c r="C229" s="438"/>
      <c r="D229" s="438"/>
      <c r="E229" s="438"/>
      <c r="F229" s="438"/>
      <c r="G229" s="438"/>
      <c r="H229" s="438"/>
      <c r="I229" s="438"/>
      <c r="J229" s="438"/>
      <c r="K229" s="438"/>
      <c r="L229" s="440"/>
      <c r="M229" s="6"/>
      <c r="N229" s="6"/>
      <c r="O229" s="6"/>
    </row>
    <row r="230" ht="12.75" customHeight="1" spans="1:15">
      <c r="A230" s="422" t="s">
        <v>255</v>
      </c>
      <c r="B230" s="6"/>
      <c r="C230" s="434"/>
      <c r="D230" s="434"/>
      <c r="E230" s="434"/>
      <c r="F230" s="434"/>
      <c r="G230" s="434"/>
      <c r="H230" s="434"/>
      <c r="I230" s="434"/>
      <c r="J230" s="434"/>
      <c r="K230" s="434"/>
      <c r="L230" s="440"/>
      <c r="M230" s="6"/>
      <c r="N230" s="6"/>
      <c r="O230" s="6"/>
    </row>
    <row r="231" ht="12.75" customHeight="1" spans="1:15">
      <c r="A231" s="422" t="s">
        <v>256</v>
      </c>
      <c r="B231" s="6"/>
      <c r="C231" s="434"/>
      <c r="D231" s="434"/>
      <c r="E231" s="434"/>
      <c r="F231" s="434"/>
      <c r="G231" s="434"/>
      <c r="H231" s="434"/>
      <c r="I231" s="434"/>
      <c r="J231" s="434"/>
      <c r="K231" s="434"/>
      <c r="L231" s="440"/>
      <c r="M231" s="6"/>
      <c r="N231" s="6"/>
      <c r="O231" s="6"/>
    </row>
    <row r="232" ht="12.75" customHeight="1" spans="1:15">
      <c r="A232" s="439"/>
      <c r="B232" s="6"/>
      <c r="C232" s="434"/>
      <c r="D232" s="434"/>
      <c r="E232" s="434"/>
      <c r="F232" s="434"/>
      <c r="G232" s="434"/>
      <c r="H232" s="434"/>
      <c r="I232" s="434"/>
      <c r="J232" s="434"/>
      <c r="K232" s="434"/>
      <c r="L232" s="440"/>
      <c r="M232" s="6"/>
      <c r="N232" s="6"/>
      <c r="O232" s="6"/>
    </row>
    <row r="233" ht="12.75" customHeight="1" spans="1:15">
      <c r="A233" s="6"/>
      <c r="B233" s="6"/>
      <c r="C233" s="434"/>
      <c r="D233" s="434"/>
      <c r="E233" s="434"/>
      <c r="F233" s="434"/>
      <c r="G233" s="434"/>
      <c r="H233" s="434"/>
      <c r="I233" s="434"/>
      <c r="J233" s="434"/>
      <c r="K233" s="434"/>
      <c r="L233" s="440"/>
      <c r="M233" s="6"/>
      <c r="N233" s="6"/>
      <c r="O233" s="6"/>
    </row>
    <row r="234" ht="12.75" customHeight="1" spans="1:15">
      <c r="A234" s="6"/>
      <c r="B234" s="6"/>
      <c r="C234" s="434"/>
      <c r="D234" s="434"/>
      <c r="E234" s="434"/>
      <c r="F234" s="434"/>
      <c r="G234" s="434"/>
      <c r="H234" s="434"/>
      <c r="I234" s="434"/>
      <c r="J234" s="434"/>
      <c r="K234" s="434"/>
      <c r="L234" s="440"/>
      <c r="M234" s="6"/>
      <c r="N234" s="6"/>
      <c r="O234" s="6"/>
    </row>
    <row r="235" ht="12.75" customHeight="1" spans="1:15">
      <c r="A235" s="6"/>
      <c r="B235" s="6"/>
      <c r="C235" s="434"/>
      <c r="D235" s="434"/>
      <c r="E235" s="434"/>
      <c r="F235" s="434"/>
      <c r="G235" s="434"/>
      <c r="H235" s="434"/>
      <c r="I235" s="434"/>
      <c r="J235" s="434"/>
      <c r="K235" s="434"/>
      <c r="L235" s="440"/>
      <c r="M235" s="6"/>
      <c r="N235" s="6"/>
      <c r="O235" s="6"/>
    </row>
    <row r="236" ht="12.75" customHeight="1" spans="1:15">
      <c r="A236" s="6"/>
      <c r="B236" s="6"/>
      <c r="C236" s="434"/>
      <c r="D236" s="434"/>
      <c r="E236" s="434"/>
      <c r="F236" s="434"/>
      <c r="G236" s="434"/>
      <c r="H236" s="434"/>
      <c r="I236" s="434"/>
      <c r="J236" s="434"/>
      <c r="K236" s="434"/>
      <c r="L236" s="440"/>
      <c r="M236" s="6"/>
      <c r="N236" s="6"/>
      <c r="O236" s="6"/>
    </row>
    <row r="237" ht="12.75" customHeight="1" spans="1:15">
      <c r="A237" s="395" t="s">
        <v>257</v>
      </c>
      <c r="B237" s="6"/>
      <c r="C237" s="434"/>
      <c r="D237" s="434"/>
      <c r="E237" s="434"/>
      <c r="F237" s="434"/>
      <c r="G237" s="434"/>
      <c r="H237" s="434"/>
      <c r="I237" s="434"/>
      <c r="J237" s="434"/>
      <c r="K237" s="434"/>
      <c r="L237" s="440"/>
      <c r="M237" s="6"/>
      <c r="N237" s="6"/>
      <c r="O237" s="6"/>
    </row>
    <row r="238" ht="12.75" customHeight="1" spans="1:15">
      <c r="A238" s="423" t="s">
        <v>258</v>
      </c>
      <c r="B238" s="6"/>
      <c r="C238" s="434"/>
      <c r="D238" s="434"/>
      <c r="E238" s="434"/>
      <c r="F238" s="434"/>
      <c r="G238" s="434"/>
      <c r="H238" s="434"/>
      <c r="I238" s="434"/>
      <c r="J238" s="434"/>
      <c r="K238" s="434"/>
      <c r="L238" s="440"/>
      <c r="M238" s="6"/>
      <c r="N238" s="6"/>
      <c r="O238" s="6"/>
    </row>
    <row r="239" ht="12.75" customHeight="1" spans="1:15">
      <c r="A239" s="423" t="s">
        <v>259</v>
      </c>
      <c r="B239" s="6"/>
      <c r="C239" s="434"/>
      <c r="D239" s="434"/>
      <c r="E239" s="434"/>
      <c r="F239" s="434"/>
      <c r="G239" s="434"/>
      <c r="H239" s="434"/>
      <c r="I239" s="434"/>
      <c r="J239" s="434"/>
      <c r="K239" s="434"/>
      <c r="L239" s="440"/>
      <c r="M239" s="6"/>
      <c r="N239" s="6"/>
      <c r="O239" s="6"/>
    </row>
    <row r="240" ht="12.75" customHeight="1" spans="1:15">
      <c r="A240" s="423" t="s">
        <v>260</v>
      </c>
      <c r="B240" s="6"/>
      <c r="C240" s="434"/>
      <c r="D240" s="434"/>
      <c r="E240" s="434"/>
      <c r="F240" s="434"/>
      <c r="G240" s="434"/>
      <c r="H240" s="434"/>
      <c r="I240" s="434"/>
      <c r="J240" s="434"/>
      <c r="K240" s="434"/>
      <c r="L240" s="440"/>
      <c r="M240" s="6"/>
      <c r="N240" s="6"/>
      <c r="O240" s="6"/>
    </row>
    <row r="241" ht="12.75" customHeight="1" spans="1:15">
      <c r="A241" s="423" t="s">
        <v>261</v>
      </c>
      <c r="B241" s="6"/>
      <c r="C241" s="434"/>
      <c r="D241" s="434"/>
      <c r="E241" s="434"/>
      <c r="F241" s="434"/>
      <c r="G241" s="434"/>
      <c r="H241" s="434"/>
      <c r="I241" s="434"/>
      <c r="J241" s="434"/>
      <c r="K241" s="434"/>
      <c r="L241" s="440"/>
      <c r="M241" s="6"/>
      <c r="N241" s="6"/>
      <c r="O241" s="6"/>
    </row>
    <row r="242" ht="12.75" customHeight="1" spans="1:15">
      <c r="A242" s="423" t="s">
        <v>262</v>
      </c>
      <c r="B242" s="6"/>
      <c r="C242" s="434"/>
      <c r="D242" s="434"/>
      <c r="E242" s="434"/>
      <c r="F242" s="434"/>
      <c r="G242" s="434"/>
      <c r="H242" s="434"/>
      <c r="I242" s="434"/>
      <c r="J242" s="434"/>
      <c r="K242" s="434"/>
      <c r="L242" s="440"/>
      <c r="M242" s="6"/>
      <c r="N242" s="6"/>
      <c r="O242" s="6"/>
    </row>
    <row r="243" ht="12.75" customHeight="1" spans="1:15">
      <c r="A243" s="423" t="s">
        <v>263</v>
      </c>
      <c r="B243" s="6"/>
      <c r="C243" s="434"/>
      <c r="D243" s="434"/>
      <c r="E243" s="434"/>
      <c r="F243" s="434"/>
      <c r="G243" s="434"/>
      <c r="H243" s="434"/>
      <c r="I243" s="434"/>
      <c r="J243" s="434"/>
      <c r="K243" s="434"/>
      <c r="L243" s="440"/>
      <c r="M243" s="6"/>
      <c r="N243" s="6"/>
      <c r="O243" s="6"/>
    </row>
    <row r="244" ht="12.75" customHeight="1" spans="1:15">
      <c r="A244" s="423" t="s">
        <v>264</v>
      </c>
      <c r="B244" s="6"/>
      <c r="C244" s="434"/>
      <c r="D244" s="434"/>
      <c r="E244" s="434"/>
      <c r="F244" s="434"/>
      <c r="G244" s="434"/>
      <c r="H244" s="434"/>
      <c r="I244" s="434"/>
      <c r="J244" s="434"/>
      <c r="K244" s="434"/>
      <c r="L244" s="440"/>
      <c r="M244" s="6"/>
      <c r="N244" s="6"/>
      <c r="O244" s="6"/>
    </row>
    <row r="245" ht="12.75" customHeight="1" spans="1:15">
      <c r="A245" s="423" t="s">
        <v>265</v>
      </c>
      <c r="B245" s="6"/>
      <c r="C245" s="434"/>
      <c r="D245" s="434"/>
      <c r="E245" s="434"/>
      <c r="F245" s="434"/>
      <c r="G245" s="434"/>
      <c r="H245" s="434"/>
      <c r="I245" s="434"/>
      <c r="J245" s="434"/>
      <c r="K245" s="434"/>
      <c r="L245" s="440"/>
      <c r="M245" s="6"/>
      <c r="N245" s="6"/>
      <c r="O245" s="6"/>
    </row>
    <row r="246" ht="12.75" customHeight="1" spans="1:15">
      <c r="A246" s="423" t="s">
        <v>266</v>
      </c>
      <c r="B246" s="6"/>
      <c r="C246" s="438"/>
      <c r="D246" s="438"/>
      <c r="E246" s="438"/>
      <c r="F246" s="438"/>
      <c r="G246" s="438"/>
      <c r="H246" s="438"/>
      <c r="I246" s="438"/>
      <c r="J246" s="438"/>
      <c r="K246" s="438"/>
      <c r="L246" s="440"/>
      <c r="M246" s="6"/>
      <c r="N246" s="6"/>
      <c r="O246" s="6"/>
    </row>
    <row r="247" ht="12.75" customHeight="1" spans="1:15">
      <c r="A247" s="6"/>
      <c r="B247" s="6"/>
      <c r="C247" s="434"/>
      <c r="D247" s="434"/>
      <c r="E247" s="434"/>
      <c r="F247" s="434"/>
      <c r="G247" s="434"/>
      <c r="H247" s="434"/>
      <c r="I247" s="434"/>
      <c r="J247" s="434"/>
      <c r="K247" s="434"/>
      <c r="L247" s="440"/>
      <c r="M247" s="6"/>
      <c r="N247" s="6"/>
      <c r="O247" s="6"/>
    </row>
    <row r="248" ht="12.75" customHeight="1" spans="1:15">
      <c r="A248" s="6"/>
      <c r="B248" s="6"/>
      <c r="C248" s="434"/>
      <c r="D248" s="434"/>
      <c r="E248" s="434"/>
      <c r="F248" s="434"/>
      <c r="G248" s="434"/>
      <c r="H248" s="434"/>
      <c r="I248" s="434"/>
      <c r="J248" s="434"/>
      <c r="K248" s="434"/>
      <c r="L248" s="440"/>
      <c r="M248" s="6"/>
      <c r="N248" s="6"/>
      <c r="O248" s="6"/>
    </row>
    <row r="249" ht="12.75" customHeight="1" spans="1:15">
      <c r="A249" s="6"/>
      <c r="B249" s="6"/>
      <c r="C249" s="434"/>
      <c r="D249" s="434"/>
      <c r="E249" s="434"/>
      <c r="F249" s="434"/>
      <c r="G249" s="434"/>
      <c r="H249" s="434"/>
      <c r="I249" s="434"/>
      <c r="J249" s="434"/>
      <c r="K249" s="434"/>
      <c r="L249" s="440"/>
      <c r="M249" s="6"/>
      <c r="N249" s="6"/>
      <c r="O249" s="6"/>
    </row>
    <row r="250" ht="12.75" customHeight="1" spans="1:15">
      <c r="A250" s="6"/>
      <c r="B250" s="6"/>
      <c r="C250" s="434"/>
      <c r="D250" s="434"/>
      <c r="E250" s="434"/>
      <c r="F250" s="434"/>
      <c r="G250" s="434"/>
      <c r="H250" s="434"/>
      <c r="I250" s="434"/>
      <c r="J250" s="434"/>
      <c r="K250" s="434"/>
      <c r="L250" s="440"/>
      <c r="M250" s="6"/>
      <c r="N250" s="6"/>
      <c r="O250" s="6"/>
    </row>
    <row r="251" ht="12.75" customHeight="1" spans="1:15">
      <c r="A251" s="6"/>
      <c r="B251" s="6"/>
      <c r="C251" s="434"/>
      <c r="D251" s="434"/>
      <c r="E251" s="434"/>
      <c r="F251" s="434"/>
      <c r="G251" s="434"/>
      <c r="H251" s="434"/>
      <c r="I251" s="434"/>
      <c r="J251" s="434"/>
      <c r="K251" s="434"/>
      <c r="L251" s="440"/>
      <c r="M251" s="6"/>
      <c r="N251" s="6"/>
      <c r="O251" s="6"/>
    </row>
    <row r="252" ht="12.75" customHeight="1" spans="1:15">
      <c r="A252" s="6"/>
      <c r="B252" s="6"/>
      <c r="C252" s="434"/>
      <c r="D252" s="434"/>
      <c r="E252" s="434"/>
      <c r="F252" s="434"/>
      <c r="G252" s="434"/>
      <c r="H252" s="434"/>
      <c r="I252" s="434"/>
      <c r="J252" s="434"/>
      <c r="K252" s="434"/>
      <c r="L252" s="440"/>
      <c r="M252" s="6"/>
      <c r="N252" s="6"/>
      <c r="O252" s="6"/>
    </row>
    <row r="253" ht="12.75" customHeight="1" spans="1:15">
      <c r="A253" s="6"/>
      <c r="B253" s="6"/>
      <c r="C253" s="434"/>
      <c r="D253" s="434"/>
      <c r="E253" s="434"/>
      <c r="F253" s="434"/>
      <c r="G253" s="434"/>
      <c r="H253" s="434"/>
      <c r="I253" s="434"/>
      <c r="J253" s="434"/>
      <c r="K253" s="434"/>
      <c r="L253" s="440"/>
      <c r="M253" s="6"/>
      <c r="N253" s="6"/>
      <c r="O253" s="6"/>
    </row>
    <row r="254" ht="12.75" customHeight="1" spans="1:15">
      <c r="A254" s="6"/>
      <c r="B254" s="6"/>
      <c r="C254" s="434"/>
      <c r="D254" s="434"/>
      <c r="E254" s="434"/>
      <c r="F254" s="434"/>
      <c r="G254" s="434"/>
      <c r="H254" s="434"/>
      <c r="I254" s="434"/>
      <c r="J254" s="434"/>
      <c r="K254" s="434"/>
      <c r="L254" s="440"/>
      <c r="M254" s="6"/>
      <c r="N254" s="6"/>
      <c r="O254" s="6"/>
    </row>
    <row r="255" ht="12.75" customHeight="1" spans="1:15">
      <c r="A255" s="6"/>
      <c r="B255" s="6"/>
      <c r="C255" s="434"/>
      <c r="D255" s="434"/>
      <c r="E255" s="434"/>
      <c r="F255" s="434"/>
      <c r="G255" s="434"/>
      <c r="H255" s="434"/>
      <c r="I255" s="434"/>
      <c r="J255" s="434"/>
      <c r="K255" s="434"/>
      <c r="L255" s="440"/>
      <c r="M255" s="6"/>
      <c r="N255" s="6"/>
      <c r="O255" s="6"/>
    </row>
    <row r="256" ht="12.75" customHeight="1" spans="1:15">
      <c r="A256" s="6"/>
      <c r="B256" s="6"/>
      <c r="C256" s="434"/>
      <c r="D256" s="434"/>
      <c r="E256" s="434"/>
      <c r="F256" s="434"/>
      <c r="G256" s="434"/>
      <c r="H256" s="434"/>
      <c r="I256" s="434"/>
      <c r="J256" s="434"/>
      <c r="K256" s="434"/>
      <c r="L256" s="440"/>
      <c r="M256" s="6"/>
      <c r="N256" s="6"/>
      <c r="O256" s="6"/>
    </row>
    <row r="257" ht="12.75" customHeight="1" spans="1:15">
      <c r="A257" s="6"/>
      <c r="B257" s="6"/>
      <c r="C257" s="434"/>
      <c r="D257" s="434"/>
      <c r="E257" s="434"/>
      <c r="F257" s="434"/>
      <c r="G257" s="434"/>
      <c r="H257" s="434"/>
      <c r="I257" s="434"/>
      <c r="J257" s="434"/>
      <c r="K257" s="434"/>
      <c r="L257" s="440"/>
      <c r="M257" s="6"/>
      <c r="N257" s="6"/>
      <c r="O257" s="6"/>
    </row>
    <row r="258" ht="12.75" customHeight="1" spans="1:15">
      <c r="A258" s="6"/>
      <c r="B258" s="6"/>
      <c r="C258" s="434"/>
      <c r="D258" s="434"/>
      <c r="E258" s="434"/>
      <c r="F258" s="434"/>
      <c r="G258" s="434"/>
      <c r="H258" s="434"/>
      <c r="I258" s="434"/>
      <c r="J258" s="434"/>
      <c r="K258" s="434"/>
      <c r="L258" s="440"/>
      <c r="M258" s="6"/>
      <c r="N258" s="6"/>
      <c r="O258" s="6"/>
    </row>
    <row r="259" ht="12.75" customHeight="1" spans="1:15">
      <c r="A259" s="6"/>
      <c r="B259" s="6"/>
      <c r="C259" s="434"/>
      <c r="D259" s="434"/>
      <c r="E259" s="434"/>
      <c r="F259" s="434"/>
      <c r="G259" s="434"/>
      <c r="H259" s="434"/>
      <c r="I259" s="434"/>
      <c r="J259" s="434"/>
      <c r="K259" s="434"/>
      <c r="L259" s="440"/>
      <c r="M259" s="6"/>
      <c r="N259" s="6"/>
      <c r="O259" s="6"/>
    </row>
    <row r="260" ht="12.75" customHeight="1" spans="1:15">
      <c r="A260" s="6"/>
      <c r="B260" s="6"/>
      <c r="C260" s="434"/>
      <c r="D260" s="434"/>
      <c r="E260" s="434"/>
      <c r="F260" s="434"/>
      <c r="G260" s="434"/>
      <c r="H260" s="434"/>
      <c r="I260" s="434"/>
      <c r="J260" s="434"/>
      <c r="K260" s="434"/>
      <c r="L260" s="440"/>
      <c r="M260" s="6"/>
      <c r="N260" s="6"/>
      <c r="O260" s="6"/>
    </row>
    <row r="261" ht="12.75" customHeight="1" spans="1:15">
      <c r="A261" s="6"/>
      <c r="B261" s="6"/>
      <c r="C261" s="434"/>
      <c r="D261" s="434"/>
      <c r="E261" s="434"/>
      <c r="F261" s="434"/>
      <c r="G261" s="434"/>
      <c r="H261" s="434"/>
      <c r="I261" s="434"/>
      <c r="J261" s="434"/>
      <c r="K261" s="434"/>
      <c r="L261" s="440"/>
      <c r="M261" s="6"/>
      <c r="N261" s="6"/>
      <c r="O261" s="6"/>
    </row>
    <row r="262" ht="12.75" customHeight="1" spans="1:15">
      <c r="A262" s="6"/>
      <c r="B262" s="6"/>
      <c r="C262" s="434"/>
      <c r="D262" s="434"/>
      <c r="E262" s="434"/>
      <c r="F262" s="434"/>
      <c r="G262" s="434"/>
      <c r="H262" s="434"/>
      <c r="I262" s="434"/>
      <c r="J262" s="434"/>
      <c r="K262" s="434"/>
      <c r="L262" s="440"/>
      <c r="M262" s="6"/>
      <c r="N262" s="6"/>
      <c r="O262" s="6"/>
    </row>
    <row r="263" ht="12.75" customHeight="1" spans="1:15">
      <c r="A263" s="6"/>
      <c r="B263" s="6"/>
      <c r="C263" s="434"/>
      <c r="D263" s="434"/>
      <c r="E263" s="434"/>
      <c r="F263" s="434"/>
      <c r="G263" s="434"/>
      <c r="H263" s="434"/>
      <c r="I263" s="434"/>
      <c r="J263" s="434"/>
      <c r="K263" s="434"/>
      <c r="L263" s="440"/>
      <c r="M263" s="6"/>
      <c r="N263" s="6"/>
      <c r="O263" s="6"/>
    </row>
    <row r="264" ht="12.75" customHeight="1" spans="1:15">
      <c r="A264" s="6"/>
      <c r="B264" s="6"/>
      <c r="C264" s="434"/>
      <c r="D264" s="434"/>
      <c r="E264" s="434"/>
      <c r="F264" s="434"/>
      <c r="G264" s="434"/>
      <c r="H264" s="434"/>
      <c r="I264" s="434"/>
      <c r="J264" s="434"/>
      <c r="K264" s="434"/>
      <c r="L264" s="440"/>
      <c r="M264" s="6"/>
      <c r="N264" s="6"/>
      <c r="O264" s="6"/>
    </row>
    <row r="265" ht="12.75" customHeight="1" spans="1:15">
      <c r="A265" s="6"/>
      <c r="B265" s="6"/>
      <c r="C265" s="434"/>
      <c r="D265" s="434"/>
      <c r="E265" s="434"/>
      <c r="F265" s="434"/>
      <c r="G265" s="434"/>
      <c r="H265" s="434"/>
      <c r="I265" s="434"/>
      <c r="J265" s="434"/>
      <c r="K265" s="434"/>
      <c r="L265" s="440"/>
      <c r="M265" s="6"/>
      <c r="N265" s="6"/>
      <c r="O265" s="6"/>
    </row>
    <row r="266" ht="12.75" customHeight="1" spans="1:15">
      <c r="A266" s="6"/>
      <c r="B266" s="6"/>
      <c r="C266" s="434"/>
      <c r="D266" s="434"/>
      <c r="E266" s="434"/>
      <c r="F266" s="434"/>
      <c r="G266" s="434"/>
      <c r="H266" s="434"/>
      <c r="I266" s="434"/>
      <c r="J266" s="434"/>
      <c r="K266" s="434"/>
      <c r="L266" s="440"/>
      <c r="M266" s="6"/>
      <c r="N266" s="6"/>
      <c r="O266" s="6"/>
    </row>
    <row r="267" ht="12.75" customHeight="1" spans="1:15">
      <c r="A267" s="6"/>
      <c r="B267" s="6"/>
      <c r="C267" s="434"/>
      <c r="D267" s="434"/>
      <c r="E267" s="434"/>
      <c r="F267" s="434"/>
      <c r="G267" s="434"/>
      <c r="H267" s="434"/>
      <c r="I267" s="434"/>
      <c r="J267" s="434"/>
      <c r="K267" s="434"/>
      <c r="L267" s="440"/>
      <c r="M267" s="6"/>
      <c r="N267" s="6"/>
      <c r="O267" s="6"/>
    </row>
    <row r="268" ht="12.75" customHeight="1" spans="1:15">
      <c r="A268" s="6"/>
      <c r="B268" s="6"/>
      <c r="C268" s="434"/>
      <c r="D268" s="434"/>
      <c r="E268" s="434"/>
      <c r="F268" s="434"/>
      <c r="G268" s="434"/>
      <c r="H268" s="434"/>
      <c r="I268" s="434"/>
      <c r="J268" s="434"/>
      <c r="K268" s="434"/>
      <c r="L268" s="440"/>
      <c r="M268" s="6"/>
      <c r="N268" s="6"/>
      <c r="O268" s="6"/>
    </row>
    <row r="269" ht="12.75" customHeight="1" spans="1:15">
      <c r="A269" s="6"/>
      <c r="B269" s="6"/>
      <c r="C269" s="434"/>
      <c r="D269" s="434"/>
      <c r="E269" s="434"/>
      <c r="F269" s="434"/>
      <c r="G269" s="434"/>
      <c r="H269" s="434"/>
      <c r="I269" s="434"/>
      <c r="J269" s="434"/>
      <c r="K269" s="434"/>
      <c r="L269" s="440"/>
      <c r="M269" s="6"/>
      <c r="N269" s="6"/>
      <c r="O269" s="6"/>
    </row>
    <row r="270" ht="12.75" customHeight="1" spans="1:15">
      <c r="A270" s="6"/>
      <c r="B270" s="6"/>
      <c r="C270" s="434"/>
      <c r="D270" s="434"/>
      <c r="E270" s="434"/>
      <c r="F270" s="434"/>
      <c r="G270" s="434"/>
      <c r="H270" s="434"/>
      <c r="I270" s="434"/>
      <c r="J270" s="434"/>
      <c r="K270" s="434"/>
      <c r="L270" s="440"/>
      <c r="M270" s="6"/>
      <c r="N270" s="6"/>
      <c r="O270" s="6"/>
    </row>
    <row r="271" ht="12.75" customHeight="1" spans="1:15">
      <c r="A271" s="6"/>
      <c r="B271" s="6"/>
      <c r="C271" s="434"/>
      <c r="D271" s="434"/>
      <c r="E271" s="434"/>
      <c r="F271" s="434"/>
      <c r="G271" s="434"/>
      <c r="H271" s="434"/>
      <c r="I271" s="434"/>
      <c r="J271" s="434"/>
      <c r="K271" s="434"/>
      <c r="L271" s="440"/>
      <c r="M271" s="6"/>
      <c r="N271" s="6"/>
      <c r="O271" s="6"/>
    </row>
    <row r="272" ht="12.75" customHeight="1" spans="1:15">
      <c r="A272" s="6"/>
      <c r="B272" s="6"/>
      <c r="C272" s="434"/>
      <c r="D272" s="434"/>
      <c r="E272" s="434"/>
      <c r="F272" s="434"/>
      <c r="G272" s="434"/>
      <c r="H272" s="434"/>
      <c r="I272" s="434"/>
      <c r="J272" s="434"/>
      <c r="K272" s="434"/>
      <c r="L272" s="440"/>
      <c r="M272" s="6"/>
      <c r="N272" s="6"/>
      <c r="O272" s="6"/>
    </row>
    <row r="273" ht="12.75" customHeight="1" spans="1:15">
      <c r="A273" s="6"/>
      <c r="B273" s="6"/>
      <c r="C273" s="434"/>
      <c r="D273" s="434"/>
      <c r="E273" s="434"/>
      <c r="F273" s="434"/>
      <c r="G273" s="434"/>
      <c r="H273" s="434"/>
      <c r="I273" s="434"/>
      <c r="J273" s="434"/>
      <c r="K273" s="434"/>
      <c r="L273" s="440"/>
      <c r="M273" s="6"/>
      <c r="N273" s="6"/>
      <c r="O273" s="6"/>
    </row>
    <row r="274" ht="12.75" customHeight="1" spans="1:15">
      <c r="A274" s="6"/>
      <c r="B274" s="6"/>
      <c r="C274" s="434"/>
      <c r="D274" s="434"/>
      <c r="E274" s="434"/>
      <c r="F274" s="434"/>
      <c r="G274" s="434"/>
      <c r="H274" s="434"/>
      <c r="I274" s="434"/>
      <c r="J274" s="434"/>
      <c r="K274" s="434"/>
      <c r="L274" s="440"/>
      <c r="M274" s="6"/>
      <c r="N274" s="6"/>
      <c r="O274" s="6"/>
    </row>
    <row r="275" ht="12.75" customHeight="1" spans="1:15">
      <c r="A275" s="6"/>
      <c r="B275" s="6"/>
      <c r="C275" s="434"/>
      <c r="D275" s="434"/>
      <c r="E275" s="434"/>
      <c r="F275" s="434"/>
      <c r="G275" s="434"/>
      <c r="H275" s="434"/>
      <c r="I275" s="434"/>
      <c r="J275" s="434"/>
      <c r="K275" s="434"/>
      <c r="L275" s="440"/>
      <c r="M275" s="6"/>
      <c r="N275" s="6"/>
      <c r="O275" s="6"/>
    </row>
    <row r="276" ht="12.75" customHeight="1" spans="1:15">
      <c r="A276" s="6"/>
      <c r="B276" s="6"/>
      <c r="C276" s="434"/>
      <c r="D276" s="434"/>
      <c r="E276" s="434"/>
      <c r="F276" s="434"/>
      <c r="G276" s="434"/>
      <c r="H276" s="434"/>
      <c r="I276" s="434"/>
      <c r="J276" s="434"/>
      <c r="K276" s="434"/>
      <c r="L276" s="440"/>
      <c r="M276" s="6"/>
      <c r="N276" s="6"/>
      <c r="O276" s="6"/>
    </row>
    <row r="277" ht="12.75" customHeight="1" spans="1:15">
      <c r="A277" s="6"/>
      <c r="B277" s="6"/>
      <c r="C277" s="434"/>
      <c r="D277" s="434"/>
      <c r="E277" s="434"/>
      <c r="F277" s="434"/>
      <c r="G277" s="434"/>
      <c r="H277" s="434"/>
      <c r="I277" s="434"/>
      <c r="J277" s="434"/>
      <c r="K277" s="434"/>
      <c r="L277" s="440"/>
      <c r="M277" s="6"/>
      <c r="N277" s="6"/>
      <c r="O277" s="6"/>
    </row>
    <row r="278" ht="12.75" customHeight="1" spans="1:15">
      <c r="A278" s="6"/>
      <c r="B278" s="6"/>
      <c r="C278" s="434"/>
      <c r="D278" s="434"/>
      <c r="E278" s="434"/>
      <c r="F278" s="434"/>
      <c r="G278" s="434"/>
      <c r="H278" s="434"/>
      <c r="I278" s="434"/>
      <c r="J278" s="434"/>
      <c r="K278" s="434"/>
      <c r="L278" s="440"/>
      <c r="M278" s="6"/>
      <c r="N278" s="6"/>
      <c r="O278" s="6"/>
    </row>
    <row r="279" ht="12.75" customHeight="1" spans="1:15">
      <c r="A279" s="6"/>
      <c r="B279" s="6"/>
      <c r="C279" s="434"/>
      <c r="D279" s="434"/>
      <c r="E279" s="434"/>
      <c r="F279" s="434"/>
      <c r="G279" s="434"/>
      <c r="H279" s="434"/>
      <c r="I279" s="434"/>
      <c r="J279" s="434"/>
      <c r="K279" s="434"/>
      <c r="L279" s="440"/>
      <c r="M279" s="6"/>
      <c r="N279" s="6"/>
      <c r="O279" s="6"/>
    </row>
    <row r="280" ht="12.75" customHeight="1" spans="1:15">
      <c r="A280" s="6"/>
      <c r="B280" s="6"/>
      <c r="C280" s="434"/>
      <c r="D280" s="434"/>
      <c r="E280" s="434"/>
      <c r="F280" s="434"/>
      <c r="G280" s="434"/>
      <c r="H280" s="434"/>
      <c r="I280" s="434"/>
      <c r="J280" s="434"/>
      <c r="K280" s="434"/>
      <c r="L280" s="440"/>
      <c r="M280" s="6"/>
      <c r="N280" s="6"/>
      <c r="O280" s="6"/>
    </row>
    <row r="281" ht="12.75" customHeight="1" spans="1:15">
      <c r="A281" s="6"/>
      <c r="B281" s="6"/>
      <c r="C281" s="434"/>
      <c r="D281" s="434"/>
      <c r="E281" s="434"/>
      <c r="F281" s="434"/>
      <c r="G281" s="434"/>
      <c r="H281" s="434"/>
      <c r="I281" s="434"/>
      <c r="J281" s="434"/>
      <c r="K281" s="434"/>
      <c r="L281" s="440"/>
      <c r="M281" s="6"/>
      <c r="N281" s="6"/>
      <c r="O281" s="6"/>
    </row>
    <row r="282" ht="12.75" customHeight="1" spans="1:15">
      <c r="A282" s="6"/>
      <c r="B282" s="6"/>
      <c r="C282" s="434"/>
      <c r="D282" s="434"/>
      <c r="E282" s="434"/>
      <c r="F282" s="434"/>
      <c r="G282" s="434"/>
      <c r="H282" s="434"/>
      <c r="I282" s="434"/>
      <c r="J282" s="434"/>
      <c r="K282" s="434"/>
      <c r="L282" s="440"/>
      <c r="M282" s="6"/>
      <c r="N282" s="6"/>
      <c r="O282" s="6"/>
    </row>
    <row r="283" ht="12.75" customHeight="1" spans="1:15">
      <c r="A283" s="6"/>
      <c r="B283" s="6"/>
      <c r="C283" s="434"/>
      <c r="D283" s="434"/>
      <c r="E283" s="434"/>
      <c r="F283" s="434"/>
      <c r="G283" s="434"/>
      <c r="H283" s="434"/>
      <c r="I283" s="434"/>
      <c r="J283" s="434"/>
      <c r="K283" s="434"/>
      <c r="L283" s="440"/>
      <c r="M283" s="6"/>
      <c r="N283" s="6"/>
      <c r="O283" s="6"/>
    </row>
    <row r="284" ht="12.75" customHeight="1" spans="1:15">
      <c r="A284" s="6"/>
      <c r="B284" s="6"/>
      <c r="C284" s="434"/>
      <c r="D284" s="434"/>
      <c r="E284" s="434"/>
      <c r="F284" s="434"/>
      <c r="G284" s="434"/>
      <c r="H284" s="434"/>
      <c r="I284" s="434"/>
      <c r="J284" s="434"/>
      <c r="K284" s="434"/>
      <c r="L284" s="440"/>
      <c r="M284" s="6"/>
      <c r="N284" s="6"/>
      <c r="O284" s="6"/>
    </row>
    <row r="285" ht="12.75" customHeight="1" spans="1:15">
      <c r="A285" s="6"/>
      <c r="B285" s="6"/>
      <c r="C285" s="434"/>
      <c r="D285" s="434"/>
      <c r="E285" s="434"/>
      <c r="F285" s="434"/>
      <c r="G285" s="434"/>
      <c r="H285" s="434"/>
      <c r="I285" s="434"/>
      <c r="J285" s="434"/>
      <c r="K285" s="434"/>
      <c r="L285" s="440"/>
      <c r="M285" s="6"/>
      <c r="N285" s="6"/>
      <c r="O285" s="6"/>
    </row>
    <row r="286" ht="12.75" customHeight="1" spans="1:15">
      <c r="A286" s="6"/>
      <c r="B286" s="6"/>
      <c r="C286" s="434"/>
      <c r="D286" s="434"/>
      <c r="E286" s="434"/>
      <c r="F286" s="434"/>
      <c r="G286" s="434"/>
      <c r="H286" s="434"/>
      <c r="I286" s="434"/>
      <c r="J286" s="434"/>
      <c r="K286" s="434"/>
      <c r="L286" s="440"/>
      <c r="M286" s="6"/>
      <c r="N286" s="6"/>
      <c r="O286" s="6"/>
    </row>
    <row r="287" ht="12.75" customHeight="1" spans="1:15">
      <c r="A287" s="6"/>
      <c r="B287" s="6"/>
      <c r="C287" s="434"/>
      <c r="D287" s="434"/>
      <c r="E287" s="434"/>
      <c r="F287" s="434"/>
      <c r="G287" s="434"/>
      <c r="H287" s="434"/>
      <c r="I287" s="434"/>
      <c r="J287" s="434"/>
      <c r="K287" s="434"/>
      <c r="L287" s="440"/>
      <c r="M287" s="6"/>
      <c r="N287" s="6"/>
      <c r="O287" s="6"/>
    </row>
    <row r="288" ht="12.75" customHeight="1" spans="1:15">
      <c r="A288" s="6"/>
      <c r="B288" s="6"/>
      <c r="C288" s="434"/>
      <c r="D288" s="434"/>
      <c r="E288" s="434"/>
      <c r="F288" s="434"/>
      <c r="G288" s="434"/>
      <c r="H288" s="434"/>
      <c r="I288" s="434"/>
      <c r="J288" s="434"/>
      <c r="K288" s="434"/>
      <c r="L288" s="440"/>
      <c r="M288" s="6"/>
      <c r="N288" s="6"/>
      <c r="O288" s="6"/>
    </row>
    <row r="289" ht="12.75" customHeight="1" spans="1:15">
      <c r="A289" s="6"/>
      <c r="B289" s="6"/>
      <c r="C289" s="434"/>
      <c r="D289" s="434"/>
      <c r="E289" s="434"/>
      <c r="F289" s="434"/>
      <c r="G289" s="434"/>
      <c r="H289" s="434"/>
      <c r="I289" s="434"/>
      <c r="J289" s="434"/>
      <c r="K289" s="434"/>
      <c r="L289" s="440"/>
      <c r="M289" s="6"/>
      <c r="N289" s="6"/>
      <c r="O289" s="6"/>
    </row>
    <row r="290" ht="12.75" customHeight="1" spans="1:15">
      <c r="A290" s="6"/>
      <c r="B290" s="6"/>
      <c r="C290" s="434"/>
      <c r="D290" s="434"/>
      <c r="E290" s="434"/>
      <c r="F290" s="434"/>
      <c r="G290" s="434"/>
      <c r="H290" s="434"/>
      <c r="I290" s="434"/>
      <c r="J290" s="434"/>
      <c r="K290" s="434"/>
      <c r="L290" s="440"/>
      <c r="M290" s="6"/>
      <c r="N290" s="6"/>
      <c r="O290" s="6"/>
    </row>
    <row r="291" ht="12.75" customHeight="1" spans="1:15">
      <c r="A291" s="6"/>
      <c r="B291" s="6"/>
      <c r="C291" s="434"/>
      <c r="D291" s="434"/>
      <c r="E291" s="434"/>
      <c r="F291" s="434"/>
      <c r="G291" s="434"/>
      <c r="H291" s="434"/>
      <c r="I291" s="434"/>
      <c r="J291" s="434"/>
      <c r="K291" s="434"/>
      <c r="L291" s="440"/>
      <c r="M291" s="6"/>
      <c r="N291" s="6"/>
      <c r="O291" s="6"/>
    </row>
    <row r="292" ht="12.75" customHeight="1" spans="1:15">
      <c r="A292" s="6"/>
      <c r="B292" s="6"/>
      <c r="C292" s="434"/>
      <c r="D292" s="434"/>
      <c r="E292" s="434"/>
      <c r="F292" s="434"/>
      <c r="G292" s="434"/>
      <c r="H292" s="434"/>
      <c r="I292" s="434"/>
      <c r="J292" s="434"/>
      <c r="K292" s="434"/>
      <c r="L292" s="440"/>
      <c r="M292" s="6"/>
      <c r="N292" s="6"/>
      <c r="O292" s="6"/>
    </row>
    <row r="293" ht="12.75" customHeight="1" spans="1:15">
      <c r="A293" s="6"/>
      <c r="B293" s="6"/>
      <c r="C293" s="434"/>
      <c r="D293" s="434"/>
      <c r="E293" s="434"/>
      <c r="F293" s="434"/>
      <c r="G293" s="434"/>
      <c r="H293" s="434"/>
      <c r="I293" s="434"/>
      <c r="J293" s="434"/>
      <c r="K293" s="434"/>
      <c r="L293" s="440"/>
      <c r="M293" s="6"/>
      <c r="N293" s="6"/>
      <c r="O293" s="6"/>
    </row>
    <row r="294" ht="12.75" customHeight="1" spans="1:15">
      <c r="A294" s="6"/>
      <c r="B294" s="6"/>
      <c r="C294" s="438"/>
      <c r="D294" s="438"/>
      <c r="E294" s="438"/>
      <c r="F294" s="438"/>
      <c r="G294" s="438"/>
      <c r="H294" s="438"/>
      <c r="I294" s="438"/>
      <c r="J294" s="438"/>
      <c r="K294" s="438"/>
      <c r="L294" s="440"/>
      <c r="M294" s="6"/>
      <c r="N294" s="6"/>
      <c r="O294" s="6"/>
    </row>
    <row r="295" ht="12.75" customHeight="1" spans="1:15">
      <c r="A295" s="6"/>
      <c r="B295" s="6"/>
      <c r="C295" s="434"/>
      <c r="D295" s="434"/>
      <c r="E295" s="434"/>
      <c r="F295" s="434"/>
      <c r="G295" s="434"/>
      <c r="H295" s="434"/>
      <c r="I295" s="434"/>
      <c r="J295" s="434"/>
      <c r="K295" s="434"/>
      <c r="L295" s="440"/>
      <c r="M295" s="6"/>
      <c r="N295" s="6"/>
      <c r="O295" s="6"/>
    </row>
    <row r="296" ht="12.75" customHeight="1" spans="1:15">
      <c r="A296" s="6"/>
      <c r="B296" s="6"/>
      <c r="C296" s="434"/>
      <c r="D296" s="434"/>
      <c r="E296" s="434"/>
      <c r="F296" s="434"/>
      <c r="G296" s="434"/>
      <c r="H296" s="434"/>
      <c r="I296" s="434"/>
      <c r="J296" s="434"/>
      <c r="K296" s="434"/>
      <c r="L296" s="440"/>
      <c r="M296" s="6"/>
      <c r="N296" s="6"/>
      <c r="O296" s="6"/>
    </row>
    <row r="297" ht="12.75" customHeight="1" spans="1:15">
      <c r="A297" s="6"/>
      <c r="B297" s="6"/>
      <c r="C297" s="434"/>
      <c r="D297" s="434"/>
      <c r="E297" s="434"/>
      <c r="F297" s="434"/>
      <c r="G297" s="434"/>
      <c r="H297" s="434"/>
      <c r="I297" s="434"/>
      <c r="J297" s="434"/>
      <c r="K297" s="434"/>
      <c r="L297" s="440"/>
      <c r="M297" s="6"/>
      <c r="N297" s="6"/>
      <c r="O297" s="6"/>
    </row>
    <row r="298" ht="12.75" customHeight="1" spans="1:15">
      <c r="A298" s="6"/>
      <c r="B298" s="6"/>
      <c r="C298" s="434"/>
      <c r="D298" s="434"/>
      <c r="E298" s="434"/>
      <c r="F298" s="434"/>
      <c r="G298" s="434"/>
      <c r="H298" s="434"/>
      <c r="I298" s="434"/>
      <c r="J298" s="434"/>
      <c r="K298" s="434"/>
      <c r="L298" s="440"/>
      <c r="M298" s="6"/>
      <c r="N298" s="6"/>
      <c r="O298" s="6"/>
    </row>
    <row r="299" ht="12.75" customHeight="1" spans="1:15">
      <c r="A299" s="6"/>
      <c r="B299" s="6"/>
      <c r="C299" s="434"/>
      <c r="D299" s="434"/>
      <c r="E299" s="434"/>
      <c r="F299" s="434"/>
      <c r="G299" s="434"/>
      <c r="H299" s="434"/>
      <c r="I299" s="434"/>
      <c r="J299" s="434"/>
      <c r="K299" s="434"/>
      <c r="L299" s="440"/>
      <c r="M299" s="6"/>
      <c r="N299" s="6"/>
      <c r="O299" s="6"/>
    </row>
    <row r="300" ht="12.75" customHeight="1" spans="1:15">
      <c r="A300" s="6"/>
      <c r="B300" s="6"/>
      <c r="C300" s="434"/>
      <c r="D300" s="434"/>
      <c r="E300" s="434"/>
      <c r="F300" s="434"/>
      <c r="G300" s="434"/>
      <c r="H300" s="434"/>
      <c r="I300" s="434"/>
      <c r="J300" s="434"/>
      <c r="K300" s="434"/>
      <c r="L300" s="440"/>
      <c r="M300" s="6"/>
      <c r="N300" s="6"/>
      <c r="O300" s="6"/>
    </row>
    <row r="301" ht="12.75" customHeight="1" spans="1:15">
      <c r="A301" s="6"/>
      <c r="B301" s="6"/>
      <c r="C301" s="434"/>
      <c r="D301" s="434"/>
      <c r="E301" s="434"/>
      <c r="F301" s="434"/>
      <c r="G301" s="434"/>
      <c r="H301" s="434"/>
      <c r="I301" s="434"/>
      <c r="J301" s="434"/>
      <c r="K301" s="434"/>
      <c r="L301" s="440"/>
      <c r="M301" s="6"/>
      <c r="N301" s="6"/>
      <c r="O301" s="6"/>
    </row>
    <row r="302" ht="12.75" customHeight="1" spans="1:15">
      <c r="A302" s="6"/>
      <c r="B302" s="6"/>
      <c r="C302" s="434"/>
      <c r="D302" s="434"/>
      <c r="E302" s="434"/>
      <c r="F302" s="434"/>
      <c r="G302" s="434"/>
      <c r="H302" s="434"/>
      <c r="I302" s="434"/>
      <c r="J302" s="434"/>
      <c r="K302" s="434"/>
      <c r="L302" s="440"/>
      <c r="M302" s="6"/>
      <c r="N302" s="6"/>
      <c r="O302" s="6"/>
    </row>
    <row r="303" ht="12.75" customHeight="1" spans="1:15">
      <c r="A303" s="6"/>
      <c r="B303" s="6"/>
      <c r="C303" s="434"/>
      <c r="D303" s="434"/>
      <c r="E303" s="434"/>
      <c r="F303" s="434"/>
      <c r="G303" s="434"/>
      <c r="H303" s="434"/>
      <c r="I303" s="434"/>
      <c r="J303" s="434"/>
      <c r="K303" s="434"/>
      <c r="L303" s="440"/>
      <c r="M303" s="6"/>
      <c r="N303" s="6"/>
      <c r="O303" s="6"/>
    </row>
    <row r="304" ht="12.75" customHeight="1" spans="1:15">
      <c r="A304" s="6"/>
      <c r="B304" s="6"/>
      <c r="C304" s="434"/>
      <c r="D304" s="434"/>
      <c r="E304" s="434"/>
      <c r="F304" s="434"/>
      <c r="G304" s="434"/>
      <c r="H304" s="434"/>
      <c r="I304" s="434"/>
      <c r="J304" s="434"/>
      <c r="K304" s="434"/>
      <c r="L304" s="440"/>
      <c r="M304" s="6"/>
      <c r="N304" s="6"/>
      <c r="O304" s="6"/>
    </row>
    <row r="305" ht="12.75" customHeight="1" spans="1:15">
      <c r="A305" s="6"/>
      <c r="B305" s="6"/>
      <c r="C305" s="434"/>
      <c r="D305" s="434"/>
      <c r="E305" s="434"/>
      <c r="F305" s="434"/>
      <c r="G305" s="434"/>
      <c r="H305" s="434"/>
      <c r="I305" s="434"/>
      <c r="J305" s="434"/>
      <c r="K305" s="434"/>
      <c r="L305" s="440"/>
      <c r="M305" s="6"/>
      <c r="N305" s="6"/>
      <c r="O305" s="6"/>
    </row>
    <row r="306" ht="12.75" customHeight="1" spans="1:15">
      <c r="A306" s="6"/>
      <c r="B306" s="6"/>
      <c r="C306" s="434"/>
      <c r="D306" s="434"/>
      <c r="E306" s="434"/>
      <c r="F306" s="434"/>
      <c r="G306" s="434"/>
      <c r="H306" s="434"/>
      <c r="I306" s="434"/>
      <c r="J306" s="434"/>
      <c r="K306" s="434"/>
      <c r="L306" s="440"/>
      <c r="M306" s="6"/>
      <c r="N306" s="6"/>
      <c r="O306" s="6"/>
    </row>
    <row r="307" ht="12.75" customHeight="1" spans="1:15">
      <c r="A307" s="6"/>
      <c r="B307" s="6"/>
      <c r="C307" s="434"/>
      <c r="D307" s="434"/>
      <c r="E307" s="434"/>
      <c r="F307" s="434"/>
      <c r="G307" s="434"/>
      <c r="H307" s="434"/>
      <c r="I307" s="434"/>
      <c r="J307" s="434"/>
      <c r="K307" s="434"/>
      <c r="L307" s="440"/>
      <c r="M307" s="6"/>
      <c r="N307" s="6"/>
      <c r="O307" s="6"/>
    </row>
    <row r="308" ht="12.75" customHeight="1" spans="1:15">
      <c r="A308" s="6"/>
      <c r="B308" s="6"/>
      <c r="C308" s="434"/>
      <c r="D308" s="434"/>
      <c r="E308" s="434"/>
      <c r="F308" s="434"/>
      <c r="G308" s="434"/>
      <c r="H308" s="434"/>
      <c r="I308" s="434"/>
      <c r="J308" s="434"/>
      <c r="K308" s="434"/>
      <c r="L308" s="440"/>
      <c r="M308" s="6"/>
      <c r="N308" s="6"/>
      <c r="O308" s="6"/>
    </row>
    <row r="309" ht="12.75" customHeight="1" spans="1:15">
      <c r="A309" s="6"/>
      <c r="B309" s="6"/>
      <c r="C309" s="434"/>
      <c r="D309" s="434"/>
      <c r="E309" s="434"/>
      <c r="F309" s="434"/>
      <c r="G309" s="434"/>
      <c r="H309" s="434"/>
      <c r="I309" s="434"/>
      <c r="J309" s="434"/>
      <c r="K309" s="434"/>
      <c r="L309" s="440"/>
      <c r="M309" s="6"/>
      <c r="N309" s="6"/>
      <c r="O309" s="6"/>
    </row>
    <row r="310" ht="12.75" customHeight="1" spans="1:15">
      <c r="A310" s="6"/>
      <c r="B310" s="6"/>
      <c r="C310" s="434"/>
      <c r="D310" s="434"/>
      <c r="E310" s="434"/>
      <c r="F310" s="434"/>
      <c r="G310" s="434"/>
      <c r="H310" s="434"/>
      <c r="I310" s="434"/>
      <c r="J310" s="434"/>
      <c r="K310" s="434"/>
      <c r="L310" s="440"/>
      <c r="M310" s="6"/>
      <c r="N310" s="6"/>
      <c r="O310" s="6"/>
    </row>
    <row r="311" ht="12.75" customHeight="1" spans="1:15">
      <c r="A311" s="6"/>
      <c r="B311" s="6"/>
      <c r="C311" s="434"/>
      <c r="D311" s="434"/>
      <c r="E311" s="434"/>
      <c r="F311" s="434"/>
      <c r="G311" s="434"/>
      <c r="H311" s="434"/>
      <c r="I311" s="434"/>
      <c r="J311" s="434"/>
      <c r="K311" s="434"/>
      <c r="L311" s="440"/>
      <c r="M311" s="6"/>
      <c r="N311" s="6"/>
      <c r="O311" s="6"/>
    </row>
    <row r="312" ht="12.75" customHeight="1" spans="1:15">
      <c r="A312" s="6"/>
      <c r="B312" s="6"/>
      <c r="C312" s="434"/>
      <c r="D312" s="434"/>
      <c r="E312" s="434"/>
      <c r="F312" s="434"/>
      <c r="G312" s="434"/>
      <c r="H312" s="434"/>
      <c r="I312" s="434"/>
      <c r="J312" s="434"/>
      <c r="K312" s="434"/>
      <c r="L312" s="440"/>
      <c r="M312" s="6"/>
      <c r="N312" s="6"/>
      <c r="O312" s="6"/>
    </row>
    <row r="313" ht="12.75" customHeight="1" spans="1:15">
      <c r="A313" s="6"/>
      <c r="B313" s="6"/>
      <c r="C313" s="434"/>
      <c r="D313" s="434"/>
      <c r="E313" s="434"/>
      <c r="F313" s="434"/>
      <c r="G313" s="434"/>
      <c r="H313" s="434"/>
      <c r="I313" s="434"/>
      <c r="J313" s="434"/>
      <c r="K313" s="434"/>
      <c r="L313" s="440"/>
      <c r="M313" s="6"/>
      <c r="N313" s="6"/>
      <c r="O313" s="6"/>
    </row>
    <row r="314" ht="12.75" customHeight="1" spans="1:15">
      <c r="A314" s="6"/>
      <c r="B314" s="6"/>
      <c r="C314" s="434"/>
      <c r="D314" s="434"/>
      <c r="E314" s="434"/>
      <c r="F314" s="434"/>
      <c r="G314" s="434"/>
      <c r="H314" s="434"/>
      <c r="I314" s="434"/>
      <c r="J314" s="434"/>
      <c r="K314" s="434"/>
      <c r="L314" s="440"/>
      <c r="M314" s="6"/>
      <c r="N314" s="6"/>
      <c r="O314" s="6"/>
    </row>
    <row r="315" ht="12.75" customHeight="1" spans="1:15">
      <c r="A315" s="6"/>
      <c r="B315" s="6"/>
      <c r="C315" s="434"/>
      <c r="D315" s="434"/>
      <c r="E315" s="434"/>
      <c r="F315" s="434"/>
      <c r="G315" s="434"/>
      <c r="H315" s="434"/>
      <c r="I315" s="434"/>
      <c r="J315" s="434"/>
      <c r="K315" s="434"/>
      <c r="L315" s="440"/>
      <c r="M315" s="6"/>
      <c r="N315" s="6"/>
      <c r="O315" s="6"/>
    </row>
    <row r="316" ht="12.75" customHeight="1" spans="1:15">
      <c r="A316" s="6"/>
      <c r="B316" s="6"/>
      <c r="C316" s="434"/>
      <c r="D316" s="434"/>
      <c r="E316" s="434"/>
      <c r="F316" s="434"/>
      <c r="G316" s="434"/>
      <c r="H316" s="434"/>
      <c r="I316" s="434"/>
      <c r="J316" s="434"/>
      <c r="K316" s="434"/>
      <c r="L316" s="440"/>
      <c r="M316" s="6"/>
      <c r="N316" s="6"/>
      <c r="O316" s="6"/>
    </row>
    <row r="317" ht="12.75" customHeight="1" spans="1:15">
      <c r="A317" s="6"/>
      <c r="B317" s="6"/>
      <c r="C317" s="434"/>
      <c r="D317" s="434"/>
      <c r="E317" s="434"/>
      <c r="F317" s="434"/>
      <c r="G317" s="434"/>
      <c r="H317" s="434"/>
      <c r="I317" s="434"/>
      <c r="J317" s="434"/>
      <c r="K317" s="434"/>
      <c r="L317" s="440"/>
      <c r="M317" s="6"/>
      <c r="N317" s="6"/>
      <c r="O317" s="6"/>
    </row>
    <row r="318" ht="12.75" customHeight="1" spans="1:15">
      <c r="A318" s="6"/>
      <c r="B318" s="6"/>
      <c r="C318" s="434"/>
      <c r="D318" s="434"/>
      <c r="E318" s="434"/>
      <c r="F318" s="434"/>
      <c r="G318" s="434"/>
      <c r="H318" s="434"/>
      <c r="I318" s="434"/>
      <c r="J318" s="434"/>
      <c r="K318" s="434"/>
      <c r="L318" s="440"/>
      <c r="M318" s="6"/>
      <c r="N318" s="6"/>
      <c r="O318" s="6"/>
    </row>
    <row r="319" ht="12.75" customHeight="1" spans="1:15">
      <c r="A319" s="6"/>
      <c r="B319" s="6"/>
      <c r="C319" s="434"/>
      <c r="D319" s="434"/>
      <c r="E319" s="434"/>
      <c r="F319" s="434"/>
      <c r="G319" s="434"/>
      <c r="H319" s="434"/>
      <c r="I319" s="434"/>
      <c r="J319" s="434"/>
      <c r="K319" s="434"/>
      <c r="L319" s="440"/>
      <c r="M319" s="6"/>
      <c r="N319" s="6"/>
      <c r="O319" s="6"/>
    </row>
    <row r="320" ht="12.75" customHeight="1" spans="1:15">
      <c r="A320" s="6"/>
      <c r="B320" s="6"/>
      <c r="C320" s="434"/>
      <c r="D320" s="434"/>
      <c r="E320" s="434"/>
      <c r="F320" s="434"/>
      <c r="G320" s="434"/>
      <c r="H320" s="434"/>
      <c r="I320" s="434"/>
      <c r="J320" s="434"/>
      <c r="K320" s="434"/>
      <c r="L320" s="440"/>
      <c r="M320" s="6"/>
      <c r="N320" s="6"/>
      <c r="O320" s="6"/>
    </row>
    <row r="321" ht="12.75" customHeight="1" spans="1:15">
      <c r="A321" s="6"/>
      <c r="B321" s="6"/>
      <c r="C321" s="434"/>
      <c r="D321" s="434"/>
      <c r="E321" s="434"/>
      <c r="F321" s="434"/>
      <c r="G321" s="434"/>
      <c r="H321" s="434"/>
      <c r="I321" s="434"/>
      <c r="J321" s="434"/>
      <c r="K321" s="434"/>
      <c r="L321" s="440"/>
      <c r="M321" s="6"/>
      <c r="N321" s="6"/>
      <c r="O321" s="6"/>
    </row>
    <row r="322" ht="12.75" customHeight="1" spans="1:15">
      <c r="A322" s="6"/>
      <c r="B322" s="6"/>
      <c r="C322" s="434"/>
      <c r="D322" s="434"/>
      <c r="E322" s="434"/>
      <c r="F322" s="434"/>
      <c r="G322" s="434"/>
      <c r="H322" s="434"/>
      <c r="I322" s="434"/>
      <c r="J322" s="434"/>
      <c r="K322" s="434"/>
      <c r="L322" s="440"/>
      <c r="M322" s="6"/>
      <c r="N322" s="6"/>
      <c r="O322" s="6"/>
    </row>
    <row r="323" ht="12.75" customHeight="1" spans="1:15">
      <c r="A323" s="6"/>
      <c r="B323" s="6"/>
      <c r="C323" s="434"/>
      <c r="D323" s="434"/>
      <c r="E323" s="434"/>
      <c r="F323" s="434"/>
      <c r="G323" s="434"/>
      <c r="H323" s="434"/>
      <c r="I323" s="434"/>
      <c r="J323" s="434"/>
      <c r="K323" s="434"/>
      <c r="L323" s="440"/>
      <c r="M323" s="6"/>
      <c r="N323" s="6"/>
      <c r="O323" s="6"/>
    </row>
    <row r="324" ht="12.75" customHeight="1" spans="1:15">
      <c r="A324" s="6"/>
      <c r="B324" s="6"/>
      <c r="C324" s="434"/>
      <c r="D324" s="434"/>
      <c r="E324" s="434"/>
      <c r="F324" s="434"/>
      <c r="G324" s="434"/>
      <c r="H324" s="434"/>
      <c r="I324" s="434"/>
      <c r="J324" s="434"/>
      <c r="K324" s="434"/>
      <c r="L324" s="440"/>
      <c r="M324" s="6"/>
      <c r="N324" s="6"/>
      <c r="O324" s="6"/>
    </row>
    <row r="325" ht="12.75" customHeight="1" spans="1:15">
      <c r="A325" s="6"/>
      <c r="B325" s="6"/>
      <c r="C325" s="434"/>
      <c r="D325" s="434"/>
      <c r="E325" s="434"/>
      <c r="F325" s="434"/>
      <c r="G325" s="434"/>
      <c r="H325" s="434"/>
      <c r="I325" s="434"/>
      <c r="J325" s="434"/>
      <c r="K325" s="434"/>
      <c r="L325" s="440"/>
      <c r="M325" s="6"/>
      <c r="N325" s="6"/>
      <c r="O325" s="6"/>
    </row>
    <row r="326" ht="12.75" customHeight="1" spans="1:15">
      <c r="A326" s="6"/>
      <c r="B326" s="6"/>
      <c r="C326" s="434"/>
      <c r="D326" s="434"/>
      <c r="E326" s="434"/>
      <c r="F326" s="434"/>
      <c r="G326" s="434"/>
      <c r="H326" s="434"/>
      <c r="I326" s="434"/>
      <c r="J326" s="434"/>
      <c r="K326" s="434"/>
      <c r="L326" s="440"/>
      <c r="M326" s="6"/>
      <c r="N326" s="6"/>
      <c r="O326" s="6"/>
    </row>
    <row r="327" ht="12.75" customHeight="1" spans="1:15">
      <c r="A327" s="6"/>
      <c r="B327" s="6"/>
      <c r="C327" s="434"/>
      <c r="D327" s="434"/>
      <c r="E327" s="434"/>
      <c r="F327" s="434"/>
      <c r="G327" s="434"/>
      <c r="H327" s="434"/>
      <c r="I327" s="434"/>
      <c r="J327" s="434"/>
      <c r="K327" s="434"/>
      <c r="L327" s="440"/>
      <c r="M327" s="6"/>
      <c r="N327" s="6"/>
      <c r="O327" s="6"/>
    </row>
    <row r="328" ht="12.75" customHeight="1" spans="1:15">
      <c r="A328" s="6"/>
      <c r="B328" s="6"/>
      <c r="C328" s="434"/>
      <c r="D328" s="434"/>
      <c r="E328" s="434"/>
      <c r="F328" s="434"/>
      <c r="G328" s="434"/>
      <c r="H328" s="434"/>
      <c r="I328" s="434"/>
      <c r="J328" s="434"/>
      <c r="K328" s="434"/>
      <c r="L328" s="440"/>
      <c r="M328" s="6"/>
      <c r="N328" s="6"/>
      <c r="O328" s="6"/>
    </row>
    <row r="329" ht="12.75" customHeight="1" spans="1:15">
      <c r="A329" s="6"/>
      <c r="B329" s="6"/>
      <c r="C329" s="434"/>
      <c r="D329" s="434"/>
      <c r="E329" s="434"/>
      <c r="F329" s="434"/>
      <c r="G329" s="434"/>
      <c r="H329" s="434"/>
      <c r="I329" s="434"/>
      <c r="J329" s="434"/>
      <c r="K329" s="434"/>
      <c r="L329" s="440"/>
      <c r="M329" s="6"/>
      <c r="N329" s="6"/>
      <c r="O329" s="6"/>
    </row>
    <row r="330" ht="12.75" customHeight="1" spans="1:15">
      <c r="A330" s="6"/>
      <c r="B330" s="6"/>
      <c r="C330" s="434"/>
      <c r="D330" s="434"/>
      <c r="E330" s="434"/>
      <c r="F330" s="434"/>
      <c r="G330" s="434"/>
      <c r="H330" s="434"/>
      <c r="I330" s="434"/>
      <c r="J330" s="434"/>
      <c r="K330" s="434"/>
      <c r="L330" s="440"/>
      <c r="M330" s="6"/>
      <c r="N330" s="6"/>
      <c r="O330" s="6"/>
    </row>
    <row r="331" ht="12.75" customHeight="1" spans="1:15">
      <c r="A331" s="6"/>
      <c r="B331" s="6"/>
      <c r="C331" s="434"/>
      <c r="D331" s="434"/>
      <c r="E331" s="434"/>
      <c r="F331" s="434"/>
      <c r="G331" s="434"/>
      <c r="H331" s="434"/>
      <c r="I331" s="434"/>
      <c r="J331" s="434"/>
      <c r="K331" s="434"/>
      <c r="L331" s="440"/>
      <c r="M331" s="6"/>
      <c r="N331" s="6"/>
      <c r="O331" s="6"/>
    </row>
    <row r="332" ht="12.75" customHeight="1" spans="1:15">
      <c r="A332" s="6"/>
      <c r="B332" s="6"/>
      <c r="C332" s="434"/>
      <c r="D332" s="434"/>
      <c r="E332" s="434"/>
      <c r="F332" s="434"/>
      <c r="G332" s="434"/>
      <c r="H332" s="434"/>
      <c r="I332" s="434"/>
      <c r="J332" s="434"/>
      <c r="K332" s="434"/>
      <c r="L332" s="440"/>
      <c r="M332" s="6"/>
      <c r="N332" s="6"/>
      <c r="O332" s="6"/>
    </row>
    <row r="333" ht="12.75" customHeight="1" spans="1:15">
      <c r="A333" s="6"/>
      <c r="B333" s="6"/>
      <c r="C333" s="434"/>
      <c r="D333" s="434"/>
      <c r="E333" s="434"/>
      <c r="F333" s="434"/>
      <c r="G333" s="434"/>
      <c r="H333" s="434"/>
      <c r="I333" s="434"/>
      <c r="J333" s="434"/>
      <c r="K333" s="434"/>
      <c r="L333" s="440"/>
      <c r="M333" s="6"/>
      <c r="N333" s="6"/>
      <c r="O333" s="6"/>
    </row>
    <row r="334" ht="12.75" customHeight="1" spans="1:15">
      <c r="A334" s="6"/>
      <c r="B334" s="6"/>
      <c r="C334" s="434"/>
      <c r="D334" s="434"/>
      <c r="E334" s="434"/>
      <c r="F334" s="434"/>
      <c r="G334" s="434"/>
      <c r="H334" s="434"/>
      <c r="I334" s="434"/>
      <c r="J334" s="434"/>
      <c r="K334" s="434"/>
      <c r="L334" s="440"/>
      <c r="M334" s="6"/>
      <c r="N334" s="6"/>
      <c r="O334" s="6"/>
    </row>
    <row r="335" ht="12.75" customHeight="1" spans="1:15">
      <c r="A335" s="6"/>
      <c r="B335" s="6"/>
      <c r="C335" s="438"/>
      <c r="D335" s="438"/>
      <c r="E335" s="434"/>
      <c r="F335" s="434"/>
      <c r="G335" s="434"/>
      <c r="H335" s="438"/>
      <c r="I335" s="438"/>
      <c r="J335" s="438"/>
      <c r="K335" s="438"/>
      <c r="L335" s="440"/>
      <c r="M335" s="6"/>
      <c r="N335" s="6"/>
      <c r="O335" s="6"/>
    </row>
    <row r="336" ht="12.75" customHeight="1" spans="1:15">
      <c r="A336" s="6"/>
      <c r="B336" s="6"/>
      <c r="C336" s="434"/>
      <c r="D336" s="434"/>
      <c r="E336" s="434"/>
      <c r="F336" s="434"/>
      <c r="G336" s="434"/>
      <c r="H336" s="434"/>
      <c r="I336" s="434"/>
      <c r="J336" s="434"/>
      <c r="K336" s="434"/>
      <c r="L336" s="440"/>
      <c r="M336" s="6"/>
      <c r="N336" s="6"/>
      <c r="O336" s="6"/>
    </row>
    <row r="337" ht="12.75" customHeight="1" spans="1:15">
      <c r="A337" s="6"/>
      <c r="B337" s="6"/>
      <c r="C337" s="434"/>
      <c r="D337" s="434"/>
      <c r="E337" s="434"/>
      <c r="F337" s="434"/>
      <c r="G337" s="434"/>
      <c r="H337" s="434"/>
      <c r="I337" s="434"/>
      <c r="J337" s="434"/>
      <c r="K337" s="434"/>
      <c r="L337" s="440"/>
      <c r="M337" s="6"/>
      <c r="N337" s="6"/>
      <c r="O337" s="6"/>
    </row>
    <row r="338" ht="12.75" customHeight="1" spans="1:15">
      <c r="A338" s="6"/>
      <c r="B338" s="6"/>
      <c r="C338" s="434"/>
      <c r="D338" s="434"/>
      <c r="E338" s="434"/>
      <c r="F338" s="434"/>
      <c r="G338" s="434"/>
      <c r="H338" s="434"/>
      <c r="I338" s="434"/>
      <c r="J338" s="434"/>
      <c r="K338" s="434"/>
      <c r="L338" s="440"/>
      <c r="M338" s="6"/>
      <c r="N338" s="6"/>
      <c r="O338" s="6"/>
    </row>
    <row r="339" ht="12.75" customHeight="1" spans="1:15">
      <c r="A339" s="6"/>
      <c r="B339" s="6"/>
      <c r="C339" s="434"/>
      <c r="D339" s="434"/>
      <c r="E339" s="434"/>
      <c r="F339" s="434"/>
      <c r="G339" s="434"/>
      <c r="H339" s="434"/>
      <c r="I339" s="434"/>
      <c r="J339" s="434"/>
      <c r="K339" s="434"/>
      <c r="L339" s="440"/>
      <c r="M339" s="6"/>
      <c r="N339" s="6"/>
      <c r="O339" s="6"/>
    </row>
    <row r="340" ht="12.75" customHeight="1" spans="1:1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426"/>
      <c r="M340" s="6"/>
      <c r="N340" s="6"/>
      <c r="O340" s="6"/>
    </row>
    <row r="341" ht="12.75" customHeight="1" spans="1:1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426"/>
      <c r="M341" s="6"/>
      <c r="N341" s="6"/>
      <c r="O341" s="6"/>
    </row>
    <row r="342" ht="12.75" customHeight="1" spans="1:1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426"/>
      <c r="M342" s="6"/>
      <c r="N342" s="6"/>
      <c r="O342" s="6"/>
    </row>
    <row r="343" ht="12.75" customHeight="1" spans="1:1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426"/>
      <c r="M343" s="6"/>
      <c r="N343" s="6"/>
      <c r="O343" s="6"/>
    </row>
    <row r="344" ht="12.75" customHeight="1" spans="1:1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426"/>
      <c r="M344" s="6"/>
      <c r="N344" s="6"/>
      <c r="O344" s="6"/>
    </row>
    <row r="345" ht="12.75" customHeight="1" spans="1:1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426"/>
      <c r="M345" s="6"/>
      <c r="N345" s="6"/>
      <c r="O345" s="6"/>
    </row>
    <row r="346" ht="12.75" customHeight="1" spans="1:1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426"/>
      <c r="M346" s="6"/>
      <c r="N346" s="6"/>
      <c r="O346" s="6"/>
    </row>
    <row r="347" ht="12.75" customHeight="1" spans="1:1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426"/>
      <c r="M347" s="6"/>
      <c r="N347" s="6"/>
      <c r="O347" s="6"/>
    </row>
    <row r="348" ht="12.75" customHeight="1" spans="1:1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426"/>
      <c r="M348" s="6"/>
      <c r="N348" s="6"/>
      <c r="O348" s="6"/>
    </row>
    <row r="349" ht="12.75" customHeight="1" spans="1:1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426"/>
      <c r="M349" s="6"/>
      <c r="N349" s="6"/>
      <c r="O349" s="6"/>
    </row>
    <row r="350" ht="12.75" customHeight="1" spans="1:1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426"/>
      <c r="M350" s="6"/>
      <c r="N350" s="6"/>
      <c r="O350" s="6"/>
    </row>
    <row r="351" ht="12.75" customHeight="1" spans="1:1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426"/>
      <c r="M351" s="6"/>
      <c r="N351" s="6"/>
      <c r="O351" s="6"/>
    </row>
    <row r="352" ht="12.75" customHeight="1" spans="1:1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426"/>
      <c r="M352" s="6"/>
      <c r="N352" s="6"/>
      <c r="O352" s="6"/>
    </row>
    <row r="353" ht="12.75" customHeight="1" spans="1:1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426"/>
      <c r="M353" s="6"/>
      <c r="N353" s="6"/>
      <c r="O353" s="6"/>
    </row>
    <row r="354" ht="12.75" customHeight="1" spans="1:1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426"/>
      <c r="M354" s="6"/>
      <c r="N354" s="6"/>
      <c r="O354" s="6"/>
    </row>
    <row r="355" ht="12.75" customHeight="1" spans="1:1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426"/>
      <c r="M355" s="6"/>
      <c r="N355" s="6"/>
      <c r="O355" s="6"/>
    </row>
    <row r="356" ht="12.75" customHeight="1" spans="1:1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426"/>
      <c r="M356" s="6"/>
      <c r="N356" s="6"/>
      <c r="O356" s="6"/>
    </row>
    <row r="357" ht="12.75" customHeight="1" spans="1:1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426"/>
      <c r="M357" s="6"/>
      <c r="N357" s="6"/>
      <c r="O357" s="6"/>
    </row>
    <row r="358" ht="12.75" customHeight="1" spans="1:1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426"/>
      <c r="M358" s="6"/>
      <c r="N358" s="6"/>
      <c r="O358" s="6"/>
    </row>
    <row r="359" ht="12.75" customHeight="1" spans="1:1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426"/>
      <c r="M359" s="6"/>
      <c r="N359" s="6"/>
      <c r="O359" s="6"/>
    </row>
    <row r="360" ht="12.75" customHeight="1" spans="1:1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426"/>
      <c r="M360" s="6"/>
      <c r="N360" s="6"/>
      <c r="O360" s="6"/>
    </row>
    <row r="361" ht="12.75" customHeight="1" spans="1:1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426"/>
      <c r="M361" s="6"/>
      <c r="N361" s="6"/>
      <c r="O361" s="6"/>
    </row>
    <row r="362" ht="12.75" customHeight="1" spans="1:1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426"/>
      <c r="M362" s="6"/>
      <c r="N362" s="6"/>
      <c r="O362" s="6"/>
    </row>
    <row r="363" ht="12.75" customHeight="1" spans="1:1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426"/>
      <c r="M363" s="6"/>
      <c r="N363" s="6"/>
      <c r="O363" s="6"/>
    </row>
    <row r="364" ht="12.75" customHeight="1" spans="1:1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426"/>
      <c r="M364" s="6"/>
      <c r="N364" s="6"/>
      <c r="O364" s="6"/>
    </row>
    <row r="365" ht="12.75" customHeight="1" spans="1:1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426"/>
      <c r="M365" s="6"/>
      <c r="N365" s="6"/>
      <c r="O365" s="6"/>
    </row>
    <row r="366" ht="12.75" customHeight="1" spans="1:1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426"/>
      <c r="M366" s="6"/>
      <c r="N366" s="6"/>
      <c r="O366" s="6"/>
    </row>
    <row r="367" ht="12.75" customHeight="1" spans="1:1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426"/>
      <c r="M367" s="6"/>
      <c r="N367" s="6"/>
      <c r="O367" s="6"/>
    </row>
    <row r="368" ht="12.75" customHeight="1" spans="1:1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426"/>
      <c r="M368" s="6"/>
      <c r="N368" s="6"/>
      <c r="O368" s="6"/>
    </row>
    <row r="369" ht="12.75" customHeight="1" spans="1:1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426"/>
      <c r="M369" s="6"/>
      <c r="N369" s="6"/>
      <c r="O369" s="6"/>
    </row>
    <row r="370" ht="12.75" customHeight="1" spans="1:1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426"/>
      <c r="M370" s="6"/>
      <c r="N370" s="6"/>
      <c r="O370" s="6"/>
    </row>
    <row r="371" ht="12.75" customHeight="1" spans="1:1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426"/>
      <c r="M371" s="6"/>
      <c r="N371" s="6"/>
      <c r="O371" s="6"/>
    </row>
    <row r="372" ht="12.75" customHeight="1" spans="1:1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426"/>
      <c r="M372" s="6"/>
      <c r="N372" s="6"/>
      <c r="O372" s="6"/>
    </row>
    <row r="373" ht="12.75" customHeight="1" spans="1:1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426"/>
      <c r="M373" s="6"/>
      <c r="N373" s="6"/>
      <c r="O373" s="6"/>
    </row>
    <row r="374" ht="12.75" customHeight="1" spans="1:1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426"/>
      <c r="M374" s="6"/>
      <c r="N374" s="6"/>
      <c r="O374" s="6"/>
    </row>
    <row r="375" ht="12.75" customHeight="1" spans="1:1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426"/>
      <c r="M375" s="6"/>
      <c r="N375" s="6"/>
      <c r="O375" s="6"/>
    </row>
    <row r="376" ht="12.75" customHeight="1" spans="1:1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426"/>
      <c r="M376" s="6"/>
      <c r="N376" s="6"/>
      <c r="O376" s="6"/>
    </row>
    <row r="377" ht="12.75" customHeight="1" spans="1:1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426"/>
      <c r="M377" s="6"/>
      <c r="N377" s="6"/>
      <c r="O377" s="6"/>
    </row>
    <row r="378" ht="12.75" customHeight="1" spans="1:1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426"/>
      <c r="M378" s="6"/>
      <c r="N378" s="6"/>
      <c r="O378" s="6"/>
    </row>
    <row r="379" ht="12.75" customHeight="1" spans="1:1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426"/>
      <c r="M379" s="6"/>
      <c r="N379" s="6"/>
      <c r="O379" s="6"/>
    </row>
    <row r="380" ht="12.75" customHeight="1" spans="1:1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426"/>
      <c r="M380" s="6"/>
      <c r="N380" s="6"/>
      <c r="O380" s="6"/>
    </row>
    <row r="381" ht="12.75" customHeight="1" spans="1:1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426"/>
      <c r="M381" s="6"/>
      <c r="N381" s="6"/>
      <c r="O381" s="6"/>
    </row>
    <row r="382" ht="12.75" customHeight="1" spans="1:1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426"/>
      <c r="M382" s="6"/>
      <c r="N382" s="6"/>
      <c r="O382" s="6"/>
    </row>
    <row r="383" ht="12.75" customHeight="1" spans="1:1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426"/>
      <c r="M383" s="6"/>
      <c r="N383" s="6"/>
      <c r="O383" s="6"/>
    </row>
    <row r="384" ht="12.75" customHeight="1" spans="1:1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426"/>
      <c r="M384" s="6"/>
      <c r="N384" s="6"/>
      <c r="O384" s="6"/>
    </row>
    <row r="385" ht="12.75" customHeight="1" spans="1:1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426"/>
      <c r="M385" s="6"/>
      <c r="N385" s="6"/>
      <c r="O385" s="6"/>
    </row>
    <row r="386" ht="12.75" customHeight="1" spans="1:1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426"/>
      <c r="M386" s="6"/>
      <c r="N386" s="6"/>
      <c r="O386" s="6"/>
    </row>
    <row r="387" ht="12.75" customHeight="1" spans="1:1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426"/>
      <c r="M387" s="6"/>
      <c r="N387" s="6"/>
      <c r="O387" s="6"/>
    </row>
    <row r="388" ht="12.75" customHeight="1" spans="1:1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426"/>
      <c r="M388" s="6"/>
      <c r="N388" s="6"/>
      <c r="O388" s="6"/>
    </row>
    <row r="389" ht="12.75" customHeight="1" spans="1:1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426"/>
      <c r="M389" s="6"/>
      <c r="N389" s="6"/>
      <c r="O389" s="6"/>
    </row>
    <row r="390" ht="12.75" customHeight="1" spans="1:1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426"/>
      <c r="M390" s="6"/>
      <c r="N390" s="6"/>
      <c r="O390" s="6"/>
    </row>
    <row r="391" ht="12.75" customHeight="1" spans="1:1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426"/>
      <c r="M391" s="6"/>
      <c r="N391" s="6"/>
      <c r="O391" s="6"/>
    </row>
    <row r="392" ht="12.75" customHeight="1" spans="1:1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426"/>
      <c r="M392" s="6"/>
      <c r="N392" s="6"/>
      <c r="O392" s="6"/>
    </row>
    <row r="393" ht="12.75" customHeight="1" spans="1:1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426"/>
      <c r="M393" s="6"/>
      <c r="N393" s="6"/>
      <c r="O393" s="6"/>
    </row>
    <row r="394" ht="12.75" customHeight="1" spans="1:1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426"/>
      <c r="M394" s="6"/>
      <c r="N394" s="6"/>
      <c r="O394" s="6"/>
    </row>
    <row r="395" ht="12.75" customHeight="1" spans="1:1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426"/>
      <c r="M395" s="6"/>
      <c r="N395" s="6"/>
      <c r="O395" s="6"/>
    </row>
    <row r="396" ht="12.75" customHeight="1" spans="1:1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426"/>
      <c r="M396" s="6"/>
      <c r="N396" s="6"/>
      <c r="O396" s="6"/>
    </row>
    <row r="397" ht="12.75" customHeight="1" spans="1:1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426"/>
      <c r="M397" s="6"/>
      <c r="N397" s="6"/>
      <c r="O397" s="6"/>
    </row>
    <row r="398" ht="12.75" customHeight="1" spans="1:1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426"/>
      <c r="M398" s="6"/>
      <c r="N398" s="6"/>
      <c r="O398" s="6"/>
    </row>
    <row r="399" ht="12.75" customHeight="1" spans="1:1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426"/>
      <c r="M399" s="6"/>
      <c r="N399" s="6"/>
      <c r="O399" s="6"/>
    </row>
    <row r="400" ht="12.75" customHeight="1" spans="1:1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426"/>
      <c r="M400" s="6"/>
      <c r="N400" s="6"/>
      <c r="O400" s="6"/>
    </row>
    <row r="401" ht="12.75" customHeight="1" spans="1:1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426"/>
      <c r="M401" s="6"/>
      <c r="N401" s="6"/>
      <c r="O401" s="6"/>
    </row>
    <row r="402" ht="12.75" customHeight="1" spans="1:1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426"/>
      <c r="M402" s="6"/>
      <c r="N402" s="6"/>
      <c r="O402" s="6"/>
    </row>
    <row r="403" ht="12.75" customHeight="1" spans="1:1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426"/>
      <c r="M403" s="6"/>
      <c r="N403" s="6"/>
      <c r="O403" s="6"/>
    </row>
    <row r="404" ht="12.75" customHeight="1" spans="1:1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426"/>
      <c r="M404" s="6"/>
      <c r="N404" s="6"/>
      <c r="O404" s="6"/>
    </row>
    <row r="405" ht="12.75" customHeight="1" spans="1:1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426"/>
      <c r="M405" s="6"/>
      <c r="N405" s="6"/>
      <c r="O405" s="6"/>
    </row>
    <row r="406" ht="12.75" customHeight="1" spans="1:1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426"/>
      <c r="M406" s="6"/>
      <c r="N406" s="6"/>
      <c r="O406" s="6"/>
    </row>
    <row r="407" ht="12.75" customHeight="1" spans="1:1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426"/>
      <c r="M407" s="6"/>
      <c r="N407" s="6"/>
      <c r="O407" s="6"/>
    </row>
    <row r="408" ht="12.75" customHeight="1" spans="1:1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426"/>
      <c r="M408" s="6"/>
      <c r="N408" s="6"/>
      <c r="O408" s="6"/>
    </row>
    <row r="409" ht="12.75" customHeight="1" spans="1:1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426"/>
      <c r="M409" s="6"/>
      <c r="N409" s="6"/>
      <c r="O409" s="6"/>
    </row>
    <row r="410" ht="12.75" customHeight="1" spans="1:1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426"/>
      <c r="M410" s="6"/>
      <c r="N410" s="6"/>
      <c r="O410" s="6"/>
    </row>
    <row r="411" ht="12.75" customHeight="1" spans="1:1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426"/>
      <c r="M411" s="6"/>
      <c r="N411" s="6"/>
      <c r="O411" s="6"/>
    </row>
    <row r="412" ht="12.75" customHeight="1" spans="1:1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426"/>
      <c r="M412" s="6"/>
      <c r="N412" s="6"/>
      <c r="O412" s="6"/>
    </row>
    <row r="413" ht="12.75" customHeight="1" spans="1:1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426"/>
      <c r="M413" s="6"/>
      <c r="N413" s="6"/>
      <c r="O413" s="6"/>
    </row>
    <row r="414" ht="12.75" customHeight="1" spans="1:1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426"/>
      <c r="M414" s="6"/>
      <c r="N414" s="6"/>
      <c r="O414" s="6"/>
    </row>
    <row r="415" ht="12.75" customHeight="1" spans="1: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426"/>
      <c r="M415" s="6"/>
      <c r="N415" s="6"/>
      <c r="O415" s="6"/>
    </row>
    <row r="416" ht="12.75" customHeight="1" spans="1:1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426"/>
      <c r="M416" s="6"/>
      <c r="N416" s="6"/>
      <c r="O416" s="6"/>
    </row>
    <row r="417" ht="12.75" customHeight="1" spans="1:1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426"/>
      <c r="M417" s="6"/>
      <c r="N417" s="6"/>
      <c r="O417" s="6"/>
    </row>
    <row r="418" ht="12.75" customHeight="1" spans="1:1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426"/>
      <c r="M418" s="6"/>
      <c r="N418" s="6"/>
      <c r="O418" s="6"/>
    </row>
    <row r="419" ht="12.75" customHeight="1" spans="1:1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426"/>
      <c r="M419" s="6"/>
      <c r="N419" s="6"/>
      <c r="O419" s="6"/>
    </row>
    <row r="420" ht="12.75" customHeight="1" spans="1:1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426"/>
      <c r="M420" s="6"/>
      <c r="N420" s="6"/>
      <c r="O420" s="6"/>
    </row>
    <row r="421" ht="12.75" customHeight="1" spans="1:1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426"/>
      <c r="M421" s="6"/>
      <c r="N421" s="6"/>
      <c r="O421" s="6"/>
    </row>
    <row r="422" ht="12.75" customHeight="1" spans="1:1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426"/>
      <c r="M422" s="6"/>
      <c r="N422" s="6"/>
      <c r="O422" s="6"/>
    </row>
    <row r="423" ht="12.75" customHeight="1" spans="1:1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426"/>
      <c r="M423" s="6"/>
      <c r="N423" s="6"/>
      <c r="O423" s="6"/>
    </row>
    <row r="424" ht="12.75" customHeight="1" spans="1:1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426"/>
      <c r="M424" s="6"/>
      <c r="N424" s="6"/>
      <c r="O424" s="6"/>
    </row>
    <row r="425" ht="12.75" customHeight="1" spans="1:1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426"/>
      <c r="M425" s="6"/>
      <c r="N425" s="6"/>
      <c r="O425" s="6"/>
    </row>
    <row r="426" ht="12.75" customHeight="1" spans="1:1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426"/>
      <c r="M426" s="6"/>
      <c r="N426" s="6"/>
      <c r="O426" s="6"/>
    </row>
    <row r="427" ht="12.75" customHeight="1" spans="1:1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426"/>
      <c r="M427" s="6"/>
      <c r="N427" s="6"/>
      <c r="O427" s="6"/>
    </row>
    <row r="428" ht="12.75" customHeight="1" spans="1:1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426"/>
      <c r="M428" s="6"/>
      <c r="N428" s="6"/>
      <c r="O428" s="6"/>
    </row>
    <row r="429" ht="12.75" customHeight="1" spans="1:1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426"/>
      <c r="M429" s="6"/>
      <c r="N429" s="6"/>
      <c r="O429" s="6"/>
    </row>
    <row r="430" ht="12.75" customHeight="1" spans="1:1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426"/>
      <c r="M430" s="6"/>
      <c r="N430" s="6"/>
      <c r="O430" s="6"/>
    </row>
    <row r="431" ht="12.75" customHeight="1" spans="1:1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426"/>
      <c r="M431" s="6"/>
      <c r="N431" s="6"/>
      <c r="O431" s="6"/>
    </row>
    <row r="432" ht="12.75" customHeight="1" spans="1:1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426"/>
      <c r="M432" s="6"/>
      <c r="N432" s="6"/>
      <c r="O432" s="6"/>
    </row>
    <row r="433" ht="12.75" customHeight="1" spans="1:1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426"/>
      <c r="M433" s="6"/>
      <c r="N433" s="6"/>
      <c r="O433" s="6"/>
    </row>
    <row r="434" ht="12.75" customHeight="1" spans="1:1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426"/>
      <c r="M434" s="6"/>
      <c r="N434" s="6"/>
      <c r="O434" s="6"/>
    </row>
    <row r="435" ht="12.75" customHeight="1" spans="1:1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426"/>
      <c r="M435" s="6"/>
      <c r="N435" s="6"/>
      <c r="O435" s="6"/>
    </row>
    <row r="436" ht="12.75" customHeight="1" spans="1:1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426"/>
      <c r="M436" s="6"/>
      <c r="N436" s="6"/>
      <c r="O436" s="6"/>
    </row>
    <row r="437" ht="12.75" customHeight="1" spans="1:1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426"/>
      <c r="M437" s="6"/>
      <c r="N437" s="6"/>
      <c r="O437" s="6"/>
    </row>
    <row r="438" ht="12.75" customHeight="1" spans="1:1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426"/>
      <c r="M438" s="6"/>
      <c r="N438" s="6"/>
      <c r="O438" s="6"/>
    </row>
    <row r="439" ht="12.75" customHeight="1" spans="1:1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426"/>
      <c r="M439" s="6"/>
      <c r="N439" s="6"/>
      <c r="O439" s="6"/>
    </row>
    <row r="440" ht="12.75" customHeight="1" spans="1:1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426"/>
      <c r="M440" s="6"/>
      <c r="N440" s="6"/>
      <c r="O440" s="6"/>
    </row>
    <row r="441" ht="12.75" customHeight="1" spans="1:1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426"/>
      <c r="M441" s="6"/>
      <c r="N441" s="6"/>
      <c r="O441" s="6"/>
    </row>
    <row r="442" ht="12.75" customHeight="1" spans="1:1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426"/>
      <c r="M442" s="6"/>
      <c r="N442" s="6"/>
      <c r="O442" s="6"/>
    </row>
    <row r="443" ht="12.75" customHeight="1" spans="1:1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426"/>
      <c r="M443" s="6"/>
      <c r="N443" s="6"/>
      <c r="O443" s="6"/>
    </row>
    <row r="444" ht="12.75" customHeight="1" spans="1:1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426"/>
      <c r="M444" s="6"/>
      <c r="N444" s="6"/>
      <c r="O444" s="6"/>
    </row>
    <row r="445" ht="12.75" customHeight="1" spans="1:1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426"/>
      <c r="M445" s="6"/>
      <c r="N445" s="6"/>
      <c r="O445" s="6"/>
    </row>
    <row r="446" ht="12.75" customHeight="1" spans="1:1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426"/>
      <c r="M446" s="6"/>
      <c r="N446" s="6"/>
      <c r="O446" s="6"/>
    </row>
    <row r="447" ht="12.75" customHeight="1" spans="1:1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426"/>
      <c r="M447" s="6"/>
      <c r="N447" s="6"/>
      <c r="O447" s="6"/>
    </row>
    <row r="448" ht="12.75" customHeight="1" spans="1:1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426"/>
      <c r="M448" s="6"/>
      <c r="N448" s="6"/>
      <c r="O448" s="6"/>
    </row>
    <row r="449" ht="12.75" customHeight="1" spans="1:1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426"/>
      <c r="M449" s="6"/>
      <c r="N449" s="6"/>
      <c r="O449" s="6"/>
    </row>
    <row r="450" ht="12.75" customHeight="1" spans="1:1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426"/>
      <c r="M450" s="6"/>
      <c r="N450" s="6"/>
      <c r="O450" s="6"/>
    </row>
    <row r="451" ht="12.75" customHeight="1" spans="1:1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426"/>
      <c r="M451" s="6"/>
      <c r="N451" s="6"/>
      <c r="O451" s="6"/>
    </row>
    <row r="452" ht="12.75" customHeight="1" spans="1:1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426"/>
      <c r="M452" s="6"/>
      <c r="N452" s="6"/>
      <c r="O452" s="6"/>
    </row>
    <row r="453" ht="12.75" customHeight="1" spans="1:1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426"/>
      <c r="M453" s="6"/>
      <c r="N453" s="6"/>
      <c r="O453" s="6"/>
    </row>
    <row r="454" ht="12.75" customHeight="1" spans="1:1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426"/>
      <c r="M454" s="6"/>
      <c r="N454" s="6"/>
      <c r="O454" s="6"/>
    </row>
    <row r="455" ht="12.75" customHeight="1" spans="1:1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426"/>
      <c r="M455" s="6"/>
      <c r="N455" s="6"/>
      <c r="O455" s="6"/>
    </row>
    <row r="456" ht="12.75" customHeight="1" spans="1:1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426"/>
      <c r="M456" s="6"/>
      <c r="N456" s="6"/>
      <c r="O456" s="6"/>
    </row>
    <row r="457" ht="12.75" customHeight="1" spans="1:1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426"/>
      <c r="M457" s="6"/>
      <c r="N457" s="6"/>
      <c r="O457" s="6"/>
    </row>
    <row r="458" ht="12.75" customHeight="1" spans="1:1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426"/>
      <c r="M458" s="6"/>
      <c r="N458" s="6"/>
      <c r="O458" s="6"/>
    </row>
    <row r="459" ht="12.75" customHeight="1" spans="1:1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426"/>
      <c r="M459" s="6"/>
      <c r="N459" s="6"/>
      <c r="O459" s="6"/>
    </row>
    <row r="460" ht="12.75" customHeight="1" spans="1:1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426"/>
      <c r="M460" s="6"/>
      <c r="N460" s="6"/>
      <c r="O460" s="6"/>
    </row>
    <row r="461" ht="12.75" customHeight="1" spans="1:1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426"/>
      <c r="M461" s="6"/>
      <c r="N461" s="6"/>
      <c r="O461" s="6"/>
    </row>
    <row r="462" ht="12.75" customHeight="1" spans="1:1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426"/>
      <c r="M462" s="6"/>
      <c r="N462" s="6"/>
      <c r="O462" s="6"/>
    </row>
    <row r="463" ht="12.75" customHeight="1" spans="1:1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426"/>
      <c r="M463" s="6"/>
      <c r="N463" s="6"/>
      <c r="O463" s="6"/>
    </row>
    <row r="464" ht="12.75" customHeight="1" spans="1:1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426"/>
      <c r="M464" s="6"/>
      <c r="N464" s="6"/>
      <c r="O464" s="6"/>
    </row>
    <row r="465" ht="12.75" customHeight="1" spans="1:1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426"/>
      <c r="M465" s="6"/>
      <c r="N465" s="6"/>
      <c r="O465" s="6"/>
    </row>
    <row r="466" ht="12.75" customHeight="1" spans="1:1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426"/>
      <c r="M466" s="6"/>
      <c r="N466" s="6"/>
      <c r="O466" s="6"/>
    </row>
    <row r="467" ht="12.75" customHeight="1" spans="1:1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426"/>
      <c r="M467" s="6"/>
      <c r="N467" s="6"/>
      <c r="O467" s="6"/>
    </row>
    <row r="468" ht="12.75" customHeight="1" spans="1:1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426"/>
      <c r="M468" s="6"/>
      <c r="N468" s="6"/>
      <c r="O468" s="6"/>
    </row>
    <row r="469" ht="12.75" customHeight="1" spans="1:1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426"/>
      <c r="M469" s="6"/>
      <c r="N469" s="6"/>
      <c r="O469" s="6"/>
    </row>
    <row r="470" ht="12.75" customHeight="1" spans="1:1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426"/>
      <c r="M470" s="6"/>
      <c r="N470" s="6"/>
      <c r="O470" s="6"/>
    </row>
    <row r="471" ht="12.75" customHeight="1" spans="1:1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426"/>
      <c r="M471" s="6"/>
      <c r="N471" s="6"/>
      <c r="O471" s="6"/>
    </row>
    <row r="472" ht="12.75" customHeight="1" spans="1:1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426"/>
      <c r="M472" s="6"/>
      <c r="N472" s="6"/>
      <c r="O472" s="6"/>
    </row>
    <row r="473" ht="12.75" customHeight="1" spans="1:1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426"/>
      <c r="M473" s="6"/>
      <c r="N473" s="6"/>
      <c r="O473" s="6"/>
    </row>
    <row r="474" ht="12.75" customHeight="1" spans="1:1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426"/>
      <c r="M474" s="6"/>
      <c r="N474" s="6"/>
      <c r="O474" s="6"/>
    </row>
    <row r="475" ht="12.75" customHeight="1" spans="1:1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426"/>
      <c r="M475" s="6"/>
      <c r="N475" s="6"/>
      <c r="O475" s="6"/>
    </row>
    <row r="476" ht="12.75" customHeight="1" spans="1:1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426"/>
      <c r="M476" s="6"/>
      <c r="N476" s="6"/>
      <c r="O476" s="6"/>
    </row>
    <row r="477" ht="12.75" customHeight="1" spans="1:1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426"/>
      <c r="M477" s="6"/>
      <c r="N477" s="6"/>
      <c r="O477" s="6"/>
    </row>
    <row r="478" ht="12.75" customHeight="1" spans="1:1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426"/>
      <c r="M478" s="6"/>
      <c r="N478" s="6"/>
      <c r="O478" s="6"/>
    </row>
    <row r="479" ht="12.75" customHeight="1" spans="1:1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426"/>
      <c r="M479" s="6"/>
      <c r="N479" s="6"/>
      <c r="O479" s="6"/>
    </row>
    <row r="480" ht="12.75" customHeight="1" spans="1:1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426"/>
      <c r="M480" s="6"/>
      <c r="N480" s="6"/>
      <c r="O480" s="6"/>
    </row>
    <row r="481" ht="12.75" customHeight="1" spans="1:1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426"/>
      <c r="M481" s="6"/>
      <c r="N481" s="6"/>
      <c r="O481" s="6"/>
    </row>
    <row r="482" ht="12.75" customHeight="1" spans="1:1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426"/>
      <c r="M482" s="6"/>
      <c r="N482" s="6"/>
      <c r="O482" s="6"/>
    </row>
    <row r="483" ht="12.75" customHeight="1" spans="1:1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426"/>
      <c r="M483" s="6"/>
      <c r="N483" s="6"/>
      <c r="O483" s="6"/>
    </row>
    <row r="484" ht="12.75" customHeight="1" spans="1:1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426"/>
      <c r="M484" s="6"/>
      <c r="N484" s="6"/>
      <c r="O484" s="6"/>
    </row>
    <row r="485" ht="12.75" customHeight="1" spans="1:1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426"/>
      <c r="M485" s="6"/>
      <c r="N485" s="6"/>
      <c r="O485" s="6"/>
    </row>
    <row r="486" ht="12.75" customHeight="1" spans="1:1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426"/>
      <c r="M486" s="6"/>
      <c r="N486" s="6"/>
      <c r="O486" s="6"/>
    </row>
    <row r="487" ht="12.75" customHeight="1" spans="1:1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426"/>
      <c r="M487" s="6"/>
      <c r="N487" s="6"/>
      <c r="O487" s="6"/>
    </row>
    <row r="488" ht="12.75" customHeight="1" spans="1:1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426"/>
      <c r="M488" s="6"/>
      <c r="N488" s="6"/>
      <c r="O488" s="6"/>
    </row>
    <row r="489" ht="12.75" customHeight="1" spans="1:1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426"/>
      <c r="M489" s="6"/>
      <c r="N489" s="6"/>
      <c r="O489" s="6"/>
    </row>
    <row r="490" ht="12.75" customHeight="1" spans="1:1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426"/>
      <c r="M490" s="6"/>
      <c r="N490" s="6"/>
      <c r="O490" s="6"/>
    </row>
    <row r="491" ht="12.75" customHeight="1" spans="1:1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426"/>
      <c r="M491" s="6"/>
      <c r="N491" s="6"/>
      <c r="O491" s="6"/>
    </row>
    <row r="492" ht="12.75" customHeight="1" spans="1:1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426"/>
      <c r="M492" s="6"/>
      <c r="N492" s="6"/>
      <c r="O492" s="6"/>
    </row>
    <row r="493" ht="12.75" customHeight="1" spans="1:1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426"/>
      <c r="M493" s="6"/>
      <c r="N493" s="6"/>
      <c r="O493" s="6"/>
    </row>
    <row r="494" ht="12.75" customHeight="1" spans="1:1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426"/>
      <c r="M494" s="6"/>
      <c r="N494" s="6"/>
      <c r="O494" s="6"/>
    </row>
    <row r="495" ht="12.75" customHeight="1" spans="1:1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426"/>
      <c r="M495" s="6"/>
      <c r="N495" s="6"/>
      <c r="O495" s="6"/>
    </row>
    <row r="496" ht="12.75" customHeight="1" spans="1:1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426"/>
      <c r="M496" s="6"/>
      <c r="N496" s="6"/>
      <c r="O496" s="6"/>
    </row>
    <row r="497" ht="12.75" customHeight="1" spans="1:1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426"/>
      <c r="M497" s="6"/>
      <c r="N497" s="6"/>
      <c r="O497" s="6"/>
    </row>
    <row r="498" ht="12.75" customHeight="1" spans="1:1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426"/>
      <c r="M498" s="6"/>
      <c r="N498" s="6"/>
      <c r="O498" s="6"/>
    </row>
    <row r="499" ht="12.75" customHeight="1" spans="1:1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426"/>
      <c r="M499" s="6"/>
      <c r="N499" s="6"/>
      <c r="O499" s="6"/>
    </row>
    <row r="500" ht="12.75" customHeight="1" spans="1:1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426"/>
      <c r="M500" s="6"/>
      <c r="N500" s="6"/>
      <c r="O500" s="6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2"/>
  <sheetViews>
    <sheetView zoomScale="85" zoomScaleNormal="85" workbookViewId="0">
      <pane ySplit="10" topLeftCell="A11" activePane="bottomLeft" state="frozen"/>
      <selection/>
      <selection pane="bottomLeft" activeCell="C13" sqref="C13"/>
    </sheetView>
  </sheetViews>
  <sheetFormatPr defaultColWidth="17.2857142857143" defaultRowHeight="15" customHeight="1"/>
  <cols>
    <col min="1" max="1" width="7.28571428571429" customWidth="1"/>
    <col min="2" max="2" width="14.2857142857143" customWidth="1"/>
    <col min="3" max="3" width="12.7142857142857" customWidth="1"/>
    <col min="4" max="4" width="12.2857142857143" customWidth="1"/>
    <col min="5" max="6" width="9.71428571428571" customWidth="1"/>
    <col min="7" max="10" width="11.4285714285714" customWidth="1"/>
    <col min="11" max="11" width="10" customWidth="1"/>
    <col min="12" max="12" width="10.5714285714286" customWidth="1"/>
    <col min="13" max="13" width="11.8571428571429" customWidth="1"/>
    <col min="14" max="15" width="9.28571428571429" customWidth="1"/>
  </cols>
  <sheetData>
    <row r="1" ht="12.75" customHeight="1" spans="1:15">
      <c r="A1" s="377"/>
      <c r="B1" s="156"/>
      <c r="C1" s="377"/>
      <c r="D1" s="377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12.75" customHeight="1" spans="1: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12.75" customHeight="1" spans="1: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ht="12.75" customHeight="1" spans="1: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ht="26.25" customHeight="1" spans="1: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379" t="s">
        <v>309</v>
      </c>
      <c r="M5" s="6"/>
      <c r="N5" s="6"/>
      <c r="O5" s="6"/>
    </row>
    <row r="6" ht="12.75" customHeight="1" spans="1:15">
      <c r="A6" s="394" t="s">
        <v>15</v>
      </c>
      <c r="B6" s="6"/>
      <c r="C6" s="6"/>
      <c r="D6" s="6"/>
      <c r="E6" s="6"/>
      <c r="F6" s="6"/>
      <c r="G6" s="6"/>
      <c r="H6" s="6"/>
      <c r="I6" s="6"/>
      <c r="J6" s="6"/>
      <c r="K6" s="382">
        <f>Main!B10</f>
        <v>44834</v>
      </c>
      <c r="L6" s="6"/>
      <c r="M6" s="6"/>
      <c r="N6" s="6"/>
      <c r="O6" s="6"/>
    </row>
    <row r="7" ht="12.75" customHeight="1" spans="2:15">
      <c r="B7" s="6"/>
      <c r="C7" s="6" t="s">
        <v>310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12.75" customHeight="1" spans="1:15">
      <c r="A8" s="395"/>
      <c r="B8" s="396"/>
      <c r="C8" s="396"/>
      <c r="D8" s="396"/>
      <c r="E8" s="396"/>
      <c r="F8" s="396"/>
      <c r="G8" s="397"/>
      <c r="H8" s="396"/>
      <c r="I8" s="396"/>
      <c r="J8" s="396"/>
      <c r="K8" s="396"/>
      <c r="L8" s="396"/>
      <c r="M8" s="396"/>
      <c r="N8" s="6"/>
      <c r="O8" s="6"/>
    </row>
    <row r="9" ht="13.5" customHeight="1" spans="1:15">
      <c r="A9" s="398" t="s">
        <v>16</v>
      </c>
      <c r="B9" s="399" t="s">
        <v>18</v>
      </c>
      <c r="C9" s="400" t="s">
        <v>20</v>
      </c>
      <c r="D9" s="400" t="s">
        <v>21</v>
      </c>
      <c r="E9" s="401" t="s">
        <v>22</v>
      </c>
      <c r="F9" s="402"/>
      <c r="G9" s="403"/>
      <c r="H9" s="401" t="s">
        <v>23</v>
      </c>
      <c r="I9" s="402"/>
      <c r="J9" s="403"/>
      <c r="K9" s="412"/>
      <c r="L9" s="413"/>
      <c r="M9" s="414"/>
      <c r="N9" s="6"/>
      <c r="O9" s="6"/>
    </row>
    <row r="10" ht="42.75" customHeight="1" spans="1:15">
      <c r="A10" s="404"/>
      <c r="B10" s="405"/>
      <c r="C10" s="405"/>
      <c r="D10" s="405"/>
      <c r="E10" s="406" t="s">
        <v>25</v>
      </c>
      <c r="F10" s="406" t="s">
        <v>26</v>
      </c>
      <c r="G10" s="406" t="s">
        <v>27</v>
      </c>
      <c r="H10" s="406" t="s">
        <v>28</v>
      </c>
      <c r="I10" s="406" t="s">
        <v>29</v>
      </c>
      <c r="J10" s="406" t="s">
        <v>30</v>
      </c>
      <c r="K10" s="406" t="s">
        <v>31</v>
      </c>
      <c r="L10" s="415" t="s">
        <v>32</v>
      </c>
      <c r="M10" s="416" t="s">
        <v>267</v>
      </c>
      <c r="N10" s="6"/>
      <c r="O10" s="6"/>
    </row>
    <row r="11" ht="12" customHeight="1" spans="1:15">
      <c r="A11" s="407">
        <v>1</v>
      </c>
      <c r="B11" s="408" t="s">
        <v>311</v>
      </c>
      <c r="C11" s="409">
        <v>24086.55</v>
      </c>
      <c r="D11" s="410">
        <v>23864.02</v>
      </c>
      <c r="E11" s="410">
        <v>23503.03</v>
      </c>
      <c r="F11" s="410">
        <v>22919.52</v>
      </c>
      <c r="G11" s="410">
        <v>22558.53</v>
      </c>
      <c r="H11" s="410">
        <v>24447.53</v>
      </c>
      <c r="I11" s="410">
        <v>24808.52</v>
      </c>
      <c r="J11" s="410">
        <v>25392.03</v>
      </c>
      <c r="K11" s="409">
        <v>24225</v>
      </c>
      <c r="L11" s="409">
        <v>23280.5</v>
      </c>
      <c r="M11" s="409">
        <v>0.04076</v>
      </c>
      <c r="N11" s="6"/>
      <c r="O11" s="6"/>
    </row>
    <row r="12" ht="12" customHeight="1" spans="1:15">
      <c r="A12" s="407">
        <v>2</v>
      </c>
      <c r="B12" s="411" t="s">
        <v>43</v>
      </c>
      <c r="C12" s="409">
        <v>2996.2</v>
      </c>
      <c r="D12" s="410">
        <v>3006.4</v>
      </c>
      <c r="E12" s="410">
        <v>2962.8</v>
      </c>
      <c r="F12" s="410">
        <v>2929.4</v>
      </c>
      <c r="G12" s="410">
        <v>2885.8</v>
      </c>
      <c r="H12" s="410">
        <v>3039.8</v>
      </c>
      <c r="I12" s="410">
        <v>3083.4</v>
      </c>
      <c r="J12" s="410">
        <v>3116.8</v>
      </c>
      <c r="K12" s="409">
        <v>3050</v>
      </c>
      <c r="L12" s="409">
        <v>2973</v>
      </c>
      <c r="M12" s="409">
        <v>2.91653</v>
      </c>
      <c r="N12" s="6"/>
      <c r="O12" s="6"/>
    </row>
    <row r="13" ht="12" customHeight="1" spans="1:15">
      <c r="A13" s="407">
        <v>3</v>
      </c>
      <c r="B13" s="411" t="s">
        <v>51</v>
      </c>
      <c r="C13" s="409">
        <v>2374.05</v>
      </c>
      <c r="D13" s="410">
        <v>2360.12</v>
      </c>
      <c r="E13" s="410">
        <v>2335.23</v>
      </c>
      <c r="F13" s="410">
        <v>2296.42</v>
      </c>
      <c r="G13" s="410">
        <v>2271.53</v>
      </c>
      <c r="H13" s="410">
        <v>2398.93</v>
      </c>
      <c r="I13" s="410">
        <v>2423.82</v>
      </c>
      <c r="J13" s="410">
        <v>2462.63</v>
      </c>
      <c r="K13" s="409">
        <v>2385</v>
      </c>
      <c r="L13" s="409">
        <v>2321.3</v>
      </c>
      <c r="M13" s="409">
        <v>11.59023</v>
      </c>
      <c r="N13" s="6"/>
      <c r="O13" s="6"/>
    </row>
    <row r="14" ht="12" customHeight="1" spans="1:15">
      <c r="A14" s="407">
        <v>4</v>
      </c>
      <c r="B14" s="411" t="s">
        <v>312</v>
      </c>
      <c r="C14" s="409">
        <v>2505.7</v>
      </c>
      <c r="D14" s="410">
        <v>2493.23</v>
      </c>
      <c r="E14" s="410">
        <v>2437.47</v>
      </c>
      <c r="F14" s="410">
        <v>2369.23</v>
      </c>
      <c r="G14" s="410">
        <v>2313.47</v>
      </c>
      <c r="H14" s="410">
        <v>2561.47</v>
      </c>
      <c r="I14" s="410">
        <v>2617.23</v>
      </c>
      <c r="J14" s="410">
        <v>2685.47</v>
      </c>
      <c r="K14" s="409">
        <v>2549</v>
      </c>
      <c r="L14" s="409">
        <v>2425</v>
      </c>
      <c r="M14" s="409">
        <v>0.36971</v>
      </c>
      <c r="N14" s="6"/>
      <c r="O14" s="6"/>
    </row>
    <row r="15" ht="12" customHeight="1" spans="1:15">
      <c r="A15" s="407">
        <v>5</v>
      </c>
      <c r="B15" s="411" t="s">
        <v>313</v>
      </c>
      <c r="C15" s="409">
        <v>1017.85</v>
      </c>
      <c r="D15" s="410">
        <v>1025.62</v>
      </c>
      <c r="E15" s="410">
        <v>998.78</v>
      </c>
      <c r="F15" s="410">
        <v>979.72</v>
      </c>
      <c r="G15" s="410">
        <v>952.88</v>
      </c>
      <c r="H15" s="410">
        <v>1044.68</v>
      </c>
      <c r="I15" s="410">
        <v>1071.52</v>
      </c>
      <c r="J15" s="410">
        <v>1090.58</v>
      </c>
      <c r="K15" s="409">
        <v>1052.45</v>
      </c>
      <c r="L15" s="409">
        <v>1006.55</v>
      </c>
      <c r="M15" s="409">
        <v>4.20577</v>
      </c>
      <c r="N15" s="6"/>
      <c r="O15" s="6"/>
    </row>
    <row r="16" ht="12" customHeight="1" spans="1:15">
      <c r="A16" s="407">
        <v>6</v>
      </c>
      <c r="B16" s="411" t="s">
        <v>66</v>
      </c>
      <c r="C16" s="409">
        <v>600.4</v>
      </c>
      <c r="D16" s="410">
        <v>599.07</v>
      </c>
      <c r="E16" s="410">
        <v>589.98</v>
      </c>
      <c r="F16" s="410">
        <v>579.57</v>
      </c>
      <c r="G16" s="410">
        <v>570.48</v>
      </c>
      <c r="H16" s="410">
        <v>609.48</v>
      </c>
      <c r="I16" s="410">
        <v>618.57</v>
      </c>
      <c r="J16" s="410">
        <v>628.98</v>
      </c>
      <c r="K16" s="409">
        <v>608.15</v>
      </c>
      <c r="L16" s="409">
        <v>588.65</v>
      </c>
      <c r="M16" s="409">
        <v>27.72572</v>
      </c>
      <c r="N16" s="6"/>
      <c r="O16" s="6"/>
    </row>
    <row r="17" ht="12" customHeight="1" spans="1:15">
      <c r="A17" s="407">
        <v>7</v>
      </c>
      <c r="B17" s="411" t="s">
        <v>314</v>
      </c>
      <c r="C17" s="409">
        <v>463.9</v>
      </c>
      <c r="D17" s="410">
        <v>459.95</v>
      </c>
      <c r="E17" s="410">
        <v>452.9</v>
      </c>
      <c r="F17" s="410">
        <v>441.9</v>
      </c>
      <c r="G17" s="410">
        <v>434.85</v>
      </c>
      <c r="H17" s="410">
        <v>470.95</v>
      </c>
      <c r="I17" s="410">
        <v>478</v>
      </c>
      <c r="J17" s="410">
        <v>489</v>
      </c>
      <c r="K17" s="409">
        <v>467</v>
      </c>
      <c r="L17" s="409">
        <v>448.95</v>
      </c>
      <c r="M17" s="409">
        <v>1.43733</v>
      </c>
      <c r="N17" s="6"/>
      <c r="O17" s="6"/>
    </row>
    <row r="18" ht="12" customHeight="1" spans="1:15">
      <c r="A18" s="407">
        <v>8</v>
      </c>
      <c r="B18" s="411" t="s">
        <v>315</v>
      </c>
      <c r="C18" s="409">
        <v>2161.5</v>
      </c>
      <c r="D18" s="410">
        <v>2172.18</v>
      </c>
      <c r="E18" s="410">
        <v>2119.37</v>
      </c>
      <c r="F18" s="410">
        <v>2077.23</v>
      </c>
      <c r="G18" s="410">
        <v>2024.42</v>
      </c>
      <c r="H18" s="410">
        <v>2214.32</v>
      </c>
      <c r="I18" s="410">
        <v>2267.13</v>
      </c>
      <c r="J18" s="410">
        <v>2309.27</v>
      </c>
      <c r="K18" s="409">
        <v>2225</v>
      </c>
      <c r="L18" s="409">
        <v>2130.05</v>
      </c>
      <c r="M18" s="409">
        <v>0.8596</v>
      </c>
      <c r="N18" s="6"/>
      <c r="O18" s="6"/>
    </row>
    <row r="19" ht="12" customHeight="1" spans="1:15">
      <c r="A19" s="407">
        <v>9</v>
      </c>
      <c r="B19" s="411" t="s">
        <v>45</v>
      </c>
      <c r="C19" s="409">
        <v>19181.1</v>
      </c>
      <c r="D19" s="410">
        <v>18900.9</v>
      </c>
      <c r="E19" s="410">
        <v>18502.8</v>
      </c>
      <c r="F19" s="410">
        <v>17824.5</v>
      </c>
      <c r="G19" s="410">
        <v>17426.4</v>
      </c>
      <c r="H19" s="410">
        <v>19579.2</v>
      </c>
      <c r="I19" s="410">
        <v>19977.3</v>
      </c>
      <c r="J19" s="410">
        <v>20655.6</v>
      </c>
      <c r="K19" s="409">
        <v>19299</v>
      </c>
      <c r="L19" s="409">
        <v>18222.6</v>
      </c>
      <c r="M19" s="409">
        <v>0.85444</v>
      </c>
      <c r="N19" s="6"/>
      <c r="O19" s="6"/>
    </row>
    <row r="20" ht="12" customHeight="1" spans="1:15">
      <c r="A20" s="407">
        <v>10</v>
      </c>
      <c r="B20" s="411" t="s">
        <v>52</v>
      </c>
      <c r="C20" s="409">
        <v>3470.7</v>
      </c>
      <c r="D20" s="410">
        <v>3526.35</v>
      </c>
      <c r="E20" s="410">
        <v>3387.95</v>
      </c>
      <c r="F20" s="410">
        <v>3305.2</v>
      </c>
      <c r="G20" s="410">
        <v>3166.8</v>
      </c>
      <c r="H20" s="410">
        <v>3609.1</v>
      </c>
      <c r="I20" s="410">
        <v>3747.5</v>
      </c>
      <c r="J20" s="410">
        <v>3830.25</v>
      </c>
      <c r="K20" s="409">
        <v>3664.75</v>
      </c>
      <c r="L20" s="409">
        <v>3443.6</v>
      </c>
      <c r="M20" s="409">
        <v>150.60223</v>
      </c>
      <c r="N20" s="6"/>
      <c r="O20" s="6"/>
    </row>
    <row r="21" ht="12" customHeight="1" spans="1:15">
      <c r="A21" s="407">
        <v>11</v>
      </c>
      <c r="B21" s="411" t="s">
        <v>275</v>
      </c>
      <c r="C21" s="409">
        <v>2004.05</v>
      </c>
      <c r="D21" s="410">
        <v>2042.73</v>
      </c>
      <c r="E21" s="410">
        <v>1947.47</v>
      </c>
      <c r="F21" s="410">
        <v>1890.88</v>
      </c>
      <c r="G21" s="410">
        <v>1795.62</v>
      </c>
      <c r="H21" s="410">
        <v>2099.32</v>
      </c>
      <c r="I21" s="410">
        <v>2194.58</v>
      </c>
      <c r="J21" s="410">
        <v>2251.17</v>
      </c>
      <c r="K21" s="409">
        <v>2138</v>
      </c>
      <c r="L21" s="409">
        <v>1986.15</v>
      </c>
      <c r="M21" s="409">
        <v>19.09893</v>
      </c>
      <c r="N21" s="6"/>
      <c r="O21" s="6"/>
    </row>
    <row r="22" ht="12" customHeight="1" spans="1:15">
      <c r="A22" s="407">
        <v>12</v>
      </c>
      <c r="B22" s="411" t="s">
        <v>53</v>
      </c>
      <c r="C22" s="409">
        <v>816.4</v>
      </c>
      <c r="D22" s="410">
        <v>825.65</v>
      </c>
      <c r="E22" s="410">
        <v>803.8</v>
      </c>
      <c r="F22" s="410">
        <v>791.2</v>
      </c>
      <c r="G22" s="410">
        <v>769.35</v>
      </c>
      <c r="H22" s="410">
        <v>838.25</v>
      </c>
      <c r="I22" s="410">
        <v>860.1</v>
      </c>
      <c r="J22" s="410">
        <v>872.7</v>
      </c>
      <c r="K22" s="409">
        <v>847.5</v>
      </c>
      <c r="L22" s="409">
        <v>813.05</v>
      </c>
      <c r="M22" s="409">
        <v>74.76709</v>
      </c>
      <c r="N22" s="6"/>
      <c r="O22" s="6"/>
    </row>
    <row r="23" ht="12.75" customHeight="1" spans="1:15">
      <c r="A23" s="407">
        <v>13</v>
      </c>
      <c r="B23" s="411" t="s">
        <v>276</v>
      </c>
      <c r="C23" s="409">
        <v>3372.25</v>
      </c>
      <c r="D23" s="410">
        <v>3416.82</v>
      </c>
      <c r="E23" s="410">
        <v>3258.83</v>
      </c>
      <c r="F23" s="410">
        <v>3145.42</v>
      </c>
      <c r="G23" s="410">
        <v>2987.43</v>
      </c>
      <c r="H23" s="410">
        <v>3530.23</v>
      </c>
      <c r="I23" s="410">
        <v>3688.22</v>
      </c>
      <c r="J23" s="410">
        <v>3801.63</v>
      </c>
      <c r="K23" s="409">
        <v>3574.8</v>
      </c>
      <c r="L23" s="409">
        <v>3303.4</v>
      </c>
      <c r="M23" s="409">
        <v>24.36698</v>
      </c>
      <c r="N23" s="6"/>
      <c r="O23" s="6"/>
    </row>
    <row r="24" ht="12.75" customHeight="1" spans="1:15">
      <c r="A24" s="407">
        <v>14</v>
      </c>
      <c r="B24" s="411" t="s">
        <v>277</v>
      </c>
      <c r="C24" s="409">
        <v>3406.4</v>
      </c>
      <c r="D24" s="410">
        <v>3510.97</v>
      </c>
      <c r="E24" s="410">
        <v>3246.13</v>
      </c>
      <c r="F24" s="410">
        <v>3085.87</v>
      </c>
      <c r="G24" s="410">
        <v>2821.03</v>
      </c>
      <c r="H24" s="410">
        <v>3671.23</v>
      </c>
      <c r="I24" s="410">
        <v>3936.07</v>
      </c>
      <c r="J24" s="410">
        <v>4096.33</v>
      </c>
      <c r="K24" s="409">
        <v>3775.8</v>
      </c>
      <c r="L24" s="409">
        <v>3350.7</v>
      </c>
      <c r="M24" s="409">
        <v>8.87218</v>
      </c>
      <c r="N24" s="6"/>
      <c r="O24" s="6"/>
    </row>
    <row r="25" ht="12.75" customHeight="1" spans="1:15">
      <c r="A25" s="407">
        <v>15</v>
      </c>
      <c r="B25" s="411" t="s">
        <v>47</v>
      </c>
      <c r="C25" s="409">
        <v>109.7</v>
      </c>
      <c r="D25" s="410">
        <v>109.28</v>
      </c>
      <c r="E25" s="410">
        <v>108.17</v>
      </c>
      <c r="F25" s="410">
        <v>106.63</v>
      </c>
      <c r="G25" s="410">
        <v>105.52</v>
      </c>
      <c r="H25" s="410">
        <v>110.82</v>
      </c>
      <c r="I25" s="410">
        <v>111.93</v>
      </c>
      <c r="J25" s="410">
        <v>113.47</v>
      </c>
      <c r="K25" s="409">
        <v>110.4</v>
      </c>
      <c r="L25" s="409">
        <v>107.75</v>
      </c>
      <c r="M25" s="409">
        <v>29.29258</v>
      </c>
      <c r="N25" s="6"/>
      <c r="O25" s="6"/>
    </row>
    <row r="26" ht="12.75" customHeight="1" spans="1:15">
      <c r="A26" s="407">
        <v>16</v>
      </c>
      <c r="B26" s="411" t="s">
        <v>49</v>
      </c>
      <c r="C26" s="409">
        <v>338.15</v>
      </c>
      <c r="D26" s="410">
        <v>336.38</v>
      </c>
      <c r="E26" s="410">
        <v>332.77</v>
      </c>
      <c r="F26" s="410">
        <v>327.38</v>
      </c>
      <c r="G26" s="410">
        <v>323.77</v>
      </c>
      <c r="H26" s="410">
        <v>341.77</v>
      </c>
      <c r="I26" s="410">
        <v>345.38</v>
      </c>
      <c r="J26" s="410">
        <v>350.77</v>
      </c>
      <c r="K26" s="409">
        <v>340</v>
      </c>
      <c r="L26" s="409">
        <v>331</v>
      </c>
      <c r="M26" s="409">
        <v>33.08639</v>
      </c>
      <c r="N26" s="6"/>
      <c r="O26" s="6"/>
    </row>
    <row r="27" ht="12.75" customHeight="1" spans="1:15">
      <c r="A27" s="407">
        <v>17</v>
      </c>
      <c r="B27" s="411" t="s">
        <v>316</v>
      </c>
      <c r="C27" s="409">
        <v>453.75</v>
      </c>
      <c r="D27" s="410">
        <v>455.07</v>
      </c>
      <c r="E27" s="410">
        <v>451.18</v>
      </c>
      <c r="F27" s="410">
        <v>448.62</v>
      </c>
      <c r="G27" s="410">
        <v>444.73</v>
      </c>
      <c r="H27" s="410">
        <v>457.63</v>
      </c>
      <c r="I27" s="410">
        <v>461.52</v>
      </c>
      <c r="J27" s="410">
        <v>464.08</v>
      </c>
      <c r="K27" s="409">
        <v>458.95</v>
      </c>
      <c r="L27" s="409">
        <v>452.5</v>
      </c>
      <c r="M27" s="409">
        <v>0.29996</v>
      </c>
      <c r="N27" s="6"/>
      <c r="O27" s="6"/>
    </row>
    <row r="28" ht="12.75" customHeight="1" spans="1:15">
      <c r="A28" s="407">
        <v>18</v>
      </c>
      <c r="B28" s="411" t="s">
        <v>317</v>
      </c>
      <c r="C28" s="409">
        <v>271.9</v>
      </c>
      <c r="D28" s="410">
        <v>275.13</v>
      </c>
      <c r="E28" s="410">
        <v>266.87</v>
      </c>
      <c r="F28" s="410">
        <v>261.83</v>
      </c>
      <c r="G28" s="410">
        <v>253.57</v>
      </c>
      <c r="H28" s="410">
        <v>280.17</v>
      </c>
      <c r="I28" s="410">
        <v>288.43</v>
      </c>
      <c r="J28" s="410">
        <v>293.47</v>
      </c>
      <c r="K28" s="409">
        <v>283.4</v>
      </c>
      <c r="L28" s="409">
        <v>270.1</v>
      </c>
      <c r="M28" s="409">
        <v>2.61613</v>
      </c>
      <c r="N28" s="6"/>
      <c r="O28" s="6"/>
    </row>
    <row r="29" ht="12.75" customHeight="1" spans="1:15">
      <c r="A29" s="407">
        <v>19</v>
      </c>
      <c r="B29" s="411" t="s">
        <v>318</v>
      </c>
      <c r="C29" s="409">
        <v>262.8</v>
      </c>
      <c r="D29" s="410">
        <v>264.18</v>
      </c>
      <c r="E29" s="410">
        <v>259.87</v>
      </c>
      <c r="F29" s="410">
        <v>256.93</v>
      </c>
      <c r="G29" s="410">
        <v>252.62</v>
      </c>
      <c r="H29" s="410">
        <v>267.12</v>
      </c>
      <c r="I29" s="410">
        <v>271.43</v>
      </c>
      <c r="J29" s="410">
        <v>274.37</v>
      </c>
      <c r="K29" s="409">
        <v>268.5</v>
      </c>
      <c r="L29" s="409">
        <v>261.25</v>
      </c>
      <c r="M29" s="409">
        <v>2.84992</v>
      </c>
      <c r="N29" s="6"/>
      <c r="O29" s="6"/>
    </row>
    <row r="30" ht="12.75" customHeight="1" spans="1:15">
      <c r="A30" s="407">
        <v>20</v>
      </c>
      <c r="B30" s="411" t="s">
        <v>319</v>
      </c>
      <c r="C30" s="409">
        <v>1209.6</v>
      </c>
      <c r="D30" s="410">
        <v>1207.48</v>
      </c>
      <c r="E30" s="410">
        <v>1188.22</v>
      </c>
      <c r="F30" s="410">
        <v>1166.83</v>
      </c>
      <c r="G30" s="410">
        <v>1147.57</v>
      </c>
      <c r="H30" s="410">
        <v>1228.87</v>
      </c>
      <c r="I30" s="410">
        <v>1248.13</v>
      </c>
      <c r="J30" s="410">
        <v>1269.52</v>
      </c>
      <c r="K30" s="409">
        <v>1226.75</v>
      </c>
      <c r="L30" s="409">
        <v>1186.1</v>
      </c>
      <c r="M30" s="409">
        <v>1.28137</v>
      </c>
      <c r="N30" s="6"/>
      <c r="O30" s="6"/>
    </row>
    <row r="31" ht="12.75" customHeight="1" spans="1:15">
      <c r="A31" s="407">
        <v>21</v>
      </c>
      <c r="B31" s="411" t="s">
        <v>320</v>
      </c>
      <c r="C31" s="409">
        <v>1272.95</v>
      </c>
      <c r="D31" s="410">
        <v>1266.33</v>
      </c>
      <c r="E31" s="410">
        <v>1247.62</v>
      </c>
      <c r="F31" s="410">
        <v>1222.28</v>
      </c>
      <c r="G31" s="410">
        <v>1203.57</v>
      </c>
      <c r="H31" s="410">
        <v>1291.67</v>
      </c>
      <c r="I31" s="410">
        <v>1310.38</v>
      </c>
      <c r="J31" s="410">
        <v>1335.72</v>
      </c>
      <c r="K31" s="409">
        <v>1285.05</v>
      </c>
      <c r="L31" s="409">
        <v>1241</v>
      </c>
      <c r="M31" s="409">
        <v>0.21439</v>
      </c>
      <c r="N31" s="6"/>
      <c r="O31" s="6"/>
    </row>
    <row r="32" ht="12.75" customHeight="1" spans="1:15">
      <c r="A32" s="407">
        <v>22</v>
      </c>
      <c r="B32" s="411" t="s">
        <v>278</v>
      </c>
      <c r="C32" s="409">
        <v>599.8</v>
      </c>
      <c r="D32" s="410">
        <v>595.08</v>
      </c>
      <c r="E32" s="410">
        <v>582.47</v>
      </c>
      <c r="F32" s="410">
        <v>565.13</v>
      </c>
      <c r="G32" s="410">
        <v>552.52</v>
      </c>
      <c r="H32" s="410">
        <v>612.42</v>
      </c>
      <c r="I32" s="410">
        <v>625.03</v>
      </c>
      <c r="J32" s="410">
        <v>642.37</v>
      </c>
      <c r="K32" s="409">
        <v>607.7</v>
      </c>
      <c r="L32" s="409">
        <v>577.75</v>
      </c>
      <c r="M32" s="409">
        <v>1.68594</v>
      </c>
      <c r="N32" s="6"/>
      <c r="O32" s="6"/>
    </row>
    <row r="33" ht="12.75" customHeight="1" spans="1:15">
      <c r="A33" s="407">
        <v>23</v>
      </c>
      <c r="B33" s="411" t="s">
        <v>54</v>
      </c>
      <c r="C33" s="409">
        <v>3259.85</v>
      </c>
      <c r="D33" s="410">
        <v>3255.3</v>
      </c>
      <c r="E33" s="410">
        <v>3190.6</v>
      </c>
      <c r="F33" s="410">
        <v>3121.35</v>
      </c>
      <c r="G33" s="410">
        <v>3056.65</v>
      </c>
      <c r="H33" s="410">
        <v>3324.55</v>
      </c>
      <c r="I33" s="410">
        <v>3389.25</v>
      </c>
      <c r="J33" s="410">
        <v>3458.5</v>
      </c>
      <c r="K33" s="409">
        <v>3320</v>
      </c>
      <c r="L33" s="409">
        <v>3186.05</v>
      </c>
      <c r="M33" s="409">
        <v>2.87666</v>
      </c>
      <c r="N33" s="6"/>
      <c r="O33" s="6"/>
    </row>
    <row r="34" ht="12.75" customHeight="1" spans="1:15">
      <c r="A34" s="407">
        <v>24</v>
      </c>
      <c r="B34" s="411" t="s">
        <v>321</v>
      </c>
      <c r="C34" s="409">
        <v>2882.5</v>
      </c>
      <c r="D34" s="410">
        <v>2881.15</v>
      </c>
      <c r="E34" s="410">
        <v>2851.95</v>
      </c>
      <c r="F34" s="410">
        <v>2821.4</v>
      </c>
      <c r="G34" s="410">
        <v>2792.2</v>
      </c>
      <c r="H34" s="410">
        <v>2911.7</v>
      </c>
      <c r="I34" s="410">
        <v>2940.9</v>
      </c>
      <c r="J34" s="410">
        <v>2971.45</v>
      </c>
      <c r="K34" s="409">
        <v>2910.35</v>
      </c>
      <c r="L34" s="409">
        <v>2850.6</v>
      </c>
      <c r="M34" s="409">
        <v>0.2771</v>
      </c>
      <c r="N34" s="6"/>
      <c r="O34" s="6"/>
    </row>
    <row r="35" ht="12.75" customHeight="1" spans="1:15">
      <c r="A35" s="407">
        <v>25</v>
      </c>
      <c r="B35" s="411" t="s">
        <v>322</v>
      </c>
      <c r="C35" s="409">
        <v>422.15</v>
      </c>
      <c r="D35" s="410">
        <v>417.9</v>
      </c>
      <c r="E35" s="410">
        <v>410.8</v>
      </c>
      <c r="F35" s="410">
        <v>399.45</v>
      </c>
      <c r="G35" s="410">
        <v>392.35</v>
      </c>
      <c r="H35" s="410">
        <v>429.25</v>
      </c>
      <c r="I35" s="410">
        <v>436.35</v>
      </c>
      <c r="J35" s="410">
        <v>447.7</v>
      </c>
      <c r="K35" s="409">
        <v>425</v>
      </c>
      <c r="L35" s="409">
        <v>406.55</v>
      </c>
      <c r="M35" s="409">
        <v>24.69025</v>
      </c>
      <c r="N35" s="6"/>
      <c r="O35" s="6"/>
    </row>
    <row r="36" ht="12.75" customHeight="1" spans="1:15">
      <c r="A36" s="407">
        <v>26</v>
      </c>
      <c r="B36" s="411" t="s">
        <v>323</v>
      </c>
      <c r="C36" s="409">
        <v>17.9</v>
      </c>
      <c r="D36" s="410">
        <v>17.98</v>
      </c>
      <c r="E36" s="410">
        <v>17.67</v>
      </c>
      <c r="F36" s="410">
        <v>17.43</v>
      </c>
      <c r="G36" s="410">
        <v>17.12</v>
      </c>
      <c r="H36" s="410">
        <v>18.22</v>
      </c>
      <c r="I36" s="410">
        <v>18.53</v>
      </c>
      <c r="J36" s="410">
        <v>18.77</v>
      </c>
      <c r="K36" s="409">
        <v>18.3</v>
      </c>
      <c r="L36" s="409">
        <v>17.75</v>
      </c>
      <c r="M36" s="409">
        <v>17.60582</v>
      </c>
      <c r="N36" s="6"/>
      <c r="O36" s="6"/>
    </row>
    <row r="37" ht="12.75" customHeight="1" spans="1:15">
      <c r="A37" s="407">
        <v>27</v>
      </c>
      <c r="B37" s="411" t="s">
        <v>56</v>
      </c>
      <c r="C37" s="409">
        <v>483.55</v>
      </c>
      <c r="D37" s="410">
        <v>486.02</v>
      </c>
      <c r="E37" s="410">
        <v>478.53</v>
      </c>
      <c r="F37" s="410">
        <v>473.52</v>
      </c>
      <c r="G37" s="410">
        <v>466.03</v>
      </c>
      <c r="H37" s="410">
        <v>491.03</v>
      </c>
      <c r="I37" s="410">
        <v>498.52</v>
      </c>
      <c r="J37" s="410">
        <v>503.53</v>
      </c>
      <c r="K37" s="409">
        <v>493.5</v>
      </c>
      <c r="L37" s="409">
        <v>481</v>
      </c>
      <c r="M37" s="409">
        <v>4.11714</v>
      </c>
      <c r="N37" s="6"/>
      <c r="O37" s="6"/>
    </row>
    <row r="38" ht="12.75" customHeight="1" spans="1:15">
      <c r="A38" s="407">
        <v>28</v>
      </c>
      <c r="B38" s="411" t="s">
        <v>324</v>
      </c>
      <c r="C38" s="409">
        <v>2296.85</v>
      </c>
      <c r="D38" s="410">
        <v>2275</v>
      </c>
      <c r="E38" s="410">
        <v>2245</v>
      </c>
      <c r="F38" s="410">
        <v>2193.15</v>
      </c>
      <c r="G38" s="410">
        <v>2163.15</v>
      </c>
      <c r="H38" s="410">
        <v>2326.85</v>
      </c>
      <c r="I38" s="410">
        <v>2356.85</v>
      </c>
      <c r="J38" s="410">
        <v>2408.7</v>
      </c>
      <c r="K38" s="409">
        <v>2305</v>
      </c>
      <c r="L38" s="409">
        <v>2223.15</v>
      </c>
      <c r="M38" s="409">
        <v>0.38099</v>
      </c>
      <c r="N38" s="6"/>
      <c r="O38" s="6"/>
    </row>
    <row r="39" ht="12.75" customHeight="1" spans="1:15">
      <c r="A39" s="407">
        <v>29</v>
      </c>
      <c r="B39" s="411" t="s">
        <v>57</v>
      </c>
      <c r="C39" s="409">
        <v>506.35</v>
      </c>
      <c r="D39" s="410">
        <v>506.85</v>
      </c>
      <c r="E39" s="410">
        <v>494.7</v>
      </c>
      <c r="F39" s="410">
        <v>483.05</v>
      </c>
      <c r="G39" s="410">
        <v>470.9</v>
      </c>
      <c r="H39" s="410">
        <v>518.5</v>
      </c>
      <c r="I39" s="410">
        <v>530.65</v>
      </c>
      <c r="J39" s="410">
        <v>542.3</v>
      </c>
      <c r="K39" s="409">
        <v>519</v>
      </c>
      <c r="L39" s="409">
        <v>495.2</v>
      </c>
      <c r="M39" s="409">
        <v>112.97808</v>
      </c>
      <c r="N39" s="6"/>
      <c r="O39" s="6"/>
    </row>
    <row r="40" ht="12.75" customHeight="1" spans="1:15">
      <c r="A40" s="407">
        <v>30</v>
      </c>
      <c r="B40" s="411" t="s">
        <v>325</v>
      </c>
      <c r="C40" s="409">
        <v>1329.3</v>
      </c>
      <c r="D40" s="410">
        <v>1334.6</v>
      </c>
      <c r="E40" s="410">
        <v>1310.2</v>
      </c>
      <c r="F40" s="410">
        <v>1291.1</v>
      </c>
      <c r="G40" s="410">
        <v>1266.7</v>
      </c>
      <c r="H40" s="410">
        <v>1353.7</v>
      </c>
      <c r="I40" s="410">
        <v>1378.1</v>
      </c>
      <c r="J40" s="410">
        <v>1397.2</v>
      </c>
      <c r="K40" s="409">
        <v>1359</v>
      </c>
      <c r="L40" s="409">
        <v>1315.5</v>
      </c>
      <c r="M40" s="409">
        <v>2.67681</v>
      </c>
      <c r="N40" s="6"/>
      <c r="O40" s="6"/>
    </row>
    <row r="41" ht="12.75" customHeight="1" spans="1:15">
      <c r="A41" s="407">
        <v>31</v>
      </c>
      <c r="B41" s="411" t="s">
        <v>326</v>
      </c>
      <c r="C41" s="409">
        <v>746.2</v>
      </c>
      <c r="D41" s="410">
        <v>759.07</v>
      </c>
      <c r="E41" s="410">
        <v>731.13</v>
      </c>
      <c r="F41" s="410">
        <v>716.07</v>
      </c>
      <c r="G41" s="410">
        <v>688.13</v>
      </c>
      <c r="H41" s="410">
        <v>774.13</v>
      </c>
      <c r="I41" s="410">
        <v>802.07</v>
      </c>
      <c r="J41" s="410">
        <v>817.13</v>
      </c>
      <c r="K41" s="409">
        <v>787</v>
      </c>
      <c r="L41" s="409">
        <v>744</v>
      </c>
      <c r="M41" s="409">
        <v>2.2974</v>
      </c>
      <c r="N41" s="6"/>
      <c r="O41" s="6"/>
    </row>
    <row r="42" ht="12.75" customHeight="1" spans="1:15">
      <c r="A42" s="407">
        <v>32</v>
      </c>
      <c r="B42" s="411" t="s">
        <v>58</v>
      </c>
      <c r="C42" s="409">
        <v>4391.7</v>
      </c>
      <c r="D42" s="410">
        <v>4360.43</v>
      </c>
      <c r="E42" s="410">
        <v>4316.22</v>
      </c>
      <c r="F42" s="410">
        <v>4240.73</v>
      </c>
      <c r="G42" s="410">
        <v>4196.52</v>
      </c>
      <c r="H42" s="410">
        <v>4435.92</v>
      </c>
      <c r="I42" s="410">
        <v>4480.13</v>
      </c>
      <c r="J42" s="410">
        <v>4555.62</v>
      </c>
      <c r="K42" s="409">
        <v>4404.65</v>
      </c>
      <c r="L42" s="409">
        <v>4284.95</v>
      </c>
      <c r="M42" s="409">
        <v>6.31907</v>
      </c>
      <c r="N42" s="6"/>
      <c r="O42" s="6"/>
    </row>
    <row r="43" ht="12.75" customHeight="1" spans="1:15">
      <c r="A43" s="407">
        <v>33</v>
      </c>
      <c r="B43" s="411" t="s">
        <v>59</v>
      </c>
      <c r="C43" s="409">
        <v>270.75</v>
      </c>
      <c r="D43" s="410">
        <v>272.75</v>
      </c>
      <c r="E43" s="410">
        <v>267.6</v>
      </c>
      <c r="F43" s="410">
        <v>264.45</v>
      </c>
      <c r="G43" s="410">
        <v>259.3</v>
      </c>
      <c r="H43" s="410">
        <v>275.9</v>
      </c>
      <c r="I43" s="410">
        <v>281.05</v>
      </c>
      <c r="J43" s="410">
        <v>284.2</v>
      </c>
      <c r="K43" s="409">
        <v>277.9</v>
      </c>
      <c r="L43" s="409">
        <v>269.6</v>
      </c>
      <c r="M43" s="409">
        <v>36.9648</v>
      </c>
      <c r="N43" s="6"/>
      <c r="O43" s="6"/>
    </row>
    <row r="44" ht="12.75" customHeight="1" spans="1:15">
      <c r="A44" s="407">
        <v>34</v>
      </c>
      <c r="B44" s="411" t="s">
        <v>327</v>
      </c>
      <c r="C44" s="409">
        <v>303.65</v>
      </c>
      <c r="D44" s="410">
        <v>306.52</v>
      </c>
      <c r="E44" s="410">
        <v>299.13</v>
      </c>
      <c r="F44" s="410">
        <v>294.62</v>
      </c>
      <c r="G44" s="410">
        <v>287.23</v>
      </c>
      <c r="H44" s="410">
        <v>311.03</v>
      </c>
      <c r="I44" s="410">
        <v>318.42</v>
      </c>
      <c r="J44" s="410">
        <v>322.93</v>
      </c>
      <c r="K44" s="409">
        <v>313.9</v>
      </c>
      <c r="L44" s="409">
        <v>302</v>
      </c>
      <c r="M44" s="409">
        <v>3.48767</v>
      </c>
      <c r="N44" s="6"/>
      <c r="O44" s="6"/>
    </row>
    <row r="45" ht="12.75" customHeight="1" spans="1:15">
      <c r="A45" s="407">
        <v>35</v>
      </c>
      <c r="B45" s="411" t="s">
        <v>328</v>
      </c>
      <c r="C45" s="409">
        <v>632.25</v>
      </c>
      <c r="D45" s="410">
        <v>628.03</v>
      </c>
      <c r="E45" s="410">
        <v>617.27</v>
      </c>
      <c r="F45" s="410">
        <v>602.28</v>
      </c>
      <c r="G45" s="410">
        <v>591.52</v>
      </c>
      <c r="H45" s="410">
        <v>643.02</v>
      </c>
      <c r="I45" s="410">
        <v>653.78</v>
      </c>
      <c r="J45" s="410">
        <v>668.77</v>
      </c>
      <c r="K45" s="409">
        <v>638.8</v>
      </c>
      <c r="L45" s="409">
        <v>613.05</v>
      </c>
      <c r="M45" s="409">
        <v>3.94787</v>
      </c>
      <c r="N45" s="6"/>
      <c r="O45" s="6"/>
    </row>
    <row r="46" ht="12.75" customHeight="1" spans="1:15">
      <c r="A46" s="407">
        <v>36</v>
      </c>
      <c r="B46" s="411" t="s">
        <v>60</v>
      </c>
      <c r="C46" s="409">
        <v>149.35</v>
      </c>
      <c r="D46" s="410">
        <v>150.2</v>
      </c>
      <c r="E46" s="410">
        <v>147.9</v>
      </c>
      <c r="F46" s="410">
        <v>146.45</v>
      </c>
      <c r="G46" s="410">
        <v>144.15</v>
      </c>
      <c r="H46" s="410">
        <v>151.65</v>
      </c>
      <c r="I46" s="410">
        <v>153.95</v>
      </c>
      <c r="J46" s="410">
        <v>155.4</v>
      </c>
      <c r="K46" s="409">
        <v>152.5</v>
      </c>
      <c r="L46" s="409">
        <v>148.75</v>
      </c>
      <c r="M46" s="409">
        <v>119.01521</v>
      </c>
      <c r="N46" s="6"/>
      <c r="O46" s="6"/>
    </row>
    <row r="47" ht="12.75" customHeight="1" spans="1:15">
      <c r="A47" s="407">
        <v>37</v>
      </c>
      <c r="B47" s="411" t="s">
        <v>62</v>
      </c>
      <c r="C47" s="409">
        <v>3384.8</v>
      </c>
      <c r="D47" s="410">
        <v>3440.22</v>
      </c>
      <c r="E47" s="410">
        <v>3316.98</v>
      </c>
      <c r="F47" s="410">
        <v>3249.17</v>
      </c>
      <c r="G47" s="410">
        <v>3125.93</v>
      </c>
      <c r="H47" s="410">
        <v>3508.03</v>
      </c>
      <c r="I47" s="410">
        <v>3631.27</v>
      </c>
      <c r="J47" s="410">
        <v>3699.08</v>
      </c>
      <c r="K47" s="409">
        <v>3563.45</v>
      </c>
      <c r="L47" s="409">
        <v>3372.4</v>
      </c>
      <c r="M47" s="409">
        <v>26.24894</v>
      </c>
      <c r="N47" s="6"/>
      <c r="O47" s="6"/>
    </row>
    <row r="48" ht="12.75" customHeight="1" spans="1:15">
      <c r="A48" s="407">
        <v>38</v>
      </c>
      <c r="B48" s="411" t="s">
        <v>329</v>
      </c>
      <c r="C48" s="409">
        <v>254.9</v>
      </c>
      <c r="D48" s="410">
        <v>256.3</v>
      </c>
      <c r="E48" s="410">
        <v>250.2</v>
      </c>
      <c r="F48" s="410">
        <v>245.5</v>
      </c>
      <c r="G48" s="410">
        <v>239.4</v>
      </c>
      <c r="H48" s="410">
        <v>261</v>
      </c>
      <c r="I48" s="410">
        <v>267.1</v>
      </c>
      <c r="J48" s="410">
        <v>271.8</v>
      </c>
      <c r="K48" s="409">
        <v>262.4</v>
      </c>
      <c r="L48" s="409">
        <v>251.6</v>
      </c>
      <c r="M48" s="409">
        <v>11.68128</v>
      </c>
      <c r="N48" s="6"/>
      <c r="O48" s="6"/>
    </row>
    <row r="49" ht="12.75" customHeight="1" spans="1:15">
      <c r="A49" s="407">
        <v>39</v>
      </c>
      <c r="B49" s="411" t="s">
        <v>330</v>
      </c>
      <c r="C49" s="409">
        <v>3002.25</v>
      </c>
      <c r="D49" s="410">
        <v>3017.6</v>
      </c>
      <c r="E49" s="410">
        <v>2930.45</v>
      </c>
      <c r="F49" s="410">
        <v>2858.65</v>
      </c>
      <c r="G49" s="410">
        <v>2771.5</v>
      </c>
      <c r="H49" s="410">
        <v>3089.4</v>
      </c>
      <c r="I49" s="410">
        <v>3176.55</v>
      </c>
      <c r="J49" s="410">
        <v>3248.35</v>
      </c>
      <c r="K49" s="409">
        <v>3104.75</v>
      </c>
      <c r="L49" s="409">
        <v>2945.8</v>
      </c>
      <c r="M49" s="409">
        <v>0.10199</v>
      </c>
      <c r="N49" s="6"/>
      <c r="O49" s="6"/>
    </row>
    <row r="50" ht="12.75" customHeight="1" spans="1:15">
      <c r="A50" s="407">
        <v>40</v>
      </c>
      <c r="B50" s="411" t="s">
        <v>63</v>
      </c>
      <c r="C50" s="409">
        <v>2155.65</v>
      </c>
      <c r="D50" s="410">
        <v>2179.97</v>
      </c>
      <c r="E50" s="410">
        <v>2121.08</v>
      </c>
      <c r="F50" s="410">
        <v>2086.52</v>
      </c>
      <c r="G50" s="410">
        <v>2027.63</v>
      </c>
      <c r="H50" s="410">
        <v>2214.53</v>
      </c>
      <c r="I50" s="410">
        <v>2273.42</v>
      </c>
      <c r="J50" s="410">
        <v>2307.98</v>
      </c>
      <c r="K50" s="409">
        <v>2238.85</v>
      </c>
      <c r="L50" s="409">
        <v>2145.4</v>
      </c>
      <c r="M50" s="409">
        <v>5.78343</v>
      </c>
      <c r="N50" s="6"/>
      <c r="O50" s="6"/>
    </row>
    <row r="51" ht="12.75" customHeight="1" spans="1:15">
      <c r="A51" s="407">
        <v>41</v>
      </c>
      <c r="B51" s="411" t="s">
        <v>64</v>
      </c>
      <c r="C51" s="409">
        <v>8923.65</v>
      </c>
      <c r="D51" s="410">
        <v>8871.62</v>
      </c>
      <c r="E51" s="410">
        <v>8793.33</v>
      </c>
      <c r="F51" s="410">
        <v>8663.02</v>
      </c>
      <c r="G51" s="410">
        <v>8584.73</v>
      </c>
      <c r="H51" s="410">
        <v>9001.93</v>
      </c>
      <c r="I51" s="410">
        <v>9080.22</v>
      </c>
      <c r="J51" s="410">
        <v>9210.53</v>
      </c>
      <c r="K51" s="409">
        <v>8949.9</v>
      </c>
      <c r="L51" s="409">
        <v>8741.3</v>
      </c>
      <c r="M51" s="409">
        <v>0.35141</v>
      </c>
      <c r="N51" s="6"/>
      <c r="O51" s="6"/>
    </row>
    <row r="52" ht="12.75" customHeight="1" spans="1:15">
      <c r="A52" s="407">
        <v>42</v>
      </c>
      <c r="B52" s="411" t="s">
        <v>67</v>
      </c>
      <c r="C52" s="409">
        <v>509.7</v>
      </c>
      <c r="D52" s="410">
        <v>507.93</v>
      </c>
      <c r="E52" s="410">
        <v>504.97</v>
      </c>
      <c r="F52" s="410">
        <v>500.23</v>
      </c>
      <c r="G52" s="410">
        <v>497.27</v>
      </c>
      <c r="H52" s="410">
        <v>512.67</v>
      </c>
      <c r="I52" s="410">
        <v>515.63</v>
      </c>
      <c r="J52" s="410">
        <v>520.37</v>
      </c>
      <c r="K52" s="409">
        <v>510.9</v>
      </c>
      <c r="L52" s="409">
        <v>503.2</v>
      </c>
      <c r="M52" s="409">
        <v>19.50903</v>
      </c>
      <c r="N52" s="6"/>
      <c r="O52" s="6"/>
    </row>
    <row r="53" ht="12.75" customHeight="1" spans="1:15">
      <c r="A53" s="407">
        <v>43</v>
      </c>
      <c r="B53" s="411" t="s">
        <v>331</v>
      </c>
      <c r="C53" s="409">
        <v>466.05</v>
      </c>
      <c r="D53" s="410">
        <v>470.68</v>
      </c>
      <c r="E53" s="410">
        <v>460.37</v>
      </c>
      <c r="F53" s="410">
        <v>454.68</v>
      </c>
      <c r="G53" s="410">
        <v>444.37</v>
      </c>
      <c r="H53" s="410">
        <v>476.37</v>
      </c>
      <c r="I53" s="410">
        <v>486.68</v>
      </c>
      <c r="J53" s="410">
        <v>492.37</v>
      </c>
      <c r="K53" s="409">
        <v>481</v>
      </c>
      <c r="L53" s="409">
        <v>465</v>
      </c>
      <c r="M53" s="409">
        <v>0.98231</v>
      </c>
      <c r="N53" s="6"/>
      <c r="O53" s="6"/>
    </row>
    <row r="54" ht="12.75" customHeight="1" spans="1:15">
      <c r="A54" s="407">
        <v>44</v>
      </c>
      <c r="B54" s="411" t="s">
        <v>279</v>
      </c>
      <c r="C54" s="409">
        <v>4240.55</v>
      </c>
      <c r="D54" s="410">
        <v>4292.53</v>
      </c>
      <c r="E54" s="410">
        <v>4168.12</v>
      </c>
      <c r="F54" s="410">
        <v>4095.68</v>
      </c>
      <c r="G54" s="410">
        <v>3971.27</v>
      </c>
      <c r="H54" s="410">
        <v>4364.97</v>
      </c>
      <c r="I54" s="410">
        <v>4489.38</v>
      </c>
      <c r="J54" s="410">
        <v>4561.82</v>
      </c>
      <c r="K54" s="409">
        <v>4416.95</v>
      </c>
      <c r="L54" s="409">
        <v>4220.1</v>
      </c>
      <c r="M54" s="409">
        <v>5.18364</v>
      </c>
      <c r="N54" s="6"/>
      <c r="O54" s="6"/>
    </row>
    <row r="55" ht="12.75" customHeight="1" spans="1:15">
      <c r="A55" s="407">
        <v>45</v>
      </c>
      <c r="B55" s="411" t="s">
        <v>68</v>
      </c>
      <c r="C55" s="409">
        <v>719</v>
      </c>
      <c r="D55" s="410">
        <v>720.27</v>
      </c>
      <c r="E55" s="410">
        <v>709.73</v>
      </c>
      <c r="F55" s="410">
        <v>700.47</v>
      </c>
      <c r="G55" s="410">
        <v>689.93</v>
      </c>
      <c r="H55" s="410">
        <v>729.53</v>
      </c>
      <c r="I55" s="410">
        <v>740.07</v>
      </c>
      <c r="J55" s="410">
        <v>749.33</v>
      </c>
      <c r="K55" s="409">
        <v>730.8</v>
      </c>
      <c r="L55" s="409">
        <v>711</v>
      </c>
      <c r="M55" s="409">
        <v>120.90981</v>
      </c>
      <c r="N55" s="6"/>
      <c r="O55" s="6"/>
    </row>
    <row r="56" ht="12.75" customHeight="1" spans="1:15">
      <c r="A56" s="407">
        <v>46</v>
      </c>
      <c r="B56" s="411" t="s">
        <v>332</v>
      </c>
      <c r="C56" s="409">
        <v>2990.35</v>
      </c>
      <c r="D56" s="410">
        <v>2983.23</v>
      </c>
      <c r="E56" s="410">
        <v>2957.17</v>
      </c>
      <c r="F56" s="410">
        <v>2923.98</v>
      </c>
      <c r="G56" s="410">
        <v>2897.92</v>
      </c>
      <c r="H56" s="410">
        <v>3016.42</v>
      </c>
      <c r="I56" s="410">
        <v>3042.48</v>
      </c>
      <c r="J56" s="410">
        <v>3075.67</v>
      </c>
      <c r="K56" s="409">
        <v>3009.3</v>
      </c>
      <c r="L56" s="409">
        <v>2950.05</v>
      </c>
      <c r="M56" s="409">
        <v>0.51225</v>
      </c>
      <c r="N56" s="6"/>
      <c r="O56" s="6"/>
    </row>
    <row r="57" ht="12" customHeight="1" spans="1:15">
      <c r="A57" s="407">
        <v>47</v>
      </c>
      <c r="B57" s="411" t="s">
        <v>333</v>
      </c>
      <c r="C57" s="409">
        <v>600.9</v>
      </c>
      <c r="D57" s="410">
        <v>603.3</v>
      </c>
      <c r="E57" s="410">
        <v>592.6</v>
      </c>
      <c r="F57" s="410">
        <v>584.3</v>
      </c>
      <c r="G57" s="410">
        <v>573.6</v>
      </c>
      <c r="H57" s="410">
        <v>611.6</v>
      </c>
      <c r="I57" s="410">
        <v>622.3</v>
      </c>
      <c r="J57" s="410">
        <v>630.6</v>
      </c>
      <c r="K57" s="409">
        <v>614</v>
      </c>
      <c r="L57" s="409">
        <v>595</v>
      </c>
      <c r="M57" s="409">
        <v>4.3884</v>
      </c>
      <c r="N57" s="6"/>
      <c r="O57" s="6"/>
    </row>
    <row r="58" ht="12.75" customHeight="1" spans="1:15">
      <c r="A58" s="407">
        <v>48</v>
      </c>
      <c r="B58" s="411" t="s">
        <v>69</v>
      </c>
      <c r="C58" s="409">
        <v>3476.7</v>
      </c>
      <c r="D58" s="410">
        <v>3501.87</v>
      </c>
      <c r="E58" s="410">
        <v>3439.88</v>
      </c>
      <c r="F58" s="410">
        <v>3403.07</v>
      </c>
      <c r="G58" s="410">
        <v>3341.08</v>
      </c>
      <c r="H58" s="410">
        <v>3538.68</v>
      </c>
      <c r="I58" s="410">
        <v>3600.67</v>
      </c>
      <c r="J58" s="410">
        <v>3637.48</v>
      </c>
      <c r="K58" s="409">
        <v>3563.85</v>
      </c>
      <c r="L58" s="409">
        <v>3465.05</v>
      </c>
      <c r="M58" s="409">
        <v>3.50931</v>
      </c>
      <c r="N58" s="6"/>
      <c r="O58" s="6"/>
    </row>
    <row r="59" ht="12.75" customHeight="1" spans="1:15">
      <c r="A59" s="407">
        <v>49</v>
      </c>
      <c r="B59" s="411" t="s">
        <v>334</v>
      </c>
      <c r="C59" s="409">
        <v>1136.35</v>
      </c>
      <c r="D59" s="410">
        <v>1127.42</v>
      </c>
      <c r="E59" s="410">
        <v>1104.83</v>
      </c>
      <c r="F59" s="410">
        <v>1073.32</v>
      </c>
      <c r="G59" s="410">
        <v>1050.73</v>
      </c>
      <c r="H59" s="410">
        <v>1158.93</v>
      </c>
      <c r="I59" s="410">
        <v>1181.52</v>
      </c>
      <c r="J59" s="410">
        <v>1213.03</v>
      </c>
      <c r="K59" s="409">
        <v>1150</v>
      </c>
      <c r="L59" s="409">
        <v>1095.9</v>
      </c>
      <c r="M59" s="409">
        <v>1.2807</v>
      </c>
      <c r="N59" s="6"/>
      <c r="O59" s="6"/>
    </row>
    <row r="60" ht="12.75" customHeight="1" spans="1:15">
      <c r="A60" s="407">
        <v>50</v>
      </c>
      <c r="B60" s="411" t="s">
        <v>72</v>
      </c>
      <c r="C60" s="409">
        <v>7104.75</v>
      </c>
      <c r="D60" s="410">
        <v>7169.9</v>
      </c>
      <c r="E60" s="410">
        <v>7022.9</v>
      </c>
      <c r="F60" s="410">
        <v>6941.05</v>
      </c>
      <c r="G60" s="410">
        <v>6794.05</v>
      </c>
      <c r="H60" s="410">
        <v>7251.75</v>
      </c>
      <c r="I60" s="410">
        <v>7398.75</v>
      </c>
      <c r="J60" s="410">
        <v>7480.6</v>
      </c>
      <c r="K60" s="409">
        <v>7316.9</v>
      </c>
      <c r="L60" s="409">
        <v>7088.05</v>
      </c>
      <c r="M60" s="409">
        <v>9.69632</v>
      </c>
      <c r="N60" s="6"/>
      <c r="O60" s="6"/>
    </row>
    <row r="61" ht="12.75" customHeight="1" spans="1:15">
      <c r="A61" s="407">
        <v>51</v>
      </c>
      <c r="B61" s="411" t="s">
        <v>71</v>
      </c>
      <c r="C61" s="409">
        <v>1635.9</v>
      </c>
      <c r="D61" s="410">
        <v>1649.63</v>
      </c>
      <c r="E61" s="410">
        <v>1614.27</v>
      </c>
      <c r="F61" s="410">
        <v>1592.63</v>
      </c>
      <c r="G61" s="410">
        <v>1557.27</v>
      </c>
      <c r="H61" s="410">
        <v>1671.27</v>
      </c>
      <c r="I61" s="410">
        <v>1706.63</v>
      </c>
      <c r="J61" s="410">
        <v>1728.27</v>
      </c>
      <c r="K61" s="409">
        <v>1685</v>
      </c>
      <c r="L61" s="409">
        <v>1628</v>
      </c>
      <c r="M61" s="409">
        <v>24.18856</v>
      </c>
      <c r="N61" s="6"/>
      <c r="O61" s="6"/>
    </row>
    <row r="62" ht="12.75" customHeight="1" spans="1:15">
      <c r="A62" s="407">
        <v>52</v>
      </c>
      <c r="B62" s="411" t="s">
        <v>280</v>
      </c>
      <c r="C62" s="409">
        <v>6302.45</v>
      </c>
      <c r="D62" s="410">
        <v>6392.87</v>
      </c>
      <c r="E62" s="410">
        <v>6049.58</v>
      </c>
      <c r="F62" s="410">
        <v>5796.72</v>
      </c>
      <c r="G62" s="410">
        <v>5453.43</v>
      </c>
      <c r="H62" s="410">
        <v>6645.73</v>
      </c>
      <c r="I62" s="410">
        <v>6989.02</v>
      </c>
      <c r="J62" s="410">
        <v>7241.88</v>
      </c>
      <c r="K62" s="409">
        <v>6736.15</v>
      </c>
      <c r="L62" s="409">
        <v>6140</v>
      </c>
      <c r="M62" s="409">
        <v>1.49105</v>
      </c>
      <c r="N62" s="6"/>
      <c r="O62" s="6"/>
    </row>
    <row r="63" ht="12.75" customHeight="1" spans="1:15">
      <c r="A63" s="407">
        <v>53</v>
      </c>
      <c r="B63" s="411" t="s">
        <v>335</v>
      </c>
      <c r="C63" s="409">
        <v>3214.25</v>
      </c>
      <c r="D63" s="410">
        <v>3243.7</v>
      </c>
      <c r="E63" s="410">
        <v>3170.55</v>
      </c>
      <c r="F63" s="410">
        <v>3126.85</v>
      </c>
      <c r="G63" s="410">
        <v>3053.7</v>
      </c>
      <c r="H63" s="410">
        <v>3287.4</v>
      </c>
      <c r="I63" s="410">
        <v>3360.55</v>
      </c>
      <c r="J63" s="410">
        <v>3404.25</v>
      </c>
      <c r="K63" s="409">
        <v>3316.85</v>
      </c>
      <c r="L63" s="409">
        <v>3200</v>
      </c>
      <c r="M63" s="409">
        <v>0.50969</v>
      </c>
      <c r="N63" s="6"/>
      <c r="O63" s="6"/>
    </row>
    <row r="64" ht="12.75" customHeight="1" spans="1:15">
      <c r="A64" s="407">
        <v>54</v>
      </c>
      <c r="B64" s="411" t="s">
        <v>73</v>
      </c>
      <c r="C64" s="409">
        <v>1844.05</v>
      </c>
      <c r="D64" s="410">
        <v>1860.27</v>
      </c>
      <c r="E64" s="410">
        <v>1821.83</v>
      </c>
      <c r="F64" s="410">
        <v>1799.62</v>
      </c>
      <c r="G64" s="410">
        <v>1761.18</v>
      </c>
      <c r="H64" s="410">
        <v>1882.48</v>
      </c>
      <c r="I64" s="410">
        <v>1920.92</v>
      </c>
      <c r="J64" s="410">
        <v>1943.13</v>
      </c>
      <c r="K64" s="409">
        <v>1898.7</v>
      </c>
      <c r="L64" s="409">
        <v>1838.05</v>
      </c>
      <c r="M64" s="409">
        <v>4.11001</v>
      </c>
      <c r="N64" s="6"/>
      <c r="O64" s="6"/>
    </row>
    <row r="65" ht="12.75" customHeight="1" spans="1:15">
      <c r="A65" s="407">
        <v>55</v>
      </c>
      <c r="B65" s="411" t="s">
        <v>74</v>
      </c>
      <c r="C65" s="409">
        <v>341.75</v>
      </c>
      <c r="D65" s="410">
        <v>343.92</v>
      </c>
      <c r="E65" s="410">
        <v>336.83</v>
      </c>
      <c r="F65" s="410">
        <v>331.92</v>
      </c>
      <c r="G65" s="410">
        <v>324.83</v>
      </c>
      <c r="H65" s="410">
        <v>348.83</v>
      </c>
      <c r="I65" s="410">
        <v>355.92</v>
      </c>
      <c r="J65" s="410">
        <v>360.83</v>
      </c>
      <c r="K65" s="409">
        <v>351</v>
      </c>
      <c r="L65" s="409">
        <v>339</v>
      </c>
      <c r="M65" s="409">
        <v>11.24765</v>
      </c>
      <c r="N65" s="6"/>
      <c r="O65" s="6"/>
    </row>
    <row r="66" ht="12.75" customHeight="1" spans="1:15">
      <c r="A66" s="407">
        <v>56</v>
      </c>
      <c r="B66" s="411" t="s">
        <v>75</v>
      </c>
      <c r="C66" s="409">
        <v>260.75</v>
      </c>
      <c r="D66" s="410">
        <v>258.98</v>
      </c>
      <c r="E66" s="410">
        <v>255.97</v>
      </c>
      <c r="F66" s="410">
        <v>251.18</v>
      </c>
      <c r="G66" s="410">
        <v>248.17</v>
      </c>
      <c r="H66" s="410">
        <v>263.77</v>
      </c>
      <c r="I66" s="410">
        <v>266.78</v>
      </c>
      <c r="J66" s="410">
        <v>271.57</v>
      </c>
      <c r="K66" s="409">
        <v>262</v>
      </c>
      <c r="L66" s="409">
        <v>254.2</v>
      </c>
      <c r="M66" s="409">
        <v>64.35805</v>
      </c>
      <c r="N66" s="6"/>
      <c r="O66" s="6"/>
    </row>
    <row r="67" ht="12.75" customHeight="1" spans="1:15">
      <c r="A67" s="407">
        <v>57</v>
      </c>
      <c r="B67" s="411" t="s">
        <v>76</v>
      </c>
      <c r="C67" s="409">
        <v>127.45</v>
      </c>
      <c r="D67" s="410">
        <v>127.55</v>
      </c>
      <c r="E67" s="410">
        <v>124.9</v>
      </c>
      <c r="F67" s="410">
        <v>122.35</v>
      </c>
      <c r="G67" s="410">
        <v>119.7</v>
      </c>
      <c r="H67" s="410">
        <v>130.1</v>
      </c>
      <c r="I67" s="410">
        <v>132.75</v>
      </c>
      <c r="J67" s="410">
        <v>135.3</v>
      </c>
      <c r="K67" s="409">
        <v>130.2</v>
      </c>
      <c r="L67" s="409">
        <v>125</v>
      </c>
      <c r="M67" s="409">
        <v>261.09674</v>
      </c>
      <c r="N67" s="6"/>
      <c r="O67" s="6"/>
    </row>
    <row r="68" ht="12.75" customHeight="1" spans="1:15">
      <c r="A68" s="407">
        <v>58</v>
      </c>
      <c r="B68" s="411" t="s">
        <v>281</v>
      </c>
      <c r="C68" s="409">
        <v>48.2</v>
      </c>
      <c r="D68" s="410">
        <v>47.93</v>
      </c>
      <c r="E68" s="410">
        <v>46.12</v>
      </c>
      <c r="F68" s="410">
        <v>44.03</v>
      </c>
      <c r="G68" s="410">
        <v>42.22</v>
      </c>
      <c r="H68" s="410">
        <v>50.02</v>
      </c>
      <c r="I68" s="410">
        <v>51.83</v>
      </c>
      <c r="J68" s="410">
        <v>53.92</v>
      </c>
      <c r="K68" s="409">
        <v>49.75</v>
      </c>
      <c r="L68" s="409">
        <v>45.85</v>
      </c>
      <c r="M68" s="409">
        <v>40.34029</v>
      </c>
      <c r="N68" s="6"/>
      <c r="O68" s="6"/>
    </row>
    <row r="69" ht="12.75" customHeight="1" spans="1:15">
      <c r="A69" s="407">
        <v>59</v>
      </c>
      <c r="B69" s="411" t="s">
        <v>336</v>
      </c>
      <c r="C69" s="409">
        <v>17.45</v>
      </c>
      <c r="D69" s="410">
        <v>17.37</v>
      </c>
      <c r="E69" s="410">
        <v>16.98</v>
      </c>
      <c r="F69" s="410">
        <v>16.52</v>
      </c>
      <c r="G69" s="410">
        <v>16.13</v>
      </c>
      <c r="H69" s="410">
        <v>17.83</v>
      </c>
      <c r="I69" s="410">
        <v>18.22</v>
      </c>
      <c r="J69" s="410">
        <v>18.68</v>
      </c>
      <c r="K69" s="409">
        <v>17.75</v>
      </c>
      <c r="L69" s="409">
        <v>16.9</v>
      </c>
      <c r="M69" s="409">
        <v>40.51089</v>
      </c>
      <c r="N69" s="6"/>
      <c r="O69" s="6"/>
    </row>
    <row r="70" ht="12.75" customHeight="1" spans="1:15">
      <c r="A70" s="407">
        <v>60</v>
      </c>
      <c r="B70" s="411" t="s">
        <v>77</v>
      </c>
      <c r="C70" s="409">
        <v>1787.1</v>
      </c>
      <c r="D70" s="410">
        <v>1782.93</v>
      </c>
      <c r="E70" s="410">
        <v>1760.72</v>
      </c>
      <c r="F70" s="410">
        <v>1734.33</v>
      </c>
      <c r="G70" s="410">
        <v>1712.12</v>
      </c>
      <c r="H70" s="410">
        <v>1809.32</v>
      </c>
      <c r="I70" s="410">
        <v>1831.53</v>
      </c>
      <c r="J70" s="410">
        <v>1857.92</v>
      </c>
      <c r="K70" s="409">
        <v>1805.15</v>
      </c>
      <c r="L70" s="409">
        <v>1756.55</v>
      </c>
      <c r="M70" s="409">
        <v>1.98449</v>
      </c>
      <c r="N70" s="6"/>
      <c r="O70" s="6"/>
    </row>
    <row r="71" ht="12.75" customHeight="1" spans="1:15">
      <c r="A71" s="407">
        <v>61</v>
      </c>
      <c r="B71" s="411" t="s">
        <v>337</v>
      </c>
      <c r="C71" s="409">
        <v>4863.4</v>
      </c>
      <c r="D71" s="410">
        <v>4840.47</v>
      </c>
      <c r="E71" s="410">
        <v>4802.93</v>
      </c>
      <c r="F71" s="410">
        <v>4742.47</v>
      </c>
      <c r="G71" s="410">
        <v>4704.93</v>
      </c>
      <c r="H71" s="410">
        <v>4900.93</v>
      </c>
      <c r="I71" s="410">
        <v>4938.47</v>
      </c>
      <c r="J71" s="410">
        <v>4998.93</v>
      </c>
      <c r="K71" s="409">
        <v>4878</v>
      </c>
      <c r="L71" s="409">
        <v>4780</v>
      </c>
      <c r="M71" s="409">
        <v>0.07882</v>
      </c>
      <c r="N71" s="6"/>
      <c r="O71" s="6"/>
    </row>
    <row r="72" ht="12.75" customHeight="1" spans="1:15">
      <c r="A72" s="407">
        <v>62</v>
      </c>
      <c r="B72" s="411" t="s">
        <v>79</v>
      </c>
      <c r="C72" s="409">
        <v>620.3</v>
      </c>
      <c r="D72" s="410">
        <v>622.48</v>
      </c>
      <c r="E72" s="410">
        <v>610.27</v>
      </c>
      <c r="F72" s="410">
        <v>600.23</v>
      </c>
      <c r="G72" s="410">
        <v>588.02</v>
      </c>
      <c r="H72" s="410">
        <v>632.52</v>
      </c>
      <c r="I72" s="410">
        <v>644.73</v>
      </c>
      <c r="J72" s="410">
        <v>654.77</v>
      </c>
      <c r="K72" s="409">
        <v>634.7</v>
      </c>
      <c r="L72" s="409">
        <v>612.45</v>
      </c>
      <c r="M72" s="409">
        <v>10.73403</v>
      </c>
      <c r="N72" s="6"/>
      <c r="O72" s="6"/>
    </row>
    <row r="73" ht="12.75" customHeight="1" spans="1:15">
      <c r="A73" s="407">
        <v>63</v>
      </c>
      <c r="B73" s="411" t="s">
        <v>338</v>
      </c>
      <c r="C73" s="409">
        <v>869.25</v>
      </c>
      <c r="D73" s="410">
        <v>860.55</v>
      </c>
      <c r="E73" s="410">
        <v>844.1</v>
      </c>
      <c r="F73" s="410">
        <v>818.95</v>
      </c>
      <c r="G73" s="410">
        <v>802.5</v>
      </c>
      <c r="H73" s="410">
        <v>885.7</v>
      </c>
      <c r="I73" s="410">
        <v>902.15</v>
      </c>
      <c r="J73" s="410">
        <v>927.3</v>
      </c>
      <c r="K73" s="409">
        <v>877</v>
      </c>
      <c r="L73" s="409">
        <v>835.4</v>
      </c>
      <c r="M73" s="409">
        <v>13.74704</v>
      </c>
      <c r="N73" s="6"/>
      <c r="O73" s="6"/>
    </row>
    <row r="74" ht="12.75" customHeight="1" spans="1:15">
      <c r="A74" s="407">
        <v>64</v>
      </c>
      <c r="B74" s="411" t="s">
        <v>78</v>
      </c>
      <c r="C74" s="409">
        <v>99</v>
      </c>
      <c r="D74" s="410">
        <v>99.35</v>
      </c>
      <c r="E74" s="410">
        <v>98</v>
      </c>
      <c r="F74" s="410">
        <v>97</v>
      </c>
      <c r="G74" s="410">
        <v>95.65</v>
      </c>
      <c r="H74" s="410">
        <v>100.35</v>
      </c>
      <c r="I74" s="410">
        <v>101.7</v>
      </c>
      <c r="J74" s="410">
        <v>102.7</v>
      </c>
      <c r="K74" s="409">
        <v>100.7</v>
      </c>
      <c r="L74" s="409">
        <v>98.35</v>
      </c>
      <c r="M74" s="409">
        <v>744.76855</v>
      </c>
      <c r="N74" s="6"/>
      <c r="O74" s="6"/>
    </row>
    <row r="75" ht="12.75" customHeight="1" spans="1:15">
      <c r="A75" s="407">
        <v>65</v>
      </c>
      <c r="B75" s="411" t="s">
        <v>80</v>
      </c>
      <c r="C75" s="409">
        <v>686.7</v>
      </c>
      <c r="D75" s="410">
        <v>690.02</v>
      </c>
      <c r="E75" s="410">
        <v>674.03</v>
      </c>
      <c r="F75" s="410">
        <v>661.37</v>
      </c>
      <c r="G75" s="410">
        <v>645.38</v>
      </c>
      <c r="H75" s="410">
        <v>702.68</v>
      </c>
      <c r="I75" s="410">
        <v>718.67</v>
      </c>
      <c r="J75" s="410">
        <v>731.33</v>
      </c>
      <c r="K75" s="409">
        <v>706</v>
      </c>
      <c r="L75" s="409">
        <v>677.35</v>
      </c>
      <c r="M75" s="409">
        <v>19.39514</v>
      </c>
      <c r="N75" s="6"/>
      <c r="O75" s="6"/>
    </row>
    <row r="76" ht="12.75" customHeight="1" spans="1:15">
      <c r="A76" s="407">
        <v>66</v>
      </c>
      <c r="B76" s="411" t="s">
        <v>83</v>
      </c>
      <c r="C76" s="409">
        <v>58.5</v>
      </c>
      <c r="D76" s="410">
        <v>58.22</v>
      </c>
      <c r="E76" s="410">
        <v>57.68</v>
      </c>
      <c r="F76" s="410">
        <v>56.87</v>
      </c>
      <c r="G76" s="410">
        <v>56.33</v>
      </c>
      <c r="H76" s="410">
        <v>59.03</v>
      </c>
      <c r="I76" s="410">
        <v>59.57</v>
      </c>
      <c r="J76" s="410">
        <v>60.38</v>
      </c>
      <c r="K76" s="409">
        <v>58.75</v>
      </c>
      <c r="L76" s="409">
        <v>57.4</v>
      </c>
      <c r="M76" s="409">
        <v>220.08219</v>
      </c>
      <c r="N76" s="6"/>
      <c r="O76" s="6"/>
    </row>
    <row r="77" ht="12.75" customHeight="1" spans="1:15">
      <c r="A77" s="407">
        <v>67</v>
      </c>
      <c r="B77" s="411" t="s">
        <v>87</v>
      </c>
      <c r="C77" s="409">
        <v>303.25</v>
      </c>
      <c r="D77" s="410">
        <v>304.83</v>
      </c>
      <c r="E77" s="410">
        <v>300.92</v>
      </c>
      <c r="F77" s="410">
        <v>298.58</v>
      </c>
      <c r="G77" s="410">
        <v>294.67</v>
      </c>
      <c r="H77" s="410">
        <v>307.17</v>
      </c>
      <c r="I77" s="410">
        <v>311.08</v>
      </c>
      <c r="J77" s="410">
        <v>313.42</v>
      </c>
      <c r="K77" s="409">
        <v>308.75</v>
      </c>
      <c r="L77" s="409">
        <v>302.5</v>
      </c>
      <c r="M77" s="409">
        <v>32.66251</v>
      </c>
      <c r="N77" s="6"/>
      <c r="O77" s="6"/>
    </row>
    <row r="78" ht="12.75" customHeight="1" spans="1:15">
      <c r="A78" s="407">
        <v>68</v>
      </c>
      <c r="B78" s="411" t="s">
        <v>82</v>
      </c>
      <c r="C78" s="409">
        <v>764.65</v>
      </c>
      <c r="D78" s="410">
        <v>764.32</v>
      </c>
      <c r="E78" s="410">
        <v>759.63</v>
      </c>
      <c r="F78" s="410">
        <v>754.62</v>
      </c>
      <c r="G78" s="410">
        <v>749.93</v>
      </c>
      <c r="H78" s="410">
        <v>769.33</v>
      </c>
      <c r="I78" s="410">
        <v>774.02</v>
      </c>
      <c r="J78" s="410">
        <v>779.03</v>
      </c>
      <c r="K78" s="409">
        <v>769</v>
      </c>
      <c r="L78" s="409">
        <v>759.3</v>
      </c>
      <c r="M78" s="409">
        <v>54.13233</v>
      </c>
      <c r="N78" s="6"/>
      <c r="O78" s="6"/>
    </row>
    <row r="79" ht="12.75" customHeight="1" spans="1:15">
      <c r="A79" s="407">
        <v>69</v>
      </c>
      <c r="B79" s="411" t="s">
        <v>84</v>
      </c>
      <c r="C79" s="409">
        <v>286.85</v>
      </c>
      <c r="D79" s="410">
        <v>286.6</v>
      </c>
      <c r="E79" s="410">
        <v>284.5</v>
      </c>
      <c r="F79" s="410">
        <v>282.15</v>
      </c>
      <c r="G79" s="410">
        <v>280.05</v>
      </c>
      <c r="H79" s="410">
        <v>288.95</v>
      </c>
      <c r="I79" s="410">
        <v>291.05</v>
      </c>
      <c r="J79" s="410">
        <v>293.4</v>
      </c>
      <c r="K79" s="409">
        <v>288.7</v>
      </c>
      <c r="L79" s="409">
        <v>284.25</v>
      </c>
      <c r="M79" s="409">
        <v>15.41227</v>
      </c>
      <c r="N79" s="6"/>
      <c r="O79" s="6"/>
    </row>
    <row r="80" ht="12.75" customHeight="1" spans="1:15">
      <c r="A80" s="407">
        <v>70</v>
      </c>
      <c r="B80" s="411" t="s">
        <v>339</v>
      </c>
      <c r="C80" s="409">
        <v>975.1</v>
      </c>
      <c r="D80" s="410">
        <v>985.73</v>
      </c>
      <c r="E80" s="410">
        <v>960.47</v>
      </c>
      <c r="F80" s="410">
        <v>945.83</v>
      </c>
      <c r="G80" s="410">
        <v>920.57</v>
      </c>
      <c r="H80" s="410">
        <v>1000.37</v>
      </c>
      <c r="I80" s="410">
        <v>1025.63</v>
      </c>
      <c r="J80" s="410">
        <v>1040.27</v>
      </c>
      <c r="K80" s="409">
        <v>1011</v>
      </c>
      <c r="L80" s="409">
        <v>971.1</v>
      </c>
      <c r="M80" s="409">
        <v>0.6781</v>
      </c>
      <c r="N80" s="6"/>
      <c r="O80" s="6"/>
    </row>
    <row r="81" ht="12.75" customHeight="1" spans="1:15">
      <c r="A81" s="407">
        <v>71</v>
      </c>
      <c r="B81" s="411" t="s">
        <v>90</v>
      </c>
      <c r="C81" s="409">
        <v>280.8</v>
      </c>
      <c r="D81" s="410">
        <v>283.67</v>
      </c>
      <c r="E81" s="410">
        <v>276.53</v>
      </c>
      <c r="F81" s="410">
        <v>272.27</v>
      </c>
      <c r="G81" s="410">
        <v>265.13</v>
      </c>
      <c r="H81" s="410">
        <v>287.93</v>
      </c>
      <c r="I81" s="410">
        <v>295.07</v>
      </c>
      <c r="J81" s="410">
        <v>299.33</v>
      </c>
      <c r="K81" s="409">
        <v>290.8</v>
      </c>
      <c r="L81" s="409">
        <v>279.4</v>
      </c>
      <c r="M81" s="409">
        <v>21.25356</v>
      </c>
      <c r="N81" s="6"/>
      <c r="O81" s="6"/>
    </row>
    <row r="82" ht="12.75" customHeight="1" spans="1:15">
      <c r="A82" s="407">
        <v>72</v>
      </c>
      <c r="B82" s="411" t="s">
        <v>340</v>
      </c>
      <c r="C82" s="409">
        <v>8710.9</v>
      </c>
      <c r="D82" s="410">
        <v>8756.67</v>
      </c>
      <c r="E82" s="410">
        <v>8624.33</v>
      </c>
      <c r="F82" s="410">
        <v>8537.77</v>
      </c>
      <c r="G82" s="410">
        <v>8405.43</v>
      </c>
      <c r="H82" s="410">
        <v>8843.23</v>
      </c>
      <c r="I82" s="410">
        <v>8975.57</v>
      </c>
      <c r="J82" s="410">
        <v>9062.13</v>
      </c>
      <c r="K82" s="409">
        <v>8889</v>
      </c>
      <c r="L82" s="409">
        <v>8670.1</v>
      </c>
      <c r="M82" s="409">
        <v>0.3767</v>
      </c>
      <c r="N82" s="6"/>
      <c r="O82" s="6"/>
    </row>
    <row r="83" ht="12.75" customHeight="1" spans="1:15">
      <c r="A83" s="407">
        <v>73</v>
      </c>
      <c r="B83" s="411" t="s">
        <v>341</v>
      </c>
      <c r="C83" s="409">
        <v>1097.05</v>
      </c>
      <c r="D83" s="410">
        <v>1098.35</v>
      </c>
      <c r="E83" s="410">
        <v>1086.75</v>
      </c>
      <c r="F83" s="410">
        <v>1076.45</v>
      </c>
      <c r="G83" s="410">
        <v>1064.85</v>
      </c>
      <c r="H83" s="410">
        <v>1108.65</v>
      </c>
      <c r="I83" s="410">
        <v>1120.25</v>
      </c>
      <c r="J83" s="410">
        <v>1130.55</v>
      </c>
      <c r="K83" s="409">
        <v>1109.95</v>
      </c>
      <c r="L83" s="409">
        <v>1088.05</v>
      </c>
      <c r="M83" s="409">
        <v>0.98605</v>
      </c>
      <c r="N83" s="6"/>
      <c r="O83" s="6"/>
    </row>
    <row r="84" ht="12.75" customHeight="1" spans="1:15">
      <c r="A84" s="407">
        <v>74</v>
      </c>
      <c r="B84" s="411" t="s">
        <v>342</v>
      </c>
      <c r="C84" s="409">
        <v>915.25</v>
      </c>
      <c r="D84" s="410">
        <v>919.9</v>
      </c>
      <c r="E84" s="410">
        <v>909.35</v>
      </c>
      <c r="F84" s="410">
        <v>903.45</v>
      </c>
      <c r="G84" s="410">
        <v>892.9</v>
      </c>
      <c r="H84" s="410">
        <v>925.8</v>
      </c>
      <c r="I84" s="410">
        <v>936.35</v>
      </c>
      <c r="J84" s="410">
        <v>942.25</v>
      </c>
      <c r="K84" s="409">
        <v>930.45</v>
      </c>
      <c r="L84" s="409">
        <v>914</v>
      </c>
      <c r="M84" s="409">
        <v>0.20512</v>
      </c>
      <c r="N84" s="6"/>
      <c r="O84" s="6"/>
    </row>
    <row r="85" ht="12.75" customHeight="1" spans="1:15">
      <c r="A85" s="407">
        <v>75</v>
      </c>
      <c r="B85" s="411" t="s">
        <v>343</v>
      </c>
      <c r="C85" s="409">
        <v>582.85</v>
      </c>
      <c r="D85" s="410">
        <v>586.52</v>
      </c>
      <c r="E85" s="410">
        <v>575.33</v>
      </c>
      <c r="F85" s="410">
        <v>567.82</v>
      </c>
      <c r="G85" s="410">
        <v>556.63</v>
      </c>
      <c r="H85" s="410">
        <v>594.03</v>
      </c>
      <c r="I85" s="410">
        <v>605.22</v>
      </c>
      <c r="J85" s="410">
        <v>612.73</v>
      </c>
      <c r="K85" s="409">
        <v>597.7</v>
      </c>
      <c r="L85" s="409">
        <v>579</v>
      </c>
      <c r="M85" s="409">
        <v>1.90199</v>
      </c>
      <c r="N85" s="6"/>
      <c r="O85" s="6"/>
    </row>
    <row r="86" ht="12.75" customHeight="1" spans="1:15">
      <c r="A86" s="407">
        <v>76</v>
      </c>
      <c r="B86" s="411" t="s">
        <v>85</v>
      </c>
      <c r="C86" s="409">
        <v>15670.45</v>
      </c>
      <c r="D86" s="410">
        <v>15621.82</v>
      </c>
      <c r="E86" s="410">
        <v>15348.63</v>
      </c>
      <c r="F86" s="410">
        <v>15026.82</v>
      </c>
      <c r="G86" s="410">
        <v>14753.63</v>
      </c>
      <c r="H86" s="410">
        <v>15943.63</v>
      </c>
      <c r="I86" s="410">
        <v>16216.82</v>
      </c>
      <c r="J86" s="410">
        <v>16538.63</v>
      </c>
      <c r="K86" s="409">
        <v>15895</v>
      </c>
      <c r="L86" s="409">
        <v>15300</v>
      </c>
      <c r="M86" s="409">
        <v>0.57959</v>
      </c>
      <c r="N86" s="6"/>
      <c r="O86" s="6"/>
    </row>
    <row r="87" ht="12.75" customHeight="1" spans="1:15">
      <c r="A87" s="407">
        <v>77</v>
      </c>
      <c r="B87" s="411" t="s">
        <v>344</v>
      </c>
      <c r="C87" s="409">
        <v>504.4</v>
      </c>
      <c r="D87" s="410">
        <v>507.85</v>
      </c>
      <c r="E87" s="410">
        <v>493.7</v>
      </c>
      <c r="F87" s="410">
        <v>483</v>
      </c>
      <c r="G87" s="410">
        <v>468.85</v>
      </c>
      <c r="H87" s="410">
        <v>518.55</v>
      </c>
      <c r="I87" s="410">
        <v>532.7</v>
      </c>
      <c r="J87" s="410">
        <v>543.4</v>
      </c>
      <c r="K87" s="409">
        <v>522</v>
      </c>
      <c r="L87" s="409">
        <v>497.15</v>
      </c>
      <c r="M87" s="409">
        <v>2.37071</v>
      </c>
      <c r="N87" s="6"/>
      <c r="O87" s="6"/>
    </row>
    <row r="88" ht="12.75" customHeight="1" spans="1:15">
      <c r="A88" s="407">
        <v>78</v>
      </c>
      <c r="B88" s="411" t="s">
        <v>345</v>
      </c>
      <c r="C88" s="409">
        <v>32.15</v>
      </c>
      <c r="D88" s="410">
        <v>32.4</v>
      </c>
      <c r="E88" s="410">
        <v>31.55</v>
      </c>
      <c r="F88" s="410">
        <v>30.95</v>
      </c>
      <c r="G88" s="410">
        <v>30.1</v>
      </c>
      <c r="H88" s="410">
        <v>33</v>
      </c>
      <c r="I88" s="410">
        <v>33.85</v>
      </c>
      <c r="J88" s="410">
        <v>34.45</v>
      </c>
      <c r="K88" s="409">
        <v>33.25</v>
      </c>
      <c r="L88" s="409">
        <v>31.8</v>
      </c>
      <c r="M88" s="409">
        <v>117.6512</v>
      </c>
      <c r="N88" s="6"/>
      <c r="O88" s="6"/>
    </row>
    <row r="89" ht="12.75" customHeight="1" spans="1:15">
      <c r="A89" s="407">
        <v>79</v>
      </c>
      <c r="B89" s="411" t="s">
        <v>88</v>
      </c>
      <c r="C89" s="409">
        <v>3864.5</v>
      </c>
      <c r="D89" s="410">
        <v>3849.17</v>
      </c>
      <c r="E89" s="410">
        <v>3825.33</v>
      </c>
      <c r="F89" s="410">
        <v>3786.17</v>
      </c>
      <c r="G89" s="410">
        <v>3762.33</v>
      </c>
      <c r="H89" s="410">
        <v>3888.33</v>
      </c>
      <c r="I89" s="410">
        <v>3912.17</v>
      </c>
      <c r="J89" s="410">
        <v>3951.33</v>
      </c>
      <c r="K89" s="409">
        <v>3873</v>
      </c>
      <c r="L89" s="409">
        <v>3810</v>
      </c>
      <c r="M89" s="409">
        <v>4.50207</v>
      </c>
      <c r="N89" s="6"/>
      <c r="O89" s="6"/>
    </row>
    <row r="90" ht="12.75" customHeight="1" spans="1:15">
      <c r="A90" s="407">
        <v>80</v>
      </c>
      <c r="B90" s="411" t="s">
        <v>346</v>
      </c>
      <c r="C90" s="409">
        <v>1359.8</v>
      </c>
      <c r="D90" s="410">
        <v>1350.03</v>
      </c>
      <c r="E90" s="410">
        <v>1331.27</v>
      </c>
      <c r="F90" s="410">
        <v>1302.73</v>
      </c>
      <c r="G90" s="410">
        <v>1283.97</v>
      </c>
      <c r="H90" s="410">
        <v>1378.57</v>
      </c>
      <c r="I90" s="410">
        <v>1397.33</v>
      </c>
      <c r="J90" s="410">
        <v>1425.87</v>
      </c>
      <c r="K90" s="409">
        <v>1368.8</v>
      </c>
      <c r="L90" s="409">
        <v>1321.5</v>
      </c>
      <c r="M90" s="409">
        <v>0.84151</v>
      </c>
      <c r="N90" s="6"/>
      <c r="O90" s="6"/>
    </row>
    <row r="91" ht="12.75" customHeight="1" spans="1:15">
      <c r="A91" s="407">
        <v>81</v>
      </c>
      <c r="B91" s="411" t="s">
        <v>347</v>
      </c>
      <c r="C91" s="409">
        <v>497.9</v>
      </c>
      <c r="D91" s="410">
        <v>500.33</v>
      </c>
      <c r="E91" s="410">
        <v>490.72</v>
      </c>
      <c r="F91" s="410">
        <v>483.53</v>
      </c>
      <c r="G91" s="410">
        <v>473.92</v>
      </c>
      <c r="H91" s="410">
        <v>507.52</v>
      </c>
      <c r="I91" s="410">
        <v>517.13</v>
      </c>
      <c r="J91" s="410">
        <v>524.32</v>
      </c>
      <c r="K91" s="409">
        <v>509.95</v>
      </c>
      <c r="L91" s="409">
        <v>493.15</v>
      </c>
      <c r="M91" s="409">
        <v>0.9517</v>
      </c>
      <c r="N91" s="6"/>
      <c r="O91" s="6"/>
    </row>
    <row r="92" ht="12.75" customHeight="1" spans="1:15">
      <c r="A92" s="407">
        <v>82</v>
      </c>
      <c r="B92" s="411" t="s">
        <v>348</v>
      </c>
      <c r="C92" s="409">
        <v>78.05</v>
      </c>
      <c r="D92" s="410">
        <v>77.98</v>
      </c>
      <c r="E92" s="410">
        <v>77.37</v>
      </c>
      <c r="F92" s="410">
        <v>76.68</v>
      </c>
      <c r="G92" s="410">
        <v>76.07</v>
      </c>
      <c r="H92" s="410">
        <v>78.67</v>
      </c>
      <c r="I92" s="410">
        <v>79.28</v>
      </c>
      <c r="J92" s="410">
        <v>79.97</v>
      </c>
      <c r="K92" s="409">
        <v>78.6</v>
      </c>
      <c r="L92" s="409">
        <v>77.3</v>
      </c>
      <c r="M92" s="409">
        <v>17.86709</v>
      </c>
      <c r="N92" s="6"/>
      <c r="O92" s="6"/>
    </row>
    <row r="93" ht="12.75" customHeight="1" spans="1:15">
      <c r="A93" s="407">
        <v>83</v>
      </c>
      <c r="B93" s="411" t="s">
        <v>349</v>
      </c>
      <c r="C93" s="409">
        <v>236.45</v>
      </c>
      <c r="D93" s="410">
        <v>235.75</v>
      </c>
      <c r="E93" s="410">
        <v>232.6</v>
      </c>
      <c r="F93" s="410">
        <v>228.75</v>
      </c>
      <c r="G93" s="410">
        <v>225.6</v>
      </c>
      <c r="H93" s="410">
        <v>239.6</v>
      </c>
      <c r="I93" s="410">
        <v>242.75</v>
      </c>
      <c r="J93" s="410">
        <v>246.6</v>
      </c>
      <c r="K93" s="409">
        <v>238.9</v>
      </c>
      <c r="L93" s="409">
        <v>231.9</v>
      </c>
      <c r="M93" s="409">
        <v>50.09594</v>
      </c>
      <c r="N93" s="6"/>
      <c r="O93" s="6"/>
    </row>
    <row r="94" ht="12.75" customHeight="1" spans="1:15">
      <c r="A94" s="407">
        <v>84</v>
      </c>
      <c r="B94" s="411" t="s">
        <v>350</v>
      </c>
      <c r="C94" s="409">
        <v>3164.25</v>
      </c>
      <c r="D94" s="410">
        <v>3145.3</v>
      </c>
      <c r="E94" s="410">
        <v>3091.8</v>
      </c>
      <c r="F94" s="410">
        <v>3019.35</v>
      </c>
      <c r="G94" s="410">
        <v>2965.85</v>
      </c>
      <c r="H94" s="410">
        <v>3217.75</v>
      </c>
      <c r="I94" s="410">
        <v>3271.25</v>
      </c>
      <c r="J94" s="410">
        <v>3343.7</v>
      </c>
      <c r="K94" s="409">
        <v>3198.8</v>
      </c>
      <c r="L94" s="409">
        <v>3072.85</v>
      </c>
      <c r="M94" s="409">
        <v>0.16258</v>
      </c>
      <c r="N94" s="6"/>
      <c r="O94" s="6"/>
    </row>
    <row r="95" ht="12.75" customHeight="1" spans="1:15">
      <c r="A95" s="407">
        <v>85</v>
      </c>
      <c r="B95" s="411" t="s">
        <v>351</v>
      </c>
      <c r="C95" s="409">
        <v>220.5</v>
      </c>
      <c r="D95" s="410">
        <v>220.8</v>
      </c>
      <c r="E95" s="410">
        <v>217.8</v>
      </c>
      <c r="F95" s="410">
        <v>215.1</v>
      </c>
      <c r="G95" s="410">
        <v>212.1</v>
      </c>
      <c r="H95" s="410">
        <v>223.5</v>
      </c>
      <c r="I95" s="410">
        <v>226.5</v>
      </c>
      <c r="J95" s="410">
        <v>229.2</v>
      </c>
      <c r="K95" s="409">
        <v>223.8</v>
      </c>
      <c r="L95" s="409">
        <v>218.1</v>
      </c>
      <c r="M95" s="409">
        <v>2.12084</v>
      </c>
      <c r="N95" s="6"/>
      <c r="O95" s="6"/>
    </row>
    <row r="96" ht="12.75" customHeight="1" spans="1:15">
      <c r="A96" s="407">
        <v>86</v>
      </c>
      <c r="B96" s="411" t="s">
        <v>92</v>
      </c>
      <c r="C96" s="409">
        <v>470.55</v>
      </c>
      <c r="D96" s="410">
        <v>471.18</v>
      </c>
      <c r="E96" s="410">
        <v>464.37</v>
      </c>
      <c r="F96" s="410">
        <v>458.18</v>
      </c>
      <c r="G96" s="410">
        <v>451.37</v>
      </c>
      <c r="H96" s="410">
        <v>477.37</v>
      </c>
      <c r="I96" s="410">
        <v>484.18</v>
      </c>
      <c r="J96" s="410">
        <v>490.37</v>
      </c>
      <c r="K96" s="409">
        <v>478</v>
      </c>
      <c r="L96" s="409">
        <v>465</v>
      </c>
      <c r="M96" s="409">
        <v>40.95077</v>
      </c>
      <c r="N96" s="6"/>
      <c r="O96" s="6"/>
    </row>
    <row r="97" ht="12.75" customHeight="1" spans="1:15">
      <c r="A97" s="407">
        <v>87</v>
      </c>
      <c r="B97" s="411" t="s">
        <v>91</v>
      </c>
      <c r="C97" s="409">
        <v>215.4</v>
      </c>
      <c r="D97" s="410">
        <v>215.78</v>
      </c>
      <c r="E97" s="410">
        <v>212.22</v>
      </c>
      <c r="F97" s="410">
        <v>209.03</v>
      </c>
      <c r="G97" s="410">
        <v>205.47</v>
      </c>
      <c r="H97" s="410">
        <v>218.97</v>
      </c>
      <c r="I97" s="410">
        <v>222.53</v>
      </c>
      <c r="J97" s="410">
        <v>225.72</v>
      </c>
      <c r="K97" s="409">
        <v>219.35</v>
      </c>
      <c r="L97" s="409">
        <v>212.6</v>
      </c>
      <c r="M97" s="409">
        <v>159.1844</v>
      </c>
      <c r="N97" s="6"/>
      <c r="O97" s="6"/>
    </row>
    <row r="98" ht="12.75" customHeight="1" spans="1:15">
      <c r="A98" s="407">
        <v>88</v>
      </c>
      <c r="B98" s="411" t="s">
        <v>352</v>
      </c>
      <c r="C98" s="409">
        <v>728.95</v>
      </c>
      <c r="D98" s="410">
        <v>733.62</v>
      </c>
      <c r="E98" s="410">
        <v>720.33</v>
      </c>
      <c r="F98" s="410">
        <v>711.72</v>
      </c>
      <c r="G98" s="410">
        <v>698.43</v>
      </c>
      <c r="H98" s="410">
        <v>742.23</v>
      </c>
      <c r="I98" s="410">
        <v>755.52</v>
      </c>
      <c r="J98" s="410">
        <v>764.13</v>
      </c>
      <c r="K98" s="409">
        <v>746.9</v>
      </c>
      <c r="L98" s="409">
        <v>725</v>
      </c>
      <c r="M98" s="409">
        <v>0.25587</v>
      </c>
      <c r="N98" s="6"/>
      <c r="O98" s="6"/>
    </row>
    <row r="99" ht="12.75" customHeight="1" spans="1:15">
      <c r="A99" s="407">
        <v>89</v>
      </c>
      <c r="B99" s="411" t="s">
        <v>353</v>
      </c>
      <c r="C99" s="409">
        <v>730.3</v>
      </c>
      <c r="D99" s="410">
        <v>733.4</v>
      </c>
      <c r="E99" s="410">
        <v>723.9</v>
      </c>
      <c r="F99" s="410">
        <v>717.5</v>
      </c>
      <c r="G99" s="410">
        <v>708</v>
      </c>
      <c r="H99" s="410">
        <v>739.8</v>
      </c>
      <c r="I99" s="410">
        <v>749.3</v>
      </c>
      <c r="J99" s="410">
        <v>755.7</v>
      </c>
      <c r="K99" s="409">
        <v>742.9</v>
      </c>
      <c r="L99" s="409">
        <v>727</v>
      </c>
      <c r="M99" s="409">
        <v>1.11678</v>
      </c>
      <c r="N99" s="6"/>
      <c r="O99" s="6"/>
    </row>
    <row r="100" ht="12.75" customHeight="1" spans="1:15">
      <c r="A100" s="407">
        <v>90</v>
      </c>
      <c r="B100" s="411" t="s">
        <v>354</v>
      </c>
      <c r="C100" s="409">
        <v>850.45</v>
      </c>
      <c r="D100" s="410">
        <v>848.13</v>
      </c>
      <c r="E100" s="410">
        <v>843.12</v>
      </c>
      <c r="F100" s="410">
        <v>835.78</v>
      </c>
      <c r="G100" s="410">
        <v>830.77</v>
      </c>
      <c r="H100" s="410">
        <v>855.47</v>
      </c>
      <c r="I100" s="410">
        <v>860.48</v>
      </c>
      <c r="J100" s="410">
        <v>867.82</v>
      </c>
      <c r="K100" s="409">
        <v>853.15</v>
      </c>
      <c r="L100" s="409">
        <v>840.8</v>
      </c>
      <c r="M100" s="409">
        <v>0.74832</v>
      </c>
      <c r="N100" s="6"/>
      <c r="O100" s="6"/>
    </row>
    <row r="101" ht="12.75" customHeight="1" spans="1:15">
      <c r="A101" s="407">
        <v>91</v>
      </c>
      <c r="B101" s="411" t="s">
        <v>355</v>
      </c>
      <c r="C101" s="409">
        <v>111.35</v>
      </c>
      <c r="D101" s="410">
        <v>111.45</v>
      </c>
      <c r="E101" s="410">
        <v>110.5</v>
      </c>
      <c r="F101" s="410">
        <v>109.65</v>
      </c>
      <c r="G101" s="410">
        <v>108.7</v>
      </c>
      <c r="H101" s="410">
        <v>112.3</v>
      </c>
      <c r="I101" s="410">
        <v>113.25</v>
      </c>
      <c r="J101" s="410">
        <v>114.1</v>
      </c>
      <c r="K101" s="409">
        <v>112.4</v>
      </c>
      <c r="L101" s="409">
        <v>110.6</v>
      </c>
      <c r="M101" s="409">
        <v>3.67194</v>
      </c>
      <c r="N101" s="6"/>
      <c r="O101" s="6"/>
    </row>
    <row r="102" ht="12.75" customHeight="1" spans="1:15">
      <c r="A102" s="407">
        <v>92</v>
      </c>
      <c r="B102" s="411" t="s">
        <v>356</v>
      </c>
      <c r="C102" s="409">
        <v>1521.2</v>
      </c>
      <c r="D102" s="410">
        <v>1533.4</v>
      </c>
      <c r="E102" s="410">
        <v>1502.8</v>
      </c>
      <c r="F102" s="410">
        <v>1484.4</v>
      </c>
      <c r="G102" s="410">
        <v>1453.8</v>
      </c>
      <c r="H102" s="410">
        <v>1551.8</v>
      </c>
      <c r="I102" s="410">
        <v>1582.4</v>
      </c>
      <c r="J102" s="410">
        <v>1600.8</v>
      </c>
      <c r="K102" s="409">
        <v>1564</v>
      </c>
      <c r="L102" s="409">
        <v>1515</v>
      </c>
      <c r="M102" s="409">
        <v>0.80451</v>
      </c>
      <c r="N102" s="6"/>
      <c r="O102" s="6"/>
    </row>
    <row r="103" ht="12.75" customHeight="1" spans="1:15">
      <c r="A103" s="407">
        <v>93</v>
      </c>
      <c r="B103" s="411" t="s">
        <v>357</v>
      </c>
      <c r="C103" s="409">
        <v>19.75</v>
      </c>
      <c r="D103" s="410">
        <v>19.78</v>
      </c>
      <c r="E103" s="410">
        <v>19.17</v>
      </c>
      <c r="F103" s="410">
        <v>18.58</v>
      </c>
      <c r="G103" s="410">
        <v>17.97</v>
      </c>
      <c r="H103" s="410">
        <v>20.37</v>
      </c>
      <c r="I103" s="410">
        <v>20.98</v>
      </c>
      <c r="J103" s="410">
        <v>21.57</v>
      </c>
      <c r="K103" s="409">
        <v>20.4</v>
      </c>
      <c r="L103" s="409">
        <v>19.2</v>
      </c>
      <c r="M103" s="409">
        <v>40.77261</v>
      </c>
      <c r="N103" s="6"/>
      <c r="O103" s="6"/>
    </row>
    <row r="104" ht="12.75" customHeight="1" spans="1:15">
      <c r="A104" s="407">
        <v>94</v>
      </c>
      <c r="B104" s="411" t="s">
        <v>358</v>
      </c>
      <c r="C104" s="409">
        <v>1226.55</v>
      </c>
      <c r="D104" s="410">
        <v>1235.45</v>
      </c>
      <c r="E104" s="410">
        <v>1216.1</v>
      </c>
      <c r="F104" s="410">
        <v>1205.65</v>
      </c>
      <c r="G104" s="410">
        <v>1186.3</v>
      </c>
      <c r="H104" s="410">
        <v>1245.9</v>
      </c>
      <c r="I104" s="410">
        <v>1265.25</v>
      </c>
      <c r="J104" s="410">
        <v>1275.7</v>
      </c>
      <c r="K104" s="409">
        <v>1254.8</v>
      </c>
      <c r="L104" s="409">
        <v>1225</v>
      </c>
      <c r="M104" s="409">
        <v>2.88298</v>
      </c>
      <c r="N104" s="6"/>
      <c r="O104" s="6"/>
    </row>
    <row r="105" ht="12.75" customHeight="1" spans="1:15">
      <c r="A105" s="407">
        <v>95</v>
      </c>
      <c r="B105" s="411" t="s">
        <v>359</v>
      </c>
      <c r="C105" s="409">
        <v>648.85</v>
      </c>
      <c r="D105" s="410">
        <v>647.45</v>
      </c>
      <c r="E105" s="410">
        <v>641.75</v>
      </c>
      <c r="F105" s="410">
        <v>634.65</v>
      </c>
      <c r="G105" s="410">
        <v>628.95</v>
      </c>
      <c r="H105" s="410">
        <v>654.55</v>
      </c>
      <c r="I105" s="410">
        <v>660.25</v>
      </c>
      <c r="J105" s="410">
        <v>667.35</v>
      </c>
      <c r="K105" s="409">
        <v>653.15</v>
      </c>
      <c r="L105" s="409">
        <v>640.35</v>
      </c>
      <c r="M105" s="409">
        <v>0.95215</v>
      </c>
      <c r="N105" s="6"/>
      <c r="O105" s="6"/>
    </row>
    <row r="106" ht="12.75" customHeight="1" spans="1:15">
      <c r="A106" s="407">
        <v>96</v>
      </c>
      <c r="B106" s="411" t="s">
        <v>360</v>
      </c>
      <c r="C106" s="409">
        <v>823</v>
      </c>
      <c r="D106" s="410">
        <v>827.7</v>
      </c>
      <c r="E106" s="410">
        <v>815.4</v>
      </c>
      <c r="F106" s="410">
        <v>807.8</v>
      </c>
      <c r="G106" s="410">
        <v>795.5</v>
      </c>
      <c r="H106" s="410">
        <v>835.3</v>
      </c>
      <c r="I106" s="410">
        <v>847.6</v>
      </c>
      <c r="J106" s="410">
        <v>855.2</v>
      </c>
      <c r="K106" s="409">
        <v>840</v>
      </c>
      <c r="L106" s="409">
        <v>820.1</v>
      </c>
      <c r="M106" s="409">
        <v>0.65518</v>
      </c>
      <c r="N106" s="6"/>
      <c r="O106" s="6"/>
    </row>
    <row r="107" ht="12.75" customHeight="1" spans="1:15">
      <c r="A107" s="407">
        <v>97</v>
      </c>
      <c r="B107" s="411" t="s">
        <v>361</v>
      </c>
      <c r="C107" s="409">
        <v>5471.35</v>
      </c>
      <c r="D107" s="410">
        <v>5488.83</v>
      </c>
      <c r="E107" s="410">
        <v>5342.67</v>
      </c>
      <c r="F107" s="410">
        <v>5213.98</v>
      </c>
      <c r="G107" s="410">
        <v>5067.82</v>
      </c>
      <c r="H107" s="410">
        <v>5617.52</v>
      </c>
      <c r="I107" s="410">
        <v>5763.68</v>
      </c>
      <c r="J107" s="410">
        <v>5892.37</v>
      </c>
      <c r="K107" s="409">
        <v>5635</v>
      </c>
      <c r="L107" s="409">
        <v>5360.15</v>
      </c>
      <c r="M107" s="409">
        <v>0.25325</v>
      </c>
      <c r="N107" s="6"/>
      <c r="O107" s="6"/>
    </row>
    <row r="108" ht="12.75" customHeight="1" spans="1:15">
      <c r="A108" s="407">
        <v>98</v>
      </c>
      <c r="B108" s="411" t="s">
        <v>362</v>
      </c>
      <c r="C108" s="409">
        <v>340.1</v>
      </c>
      <c r="D108" s="410">
        <v>339.9</v>
      </c>
      <c r="E108" s="410">
        <v>336.5</v>
      </c>
      <c r="F108" s="410">
        <v>332.9</v>
      </c>
      <c r="G108" s="410">
        <v>329.5</v>
      </c>
      <c r="H108" s="410">
        <v>343.5</v>
      </c>
      <c r="I108" s="410">
        <v>346.9</v>
      </c>
      <c r="J108" s="410">
        <v>350.5</v>
      </c>
      <c r="K108" s="409">
        <v>343.3</v>
      </c>
      <c r="L108" s="409">
        <v>336.3</v>
      </c>
      <c r="M108" s="409">
        <v>1.24219</v>
      </c>
      <c r="N108" s="6"/>
      <c r="O108" s="6"/>
    </row>
    <row r="109" ht="12.75" customHeight="1" spans="1:15">
      <c r="A109" s="407">
        <v>99</v>
      </c>
      <c r="B109" s="411" t="s">
        <v>93</v>
      </c>
      <c r="C109" s="409">
        <v>309.35</v>
      </c>
      <c r="D109" s="410">
        <v>308.62</v>
      </c>
      <c r="E109" s="410">
        <v>304.03</v>
      </c>
      <c r="F109" s="410">
        <v>298.72</v>
      </c>
      <c r="G109" s="410">
        <v>294.13</v>
      </c>
      <c r="H109" s="410">
        <v>313.93</v>
      </c>
      <c r="I109" s="410">
        <v>318.52</v>
      </c>
      <c r="J109" s="410">
        <v>323.83</v>
      </c>
      <c r="K109" s="409">
        <v>313.2</v>
      </c>
      <c r="L109" s="409">
        <v>303.3</v>
      </c>
      <c r="M109" s="409">
        <v>15.17525</v>
      </c>
      <c r="N109" s="6"/>
      <c r="O109" s="6"/>
    </row>
    <row r="110" ht="12.75" customHeight="1" spans="1:15">
      <c r="A110" s="407">
        <v>100</v>
      </c>
      <c r="B110" s="411" t="s">
        <v>363</v>
      </c>
      <c r="C110" s="409">
        <v>415.65</v>
      </c>
      <c r="D110" s="410">
        <v>418.2</v>
      </c>
      <c r="E110" s="410">
        <v>405.55</v>
      </c>
      <c r="F110" s="410">
        <v>395.45</v>
      </c>
      <c r="G110" s="410">
        <v>382.8</v>
      </c>
      <c r="H110" s="410">
        <v>428.3</v>
      </c>
      <c r="I110" s="410">
        <v>440.95</v>
      </c>
      <c r="J110" s="410">
        <v>451.05</v>
      </c>
      <c r="K110" s="409">
        <v>430.85</v>
      </c>
      <c r="L110" s="409">
        <v>408.1</v>
      </c>
      <c r="M110" s="409">
        <v>0.64355</v>
      </c>
      <c r="N110" s="6"/>
      <c r="O110" s="6"/>
    </row>
    <row r="111" ht="12.75" customHeight="1" spans="1:15">
      <c r="A111" s="407">
        <v>101</v>
      </c>
      <c r="B111" s="411" t="s">
        <v>364</v>
      </c>
      <c r="C111" s="409">
        <v>629.55</v>
      </c>
      <c r="D111" s="410">
        <v>630.57</v>
      </c>
      <c r="E111" s="410">
        <v>620.08</v>
      </c>
      <c r="F111" s="410">
        <v>610.62</v>
      </c>
      <c r="G111" s="410">
        <v>600.13</v>
      </c>
      <c r="H111" s="410">
        <v>640.03</v>
      </c>
      <c r="I111" s="410">
        <v>650.52</v>
      </c>
      <c r="J111" s="410">
        <v>659.98</v>
      </c>
      <c r="K111" s="409">
        <v>641.05</v>
      </c>
      <c r="L111" s="409">
        <v>621.1</v>
      </c>
      <c r="M111" s="409">
        <v>0.54862</v>
      </c>
      <c r="N111" s="6"/>
      <c r="O111" s="6"/>
    </row>
    <row r="112" ht="12.75" customHeight="1" spans="1:15">
      <c r="A112" s="407">
        <v>102</v>
      </c>
      <c r="B112" s="411" t="s">
        <v>94</v>
      </c>
      <c r="C112" s="409">
        <v>727.65</v>
      </c>
      <c r="D112" s="410">
        <v>726.35</v>
      </c>
      <c r="E112" s="410">
        <v>717.4</v>
      </c>
      <c r="F112" s="410">
        <v>707.15</v>
      </c>
      <c r="G112" s="410">
        <v>698.2</v>
      </c>
      <c r="H112" s="410">
        <v>736.6</v>
      </c>
      <c r="I112" s="410">
        <v>745.55</v>
      </c>
      <c r="J112" s="410">
        <v>755.8</v>
      </c>
      <c r="K112" s="409">
        <v>735.3</v>
      </c>
      <c r="L112" s="409">
        <v>716.1</v>
      </c>
      <c r="M112" s="409">
        <v>12.28777</v>
      </c>
      <c r="N112" s="6"/>
      <c r="O112" s="6"/>
    </row>
    <row r="113" ht="12.75" customHeight="1" spans="1:15">
      <c r="A113" s="407">
        <v>103</v>
      </c>
      <c r="B113" s="411" t="s">
        <v>95</v>
      </c>
      <c r="C113" s="409">
        <v>1115.85</v>
      </c>
      <c r="D113" s="410">
        <v>1108.53</v>
      </c>
      <c r="E113" s="410">
        <v>1095.42</v>
      </c>
      <c r="F113" s="410">
        <v>1074.98</v>
      </c>
      <c r="G113" s="410">
        <v>1061.87</v>
      </c>
      <c r="H113" s="410">
        <v>1128.97</v>
      </c>
      <c r="I113" s="410">
        <v>1142.08</v>
      </c>
      <c r="J113" s="410">
        <v>1162.52</v>
      </c>
      <c r="K113" s="409">
        <v>1121.65</v>
      </c>
      <c r="L113" s="409">
        <v>1088.1</v>
      </c>
      <c r="M113" s="409">
        <v>20.93772</v>
      </c>
      <c r="N113" s="6"/>
      <c r="O113" s="6"/>
    </row>
    <row r="114" ht="12.75" customHeight="1" spans="1:15">
      <c r="A114" s="407">
        <v>104</v>
      </c>
      <c r="B114" s="411" t="s">
        <v>102</v>
      </c>
      <c r="C114" s="409">
        <v>171.75</v>
      </c>
      <c r="D114" s="410">
        <v>171.55</v>
      </c>
      <c r="E114" s="410">
        <v>168.25</v>
      </c>
      <c r="F114" s="410">
        <v>164.75</v>
      </c>
      <c r="G114" s="410">
        <v>161.45</v>
      </c>
      <c r="H114" s="410">
        <v>175.05</v>
      </c>
      <c r="I114" s="410">
        <v>178.35</v>
      </c>
      <c r="J114" s="410">
        <v>181.85</v>
      </c>
      <c r="K114" s="409">
        <v>174.85</v>
      </c>
      <c r="L114" s="409">
        <v>168.05</v>
      </c>
      <c r="M114" s="409">
        <v>45.18964</v>
      </c>
      <c r="N114" s="6"/>
      <c r="O114" s="6"/>
    </row>
    <row r="115" ht="12.75" customHeight="1" spans="1:15">
      <c r="A115" s="407">
        <v>105</v>
      </c>
      <c r="B115" s="411" t="s">
        <v>282</v>
      </c>
      <c r="C115" s="409">
        <v>1722.1</v>
      </c>
      <c r="D115" s="410">
        <v>1726.03</v>
      </c>
      <c r="E115" s="410">
        <v>1704.07</v>
      </c>
      <c r="F115" s="410">
        <v>1686.03</v>
      </c>
      <c r="G115" s="410">
        <v>1664.07</v>
      </c>
      <c r="H115" s="410">
        <v>1744.07</v>
      </c>
      <c r="I115" s="410">
        <v>1766.03</v>
      </c>
      <c r="J115" s="410">
        <v>1784.07</v>
      </c>
      <c r="K115" s="409">
        <v>1748</v>
      </c>
      <c r="L115" s="409">
        <v>1708</v>
      </c>
      <c r="M115" s="409">
        <v>0.3373</v>
      </c>
      <c r="N115" s="6"/>
      <c r="O115" s="6"/>
    </row>
    <row r="116" ht="12.75" customHeight="1" spans="1:15">
      <c r="A116" s="407">
        <v>106</v>
      </c>
      <c r="B116" s="411" t="s">
        <v>96</v>
      </c>
      <c r="C116" s="409">
        <v>213.9</v>
      </c>
      <c r="D116" s="410">
        <v>213.23</v>
      </c>
      <c r="E116" s="410">
        <v>211.32</v>
      </c>
      <c r="F116" s="410">
        <v>208.73</v>
      </c>
      <c r="G116" s="410">
        <v>206.82</v>
      </c>
      <c r="H116" s="410">
        <v>215.82</v>
      </c>
      <c r="I116" s="410">
        <v>217.73</v>
      </c>
      <c r="J116" s="410">
        <v>220.32</v>
      </c>
      <c r="K116" s="409">
        <v>215.15</v>
      </c>
      <c r="L116" s="409">
        <v>210.65</v>
      </c>
      <c r="M116" s="409">
        <v>89.62595</v>
      </c>
      <c r="N116" s="6"/>
      <c r="O116" s="6"/>
    </row>
    <row r="117" ht="12.75" customHeight="1" spans="1:15">
      <c r="A117" s="407">
        <v>107</v>
      </c>
      <c r="B117" s="411" t="s">
        <v>365</v>
      </c>
      <c r="C117" s="409">
        <v>432.85</v>
      </c>
      <c r="D117" s="410">
        <v>432.55</v>
      </c>
      <c r="E117" s="410">
        <v>424.3</v>
      </c>
      <c r="F117" s="410">
        <v>415.75</v>
      </c>
      <c r="G117" s="410">
        <v>407.5</v>
      </c>
      <c r="H117" s="410">
        <v>441.1</v>
      </c>
      <c r="I117" s="410">
        <v>449.35</v>
      </c>
      <c r="J117" s="410">
        <v>457.9</v>
      </c>
      <c r="K117" s="409">
        <v>440.8</v>
      </c>
      <c r="L117" s="409">
        <v>424</v>
      </c>
      <c r="M117" s="409">
        <v>14.04545</v>
      </c>
      <c r="N117" s="6"/>
      <c r="O117" s="6"/>
    </row>
    <row r="118" ht="12.75" customHeight="1" spans="1:15">
      <c r="A118" s="407">
        <v>108</v>
      </c>
      <c r="B118" s="411" t="s">
        <v>97</v>
      </c>
      <c r="C118" s="409">
        <v>3363.85</v>
      </c>
      <c r="D118" s="410">
        <v>3401.42</v>
      </c>
      <c r="E118" s="410">
        <v>3313.43</v>
      </c>
      <c r="F118" s="410">
        <v>3263.02</v>
      </c>
      <c r="G118" s="410">
        <v>3175.03</v>
      </c>
      <c r="H118" s="410">
        <v>3451.83</v>
      </c>
      <c r="I118" s="410">
        <v>3539.82</v>
      </c>
      <c r="J118" s="410">
        <v>3590.23</v>
      </c>
      <c r="K118" s="409">
        <v>3489.4</v>
      </c>
      <c r="L118" s="409">
        <v>3351</v>
      </c>
      <c r="M118" s="409">
        <v>2.84959</v>
      </c>
      <c r="N118" s="6"/>
      <c r="O118" s="6"/>
    </row>
    <row r="119" ht="12.75" customHeight="1" spans="1:15">
      <c r="A119" s="407">
        <v>109</v>
      </c>
      <c r="B119" s="411" t="s">
        <v>98</v>
      </c>
      <c r="C119" s="409">
        <v>1604.9</v>
      </c>
      <c r="D119" s="410">
        <v>1597.63</v>
      </c>
      <c r="E119" s="410">
        <v>1584.32</v>
      </c>
      <c r="F119" s="410">
        <v>1563.73</v>
      </c>
      <c r="G119" s="410">
        <v>1550.42</v>
      </c>
      <c r="H119" s="410">
        <v>1618.22</v>
      </c>
      <c r="I119" s="410">
        <v>1631.53</v>
      </c>
      <c r="J119" s="410">
        <v>1652.12</v>
      </c>
      <c r="K119" s="409">
        <v>1610.95</v>
      </c>
      <c r="L119" s="409">
        <v>1577.05</v>
      </c>
      <c r="M119" s="409">
        <v>2.51687</v>
      </c>
      <c r="N119" s="6"/>
      <c r="O119" s="6"/>
    </row>
    <row r="120" ht="12.75" customHeight="1" spans="1:15">
      <c r="A120" s="407">
        <v>110</v>
      </c>
      <c r="B120" s="411" t="s">
        <v>366</v>
      </c>
      <c r="C120" s="409">
        <v>2498.2</v>
      </c>
      <c r="D120" s="410">
        <v>2494.57</v>
      </c>
      <c r="E120" s="410">
        <v>2469.63</v>
      </c>
      <c r="F120" s="410">
        <v>2441.07</v>
      </c>
      <c r="G120" s="410">
        <v>2416.13</v>
      </c>
      <c r="H120" s="410">
        <v>2523.13</v>
      </c>
      <c r="I120" s="410">
        <v>2548.07</v>
      </c>
      <c r="J120" s="410">
        <v>2576.63</v>
      </c>
      <c r="K120" s="409">
        <v>2519.5</v>
      </c>
      <c r="L120" s="409">
        <v>2466</v>
      </c>
      <c r="M120" s="409">
        <v>1.23</v>
      </c>
      <c r="N120" s="6"/>
      <c r="O120" s="6"/>
    </row>
    <row r="121" ht="12.75" customHeight="1" spans="1:15">
      <c r="A121" s="407">
        <v>111</v>
      </c>
      <c r="B121" s="411" t="s">
        <v>99</v>
      </c>
      <c r="C121" s="409">
        <v>695.8</v>
      </c>
      <c r="D121" s="410">
        <v>693.02</v>
      </c>
      <c r="E121" s="410">
        <v>687.78</v>
      </c>
      <c r="F121" s="410">
        <v>679.77</v>
      </c>
      <c r="G121" s="410">
        <v>674.53</v>
      </c>
      <c r="H121" s="410">
        <v>701.03</v>
      </c>
      <c r="I121" s="410">
        <v>706.27</v>
      </c>
      <c r="J121" s="410">
        <v>714.28</v>
      </c>
      <c r="K121" s="409">
        <v>698.25</v>
      </c>
      <c r="L121" s="409">
        <v>685</v>
      </c>
      <c r="M121" s="409">
        <v>10.57787</v>
      </c>
      <c r="N121" s="6"/>
      <c r="O121" s="6"/>
    </row>
    <row r="122" ht="12.75" customHeight="1" spans="1:15">
      <c r="A122" s="407">
        <v>112</v>
      </c>
      <c r="B122" s="411" t="s">
        <v>100</v>
      </c>
      <c r="C122" s="409">
        <v>987.75</v>
      </c>
      <c r="D122" s="410">
        <v>986.27</v>
      </c>
      <c r="E122" s="410">
        <v>972.03</v>
      </c>
      <c r="F122" s="410">
        <v>956.32</v>
      </c>
      <c r="G122" s="410">
        <v>942.08</v>
      </c>
      <c r="H122" s="410">
        <v>1001.98</v>
      </c>
      <c r="I122" s="410">
        <v>1016.22</v>
      </c>
      <c r="J122" s="410">
        <v>1031.93</v>
      </c>
      <c r="K122" s="409">
        <v>1000.5</v>
      </c>
      <c r="L122" s="409">
        <v>970.55</v>
      </c>
      <c r="M122" s="409">
        <v>2.14512</v>
      </c>
      <c r="N122" s="6"/>
      <c r="O122" s="6"/>
    </row>
    <row r="123" ht="12.75" customHeight="1" spans="1:15">
      <c r="A123" s="407">
        <v>113</v>
      </c>
      <c r="B123" s="411" t="s">
        <v>367</v>
      </c>
      <c r="C123" s="409">
        <v>1000.5</v>
      </c>
      <c r="D123" s="410">
        <v>1000.8</v>
      </c>
      <c r="E123" s="410">
        <v>983.55</v>
      </c>
      <c r="F123" s="410">
        <v>966.6</v>
      </c>
      <c r="G123" s="410">
        <v>949.35</v>
      </c>
      <c r="H123" s="410">
        <v>1017.75</v>
      </c>
      <c r="I123" s="410">
        <v>1035</v>
      </c>
      <c r="J123" s="410">
        <v>1051.95</v>
      </c>
      <c r="K123" s="409">
        <v>1018.05</v>
      </c>
      <c r="L123" s="409">
        <v>983.85</v>
      </c>
      <c r="M123" s="409">
        <v>1.38941</v>
      </c>
      <c r="N123" s="6"/>
      <c r="O123" s="6"/>
    </row>
    <row r="124" ht="12.75" customHeight="1" spans="1:15">
      <c r="A124" s="407">
        <v>114</v>
      </c>
      <c r="B124" s="411" t="s">
        <v>101</v>
      </c>
      <c r="C124" s="409">
        <v>414.15</v>
      </c>
      <c r="D124" s="410">
        <v>411.3</v>
      </c>
      <c r="E124" s="410">
        <v>405</v>
      </c>
      <c r="F124" s="410">
        <v>395.85</v>
      </c>
      <c r="G124" s="410">
        <v>389.55</v>
      </c>
      <c r="H124" s="410">
        <v>420.45</v>
      </c>
      <c r="I124" s="410">
        <v>426.75</v>
      </c>
      <c r="J124" s="410">
        <v>435.9</v>
      </c>
      <c r="K124" s="409">
        <v>417.6</v>
      </c>
      <c r="L124" s="409">
        <v>402.15</v>
      </c>
      <c r="M124" s="409">
        <v>21.74638</v>
      </c>
      <c r="N124" s="6"/>
      <c r="O124" s="6"/>
    </row>
    <row r="125" ht="12.75" customHeight="1" spans="1:15">
      <c r="A125" s="407">
        <v>115</v>
      </c>
      <c r="B125" s="411" t="s">
        <v>103</v>
      </c>
      <c r="C125" s="409">
        <v>1181.25</v>
      </c>
      <c r="D125" s="410">
        <v>1181.27</v>
      </c>
      <c r="E125" s="410">
        <v>1158.98</v>
      </c>
      <c r="F125" s="410">
        <v>1136.72</v>
      </c>
      <c r="G125" s="410">
        <v>1114.43</v>
      </c>
      <c r="H125" s="410">
        <v>1203.53</v>
      </c>
      <c r="I125" s="410">
        <v>1225.82</v>
      </c>
      <c r="J125" s="410">
        <v>1248.08</v>
      </c>
      <c r="K125" s="409">
        <v>1203.55</v>
      </c>
      <c r="L125" s="409">
        <v>1159</v>
      </c>
      <c r="M125" s="409">
        <v>4.8428</v>
      </c>
      <c r="N125" s="6"/>
      <c r="O125" s="6"/>
    </row>
    <row r="126" ht="12.75" customHeight="1" spans="1:15">
      <c r="A126" s="407">
        <v>116</v>
      </c>
      <c r="B126" s="411" t="s">
        <v>368</v>
      </c>
      <c r="C126" s="409">
        <v>783.15</v>
      </c>
      <c r="D126" s="410">
        <v>787.42</v>
      </c>
      <c r="E126" s="410">
        <v>769.23</v>
      </c>
      <c r="F126" s="410">
        <v>755.32</v>
      </c>
      <c r="G126" s="410">
        <v>737.13</v>
      </c>
      <c r="H126" s="410">
        <v>801.33</v>
      </c>
      <c r="I126" s="410">
        <v>819.52</v>
      </c>
      <c r="J126" s="410">
        <v>833.43</v>
      </c>
      <c r="K126" s="409">
        <v>805.6</v>
      </c>
      <c r="L126" s="409">
        <v>773.5</v>
      </c>
      <c r="M126" s="409">
        <v>2.27859</v>
      </c>
      <c r="N126" s="6"/>
      <c r="O126" s="6"/>
    </row>
    <row r="127" ht="12.75" customHeight="1" spans="1:15">
      <c r="A127" s="407">
        <v>117</v>
      </c>
      <c r="B127" s="411" t="s">
        <v>369</v>
      </c>
      <c r="C127" s="409">
        <v>1003.35</v>
      </c>
      <c r="D127" s="410">
        <v>1009.65</v>
      </c>
      <c r="E127" s="410">
        <v>989.45</v>
      </c>
      <c r="F127" s="410">
        <v>975.55</v>
      </c>
      <c r="G127" s="410">
        <v>955.35</v>
      </c>
      <c r="H127" s="410">
        <v>1023.55</v>
      </c>
      <c r="I127" s="410">
        <v>1043.75</v>
      </c>
      <c r="J127" s="410">
        <v>1057.65</v>
      </c>
      <c r="K127" s="409">
        <v>1029.85</v>
      </c>
      <c r="L127" s="409">
        <v>995.75</v>
      </c>
      <c r="M127" s="409">
        <v>0.59389</v>
      </c>
      <c r="N127" s="6"/>
      <c r="O127" s="6"/>
    </row>
    <row r="128" ht="12.75" customHeight="1" spans="1:15">
      <c r="A128" s="407">
        <v>118</v>
      </c>
      <c r="B128" s="411" t="s">
        <v>111</v>
      </c>
      <c r="C128" s="409">
        <v>350.6</v>
      </c>
      <c r="D128" s="410">
        <v>350.38</v>
      </c>
      <c r="E128" s="410">
        <v>345.27</v>
      </c>
      <c r="F128" s="410">
        <v>339.93</v>
      </c>
      <c r="G128" s="410">
        <v>334.82</v>
      </c>
      <c r="H128" s="410">
        <v>355.72</v>
      </c>
      <c r="I128" s="410">
        <v>360.83</v>
      </c>
      <c r="J128" s="410">
        <v>366.17</v>
      </c>
      <c r="K128" s="409">
        <v>355.5</v>
      </c>
      <c r="L128" s="409">
        <v>345.05</v>
      </c>
      <c r="M128" s="409">
        <v>59.05469</v>
      </c>
      <c r="N128" s="6"/>
      <c r="O128" s="6"/>
    </row>
    <row r="129" ht="12.75" customHeight="1" spans="1:15">
      <c r="A129" s="407">
        <v>119</v>
      </c>
      <c r="B129" s="411" t="s">
        <v>104</v>
      </c>
      <c r="C129" s="409">
        <v>575.75</v>
      </c>
      <c r="D129" s="410">
        <v>572.6</v>
      </c>
      <c r="E129" s="410">
        <v>567.05</v>
      </c>
      <c r="F129" s="410">
        <v>558.35</v>
      </c>
      <c r="G129" s="410">
        <v>552.8</v>
      </c>
      <c r="H129" s="410">
        <v>581.3</v>
      </c>
      <c r="I129" s="410">
        <v>586.85</v>
      </c>
      <c r="J129" s="410">
        <v>595.55</v>
      </c>
      <c r="K129" s="409">
        <v>578.15</v>
      </c>
      <c r="L129" s="409">
        <v>563.9</v>
      </c>
      <c r="M129" s="409">
        <v>23.09452</v>
      </c>
      <c r="N129" s="6"/>
      <c r="O129" s="6"/>
    </row>
    <row r="130" ht="12.75" customHeight="1" spans="1:15">
      <c r="A130" s="407">
        <v>120</v>
      </c>
      <c r="B130" s="411" t="s">
        <v>105</v>
      </c>
      <c r="C130" s="409">
        <v>1550.25</v>
      </c>
      <c r="D130" s="410">
        <v>1540.75</v>
      </c>
      <c r="E130" s="410">
        <v>1525.45</v>
      </c>
      <c r="F130" s="410">
        <v>1500.65</v>
      </c>
      <c r="G130" s="410">
        <v>1485.35</v>
      </c>
      <c r="H130" s="410">
        <v>1565.55</v>
      </c>
      <c r="I130" s="410">
        <v>1580.85</v>
      </c>
      <c r="J130" s="410">
        <v>1605.65</v>
      </c>
      <c r="K130" s="409">
        <v>1556.05</v>
      </c>
      <c r="L130" s="409">
        <v>1515.95</v>
      </c>
      <c r="M130" s="409">
        <v>1.25438</v>
      </c>
      <c r="N130" s="6"/>
      <c r="O130" s="6"/>
    </row>
    <row r="131" ht="12.75" customHeight="1" spans="1:15">
      <c r="A131" s="407">
        <v>121</v>
      </c>
      <c r="B131" s="411" t="s">
        <v>106</v>
      </c>
      <c r="C131" s="409">
        <v>2010.3</v>
      </c>
      <c r="D131" s="410">
        <v>2038.83</v>
      </c>
      <c r="E131" s="410">
        <v>1968.67</v>
      </c>
      <c r="F131" s="410">
        <v>1927.03</v>
      </c>
      <c r="G131" s="410">
        <v>1856.87</v>
      </c>
      <c r="H131" s="410">
        <v>2080.47</v>
      </c>
      <c r="I131" s="410">
        <v>2150.63</v>
      </c>
      <c r="J131" s="410">
        <v>2192.27</v>
      </c>
      <c r="K131" s="409">
        <v>2109</v>
      </c>
      <c r="L131" s="409">
        <v>1997.2</v>
      </c>
      <c r="M131" s="409">
        <v>16.49759</v>
      </c>
      <c r="N131" s="6"/>
      <c r="O131" s="6"/>
    </row>
    <row r="132" ht="12.75" customHeight="1" spans="1:15">
      <c r="A132" s="407">
        <v>122</v>
      </c>
      <c r="B132" s="411" t="s">
        <v>107</v>
      </c>
      <c r="C132" s="409">
        <v>193.85</v>
      </c>
      <c r="D132" s="410">
        <v>195.12</v>
      </c>
      <c r="E132" s="410">
        <v>190.73</v>
      </c>
      <c r="F132" s="410">
        <v>187.62</v>
      </c>
      <c r="G132" s="410">
        <v>183.23</v>
      </c>
      <c r="H132" s="410">
        <v>198.23</v>
      </c>
      <c r="I132" s="410">
        <v>202.62</v>
      </c>
      <c r="J132" s="410">
        <v>205.73</v>
      </c>
      <c r="K132" s="409">
        <v>199.5</v>
      </c>
      <c r="L132" s="409">
        <v>192</v>
      </c>
      <c r="M132" s="409">
        <v>28.56724</v>
      </c>
      <c r="N132" s="6"/>
      <c r="O132" s="6"/>
    </row>
    <row r="133" ht="12.75" customHeight="1" spans="1:15">
      <c r="A133" s="407">
        <v>123</v>
      </c>
      <c r="B133" s="411" t="s">
        <v>370</v>
      </c>
      <c r="C133" s="409">
        <v>192</v>
      </c>
      <c r="D133" s="410">
        <v>192.5</v>
      </c>
      <c r="E133" s="410">
        <v>190.5</v>
      </c>
      <c r="F133" s="410">
        <v>189</v>
      </c>
      <c r="G133" s="410">
        <v>187</v>
      </c>
      <c r="H133" s="410">
        <v>194</v>
      </c>
      <c r="I133" s="410">
        <v>196</v>
      </c>
      <c r="J133" s="410">
        <v>197.5</v>
      </c>
      <c r="K133" s="409">
        <v>194.5</v>
      </c>
      <c r="L133" s="409">
        <v>191</v>
      </c>
      <c r="M133" s="409">
        <v>16.82134</v>
      </c>
      <c r="N133" s="6"/>
      <c r="O133" s="6"/>
    </row>
    <row r="134" ht="12.75" customHeight="1" spans="1:15">
      <c r="A134" s="407">
        <v>124</v>
      </c>
      <c r="B134" s="411" t="s">
        <v>371</v>
      </c>
      <c r="C134" s="409">
        <v>47.2</v>
      </c>
      <c r="D134" s="410">
        <v>47.38</v>
      </c>
      <c r="E134" s="410">
        <v>46.32</v>
      </c>
      <c r="F134" s="410">
        <v>45.43</v>
      </c>
      <c r="G134" s="410">
        <v>44.37</v>
      </c>
      <c r="H134" s="410">
        <v>48.27</v>
      </c>
      <c r="I134" s="410">
        <v>49.33</v>
      </c>
      <c r="J134" s="410">
        <v>50.22</v>
      </c>
      <c r="K134" s="409">
        <v>48.45</v>
      </c>
      <c r="L134" s="409">
        <v>46.5</v>
      </c>
      <c r="M134" s="409">
        <v>8.0237</v>
      </c>
      <c r="N134" s="6"/>
      <c r="O134" s="6"/>
    </row>
    <row r="135" ht="12.75" customHeight="1" spans="1:15">
      <c r="A135" s="407">
        <v>125</v>
      </c>
      <c r="B135" s="411" t="s">
        <v>372</v>
      </c>
      <c r="C135" s="409">
        <v>212.45</v>
      </c>
      <c r="D135" s="410">
        <v>214.12</v>
      </c>
      <c r="E135" s="410">
        <v>209.33</v>
      </c>
      <c r="F135" s="410">
        <v>206.22</v>
      </c>
      <c r="G135" s="410">
        <v>201.43</v>
      </c>
      <c r="H135" s="410">
        <v>217.23</v>
      </c>
      <c r="I135" s="410">
        <v>222.02</v>
      </c>
      <c r="J135" s="410">
        <v>225.13</v>
      </c>
      <c r="K135" s="409">
        <v>218.9</v>
      </c>
      <c r="L135" s="409">
        <v>211</v>
      </c>
      <c r="M135" s="409">
        <v>1.56025</v>
      </c>
      <c r="N135" s="6"/>
      <c r="O135" s="6"/>
    </row>
    <row r="136" ht="12.75" customHeight="1" spans="1:15">
      <c r="A136" s="407">
        <v>126</v>
      </c>
      <c r="B136" s="411" t="s">
        <v>108</v>
      </c>
      <c r="C136" s="409">
        <v>3693.65</v>
      </c>
      <c r="D136" s="410">
        <v>3703.2</v>
      </c>
      <c r="E136" s="410">
        <v>3655.4</v>
      </c>
      <c r="F136" s="410">
        <v>3617.15</v>
      </c>
      <c r="G136" s="410">
        <v>3569.35</v>
      </c>
      <c r="H136" s="410">
        <v>3741.45</v>
      </c>
      <c r="I136" s="410">
        <v>3789.25</v>
      </c>
      <c r="J136" s="410">
        <v>3827.5</v>
      </c>
      <c r="K136" s="409">
        <v>3751</v>
      </c>
      <c r="L136" s="409">
        <v>3664.95</v>
      </c>
      <c r="M136" s="409">
        <v>7.95614</v>
      </c>
      <c r="N136" s="6"/>
      <c r="O136" s="6"/>
    </row>
    <row r="137" ht="12.75" customHeight="1" spans="1:15">
      <c r="A137" s="407">
        <v>127</v>
      </c>
      <c r="B137" s="411" t="s">
        <v>109</v>
      </c>
      <c r="C137" s="409">
        <v>4263.15</v>
      </c>
      <c r="D137" s="410">
        <v>4272.75</v>
      </c>
      <c r="E137" s="410">
        <v>4220.4</v>
      </c>
      <c r="F137" s="410">
        <v>4177.65</v>
      </c>
      <c r="G137" s="410">
        <v>4125.3</v>
      </c>
      <c r="H137" s="410">
        <v>4315.5</v>
      </c>
      <c r="I137" s="410">
        <v>4367.85</v>
      </c>
      <c r="J137" s="410">
        <v>4410.6</v>
      </c>
      <c r="K137" s="409">
        <v>4325.1</v>
      </c>
      <c r="L137" s="409">
        <v>4230</v>
      </c>
      <c r="M137" s="409">
        <v>1.6852</v>
      </c>
      <c r="N137" s="6"/>
      <c r="O137" s="6"/>
    </row>
    <row r="138" ht="12.75" customHeight="1" spans="1:15">
      <c r="A138" s="407">
        <v>128</v>
      </c>
      <c r="B138" s="411" t="s">
        <v>170</v>
      </c>
      <c r="C138" s="409">
        <v>2591.4</v>
      </c>
      <c r="D138" s="410">
        <v>2623.13</v>
      </c>
      <c r="E138" s="410">
        <v>2528.27</v>
      </c>
      <c r="F138" s="410">
        <v>2465.13</v>
      </c>
      <c r="G138" s="410">
        <v>2370.27</v>
      </c>
      <c r="H138" s="410">
        <v>2686.27</v>
      </c>
      <c r="I138" s="410">
        <v>2781.13</v>
      </c>
      <c r="J138" s="410">
        <v>2844.27</v>
      </c>
      <c r="K138" s="409">
        <v>2718</v>
      </c>
      <c r="L138" s="409">
        <v>2560</v>
      </c>
      <c r="M138" s="409">
        <v>4.34567</v>
      </c>
      <c r="N138" s="6"/>
      <c r="O138" s="6"/>
    </row>
    <row r="139" ht="12.75" customHeight="1" spans="1:15">
      <c r="A139" s="407">
        <v>129</v>
      </c>
      <c r="B139" s="411" t="s">
        <v>112</v>
      </c>
      <c r="C139" s="409">
        <v>4360.7</v>
      </c>
      <c r="D139" s="410">
        <v>4351.23</v>
      </c>
      <c r="E139" s="410">
        <v>4295.47</v>
      </c>
      <c r="F139" s="410">
        <v>4230.23</v>
      </c>
      <c r="G139" s="410">
        <v>4174.47</v>
      </c>
      <c r="H139" s="410">
        <v>4416.47</v>
      </c>
      <c r="I139" s="410">
        <v>4472.23</v>
      </c>
      <c r="J139" s="410">
        <v>4537.47</v>
      </c>
      <c r="K139" s="409">
        <v>4407</v>
      </c>
      <c r="L139" s="409">
        <v>4286</v>
      </c>
      <c r="M139" s="409">
        <v>10.88558</v>
      </c>
      <c r="N139" s="6"/>
      <c r="O139" s="6"/>
    </row>
    <row r="140" ht="12.75" customHeight="1" spans="1:15">
      <c r="A140" s="407">
        <v>130</v>
      </c>
      <c r="B140" s="411" t="s">
        <v>373</v>
      </c>
      <c r="C140" s="409">
        <v>578.3</v>
      </c>
      <c r="D140" s="410">
        <v>580.2</v>
      </c>
      <c r="E140" s="410">
        <v>561.8</v>
      </c>
      <c r="F140" s="410">
        <v>545.3</v>
      </c>
      <c r="G140" s="410">
        <v>526.9</v>
      </c>
      <c r="H140" s="410">
        <v>596.7</v>
      </c>
      <c r="I140" s="410">
        <v>615.1</v>
      </c>
      <c r="J140" s="410">
        <v>631.6</v>
      </c>
      <c r="K140" s="409">
        <v>598.6</v>
      </c>
      <c r="L140" s="409">
        <v>563.7</v>
      </c>
      <c r="M140" s="409">
        <v>11.03705</v>
      </c>
      <c r="N140" s="6"/>
      <c r="O140" s="6"/>
    </row>
    <row r="141" ht="12.75" customHeight="1" spans="1:15">
      <c r="A141" s="407">
        <v>131</v>
      </c>
      <c r="B141" s="411" t="s">
        <v>374</v>
      </c>
      <c r="C141" s="409">
        <v>184.85</v>
      </c>
      <c r="D141" s="410">
        <v>186.98</v>
      </c>
      <c r="E141" s="410">
        <v>180.97</v>
      </c>
      <c r="F141" s="410">
        <v>177.08</v>
      </c>
      <c r="G141" s="410">
        <v>171.07</v>
      </c>
      <c r="H141" s="410">
        <v>190.87</v>
      </c>
      <c r="I141" s="410">
        <v>196.88</v>
      </c>
      <c r="J141" s="410">
        <v>200.77</v>
      </c>
      <c r="K141" s="409">
        <v>193</v>
      </c>
      <c r="L141" s="409">
        <v>183.1</v>
      </c>
      <c r="M141" s="409">
        <v>5.17555</v>
      </c>
      <c r="N141" s="6"/>
      <c r="O141" s="6"/>
    </row>
    <row r="142" ht="12.75" customHeight="1" spans="1:15">
      <c r="A142" s="407">
        <v>132</v>
      </c>
      <c r="B142" s="411" t="s">
        <v>375</v>
      </c>
      <c r="C142" s="409">
        <v>170.2</v>
      </c>
      <c r="D142" s="410">
        <v>169.52</v>
      </c>
      <c r="E142" s="410">
        <v>167.83</v>
      </c>
      <c r="F142" s="410">
        <v>165.47</v>
      </c>
      <c r="G142" s="410">
        <v>163.78</v>
      </c>
      <c r="H142" s="410">
        <v>171.88</v>
      </c>
      <c r="I142" s="410">
        <v>173.57</v>
      </c>
      <c r="J142" s="410">
        <v>175.93</v>
      </c>
      <c r="K142" s="409">
        <v>171.2</v>
      </c>
      <c r="L142" s="409">
        <v>167.15</v>
      </c>
      <c r="M142" s="409">
        <v>2.4037</v>
      </c>
      <c r="N142" s="6"/>
      <c r="O142" s="6"/>
    </row>
    <row r="143" ht="12.75" customHeight="1" spans="1:15">
      <c r="A143" s="407">
        <v>133</v>
      </c>
      <c r="B143" s="411" t="s">
        <v>376</v>
      </c>
      <c r="C143" s="409">
        <v>373.4</v>
      </c>
      <c r="D143" s="410">
        <v>375.98</v>
      </c>
      <c r="E143" s="410">
        <v>368.77</v>
      </c>
      <c r="F143" s="410">
        <v>364.13</v>
      </c>
      <c r="G143" s="410">
        <v>356.92</v>
      </c>
      <c r="H143" s="410">
        <v>380.62</v>
      </c>
      <c r="I143" s="410">
        <v>387.83</v>
      </c>
      <c r="J143" s="410">
        <v>392.47</v>
      </c>
      <c r="K143" s="409">
        <v>383.2</v>
      </c>
      <c r="L143" s="409">
        <v>371.35</v>
      </c>
      <c r="M143" s="409">
        <v>7.31641</v>
      </c>
      <c r="N143" s="6"/>
      <c r="O143" s="6"/>
    </row>
    <row r="144" ht="12.75" customHeight="1" spans="1:15">
      <c r="A144" s="407">
        <v>134</v>
      </c>
      <c r="B144" s="411" t="s">
        <v>377</v>
      </c>
      <c r="C144" s="409">
        <v>58.85</v>
      </c>
      <c r="D144" s="410">
        <v>59.15</v>
      </c>
      <c r="E144" s="410">
        <v>58</v>
      </c>
      <c r="F144" s="410">
        <v>57.15</v>
      </c>
      <c r="G144" s="410">
        <v>56</v>
      </c>
      <c r="H144" s="410">
        <v>60</v>
      </c>
      <c r="I144" s="410">
        <v>61.15</v>
      </c>
      <c r="J144" s="410">
        <v>62</v>
      </c>
      <c r="K144" s="409">
        <v>60.3</v>
      </c>
      <c r="L144" s="409">
        <v>58.3</v>
      </c>
      <c r="M144" s="409">
        <v>8.64127</v>
      </c>
      <c r="N144" s="6"/>
      <c r="O144" s="6"/>
    </row>
    <row r="145" ht="12.75" customHeight="1" spans="1:15">
      <c r="A145" s="407">
        <v>135</v>
      </c>
      <c r="B145" s="411" t="s">
        <v>113</v>
      </c>
      <c r="C145" s="409">
        <v>3624.1</v>
      </c>
      <c r="D145" s="410">
        <v>3635.78</v>
      </c>
      <c r="E145" s="410">
        <v>3593.32</v>
      </c>
      <c r="F145" s="410">
        <v>3562.53</v>
      </c>
      <c r="G145" s="410">
        <v>3520.07</v>
      </c>
      <c r="H145" s="410">
        <v>3666.57</v>
      </c>
      <c r="I145" s="410">
        <v>3709.03</v>
      </c>
      <c r="J145" s="410">
        <v>3739.82</v>
      </c>
      <c r="K145" s="409">
        <v>3678.25</v>
      </c>
      <c r="L145" s="409">
        <v>3605</v>
      </c>
      <c r="M145" s="409">
        <v>5.78779</v>
      </c>
      <c r="N145" s="6"/>
      <c r="O145" s="6"/>
    </row>
    <row r="146" ht="12.75" customHeight="1" spans="1:15">
      <c r="A146" s="407">
        <v>136</v>
      </c>
      <c r="B146" s="411" t="s">
        <v>378</v>
      </c>
      <c r="C146" s="409">
        <v>416.4</v>
      </c>
      <c r="D146" s="410">
        <v>418.1</v>
      </c>
      <c r="E146" s="410">
        <v>408.3</v>
      </c>
      <c r="F146" s="410">
        <v>400.2</v>
      </c>
      <c r="G146" s="410">
        <v>390.4</v>
      </c>
      <c r="H146" s="410">
        <v>426.2</v>
      </c>
      <c r="I146" s="410">
        <v>436</v>
      </c>
      <c r="J146" s="410">
        <v>444.1</v>
      </c>
      <c r="K146" s="409">
        <v>427.9</v>
      </c>
      <c r="L146" s="409">
        <v>410</v>
      </c>
      <c r="M146" s="409">
        <v>5.71561</v>
      </c>
      <c r="N146" s="6"/>
      <c r="O146" s="6"/>
    </row>
    <row r="147" ht="12.75" customHeight="1" spans="1:15">
      <c r="A147" s="407">
        <v>137</v>
      </c>
      <c r="B147" s="411" t="s">
        <v>283</v>
      </c>
      <c r="C147" s="409">
        <v>504.4</v>
      </c>
      <c r="D147" s="410">
        <v>504.42</v>
      </c>
      <c r="E147" s="410">
        <v>498.88</v>
      </c>
      <c r="F147" s="410">
        <v>493.37</v>
      </c>
      <c r="G147" s="410">
        <v>487.83</v>
      </c>
      <c r="H147" s="410">
        <v>509.93</v>
      </c>
      <c r="I147" s="410">
        <v>515.47</v>
      </c>
      <c r="J147" s="410">
        <v>520.98</v>
      </c>
      <c r="K147" s="409">
        <v>509.95</v>
      </c>
      <c r="L147" s="409">
        <v>498.9</v>
      </c>
      <c r="M147" s="409">
        <v>1.62773</v>
      </c>
      <c r="N147" s="6"/>
      <c r="O147" s="6"/>
    </row>
    <row r="148" ht="12.75" customHeight="1" spans="1:15">
      <c r="A148" s="407">
        <v>138</v>
      </c>
      <c r="B148" s="411" t="s">
        <v>379</v>
      </c>
      <c r="C148" s="409">
        <v>1428.75</v>
      </c>
      <c r="D148" s="410">
        <v>1420.55</v>
      </c>
      <c r="E148" s="410">
        <v>1404.3</v>
      </c>
      <c r="F148" s="410">
        <v>1379.85</v>
      </c>
      <c r="G148" s="410">
        <v>1363.6</v>
      </c>
      <c r="H148" s="410">
        <v>1445</v>
      </c>
      <c r="I148" s="410">
        <v>1461.25</v>
      </c>
      <c r="J148" s="410">
        <v>1485.7</v>
      </c>
      <c r="K148" s="409">
        <v>1436.8</v>
      </c>
      <c r="L148" s="409">
        <v>1396.1</v>
      </c>
      <c r="M148" s="409">
        <v>0.27501</v>
      </c>
      <c r="N148" s="6"/>
      <c r="O148" s="6"/>
    </row>
    <row r="149" ht="12.75" customHeight="1" spans="1:15">
      <c r="A149" s="407">
        <v>139</v>
      </c>
      <c r="B149" s="411" t="s">
        <v>380</v>
      </c>
      <c r="C149" s="409">
        <v>63.45</v>
      </c>
      <c r="D149" s="410">
        <v>63.57</v>
      </c>
      <c r="E149" s="410">
        <v>62.68</v>
      </c>
      <c r="F149" s="410">
        <v>61.92</v>
      </c>
      <c r="G149" s="410">
        <v>61.03</v>
      </c>
      <c r="H149" s="410">
        <v>64.33</v>
      </c>
      <c r="I149" s="410">
        <v>65.22</v>
      </c>
      <c r="J149" s="410">
        <v>65.98</v>
      </c>
      <c r="K149" s="409">
        <v>64.45</v>
      </c>
      <c r="L149" s="409">
        <v>62.8</v>
      </c>
      <c r="M149" s="409">
        <v>5.68374</v>
      </c>
      <c r="N149" s="6"/>
      <c r="O149" s="6"/>
    </row>
    <row r="150" ht="12.75" customHeight="1" spans="1:15">
      <c r="A150" s="407">
        <v>140</v>
      </c>
      <c r="B150" s="411" t="s">
        <v>381</v>
      </c>
      <c r="C150" s="409">
        <v>93.6</v>
      </c>
      <c r="D150" s="410">
        <v>94.35</v>
      </c>
      <c r="E150" s="410">
        <v>89.6</v>
      </c>
      <c r="F150" s="410">
        <v>85.6</v>
      </c>
      <c r="G150" s="410">
        <v>80.85</v>
      </c>
      <c r="H150" s="410">
        <v>98.35</v>
      </c>
      <c r="I150" s="410">
        <v>103.1</v>
      </c>
      <c r="J150" s="410">
        <v>107.1</v>
      </c>
      <c r="K150" s="409">
        <v>99.1</v>
      </c>
      <c r="L150" s="409">
        <v>90.35</v>
      </c>
      <c r="M150" s="409">
        <v>12.80256</v>
      </c>
      <c r="N150" s="6"/>
      <c r="O150" s="6"/>
    </row>
    <row r="151" ht="12.75" customHeight="1" spans="1:15">
      <c r="A151" s="407">
        <v>141</v>
      </c>
      <c r="B151" s="411" t="s">
        <v>382</v>
      </c>
      <c r="C151" s="409">
        <v>47.7</v>
      </c>
      <c r="D151" s="410">
        <v>47.93</v>
      </c>
      <c r="E151" s="410">
        <v>47.27</v>
      </c>
      <c r="F151" s="410">
        <v>46.83</v>
      </c>
      <c r="G151" s="410">
        <v>46.17</v>
      </c>
      <c r="H151" s="410">
        <v>48.37</v>
      </c>
      <c r="I151" s="410">
        <v>49.03</v>
      </c>
      <c r="J151" s="410">
        <v>49.47</v>
      </c>
      <c r="K151" s="409">
        <v>48.6</v>
      </c>
      <c r="L151" s="409">
        <v>47.5</v>
      </c>
      <c r="M151" s="409">
        <v>3.33064</v>
      </c>
      <c r="N151" s="6"/>
      <c r="O151" s="6"/>
    </row>
    <row r="152" ht="12.75" customHeight="1" spans="1:15">
      <c r="A152" s="407">
        <v>142</v>
      </c>
      <c r="B152" s="411" t="s">
        <v>383</v>
      </c>
      <c r="C152" s="409">
        <v>700</v>
      </c>
      <c r="D152" s="410">
        <v>700.9</v>
      </c>
      <c r="E152" s="410">
        <v>691.45</v>
      </c>
      <c r="F152" s="410">
        <v>682.9</v>
      </c>
      <c r="G152" s="410">
        <v>673.45</v>
      </c>
      <c r="H152" s="410">
        <v>709.45</v>
      </c>
      <c r="I152" s="410">
        <v>718.9</v>
      </c>
      <c r="J152" s="410">
        <v>727.45</v>
      </c>
      <c r="K152" s="409">
        <v>710.35</v>
      </c>
      <c r="L152" s="409">
        <v>692.35</v>
      </c>
      <c r="M152" s="409">
        <v>0.54653</v>
      </c>
      <c r="N152" s="6"/>
      <c r="O152" s="6"/>
    </row>
    <row r="153" ht="12.75" customHeight="1" spans="1:15">
      <c r="A153" s="407">
        <v>143</v>
      </c>
      <c r="B153" s="411" t="s">
        <v>114</v>
      </c>
      <c r="C153" s="409">
        <v>2092.9</v>
      </c>
      <c r="D153" s="410">
        <v>2090.13</v>
      </c>
      <c r="E153" s="410">
        <v>2046.27</v>
      </c>
      <c r="F153" s="410">
        <v>1999.63</v>
      </c>
      <c r="G153" s="410">
        <v>1955.77</v>
      </c>
      <c r="H153" s="410">
        <v>2136.77</v>
      </c>
      <c r="I153" s="410">
        <v>2180.63</v>
      </c>
      <c r="J153" s="410">
        <v>2227.27</v>
      </c>
      <c r="K153" s="409">
        <v>2134</v>
      </c>
      <c r="L153" s="409">
        <v>2043.5</v>
      </c>
      <c r="M153" s="409">
        <v>12.89351</v>
      </c>
      <c r="N153" s="6"/>
      <c r="O153" s="6"/>
    </row>
    <row r="154" ht="12.75" customHeight="1" spans="1:15">
      <c r="A154" s="407">
        <v>144</v>
      </c>
      <c r="B154" s="411" t="s">
        <v>115</v>
      </c>
      <c r="C154" s="409">
        <v>154.5</v>
      </c>
      <c r="D154" s="410">
        <v>155.2</v>
      </c>
      <c r="E154" s="410">
        <v>152.85</v>
      </c>
      <c r="F154" s="410">
        <v>151.2</v>
      </c>
      <c r="G154" s="410">
        <v>148.85</v>
      </c>
      <c r="H154" s="410">
        <v>156.85</v>
      </c>
      <c r="I154" s="410">
        <v>159.2</v>
      </c>
      <c r="J154" s="410">
        <v>160.85</v>
      </c>
      <c r="K154" s="409">
        <v>157.55</v>
      </c>
      <c r="L154" s="409">
        <v>153.55</v>
      </c>
      <c r="M154" s="409">
        <v>25.00303</v>
      </c>
      <c r="N154" s="6"/>
      <c r="O154" s="6"/>
    </row>
    <row r="155" ht="12.75" customHeight="1" spans="1:15">
      <c r="A155" s="407">
        <v>145</v>
      </c>
      <c r="B155" s="411" t="s">
        <v>384</v>
      </c>
      <c r="C155" s="409">
        <v>262.35</v>
      </c>
      <c r="D155" s="410">
        <v>260.18</v>
      </c>
      <c r="E155" s="410">
        <v>256.62</v>
      </c>
      <c r="F155" s="410">
        <v>250.88</v>
      </c>
      <c r="G155" s="410">
        <v>247.32</v>
      </c>
      <c r="H155" s="410">
        <v>265.92</v>
      </c>
      <c r="I155" s="410">
        <v>269.48</v>
      </c>
      <c r="J155" s="410">
        <v>275.22</v>
      </c>
      <c r="K155" s="409">
        <v>263.75</v>
      </c>
      <c r="L155" s="409">
        <v>254.45</v>
      </c>
      <c r="M155" s="409">
        <v>1.02863</v>
      </c>
      <c r="N155" s="6"/>
      <c r="O155" s="6"/>
    </row>
    <row r="156" ht="12.75" customHeight="1" spans="1:15">
      <c r="A156" s="407">
        <v>146</v>
      </c>
      <c r="B156" s="411" t="s">
        <v>284</v>
      </c>
      <c r="C156" s="409">
        <v>1284.8</v>
      </c>
      <c r="D156" s="410">
        <v>1300.52</v>
      </c>
      <c r="E156" s="410">
        <v>1251.13</v>
      </c>
      <c r="F156" s="410">
        <v>1217.47</v>
      </c>
      <c r="G156" s="410">
        <v>1168.08</v>
      </c>
      <c r="H156" s="410">
        <v>1334.18</v>
      </c>
      <c r="I156" s="410">
        <v>1383.57</v>
      </c>
      <c r="J156" s="410">
        <v>1417.23</v>
      </c>
      <c r="K156" s="409">
        <v>1349.9</v>
      </c>
      <c r="L156" s="409">
        <v>1266.85</v>
      </c>
      <c r="M156" s="409">
        <v>9.74421</v>
      </c>
      <c r="N156" s="6"/>
      <c r="O156" s="6"/>
    </row>
    <row r="157" ht="12.75" customHeight="1" spans="1:15">
      <c r="A157" s="407">
        <v>147</v>
      </c>
      <c r="B157" s="411" t="s">
        <v>116</v>
      </c>
      <c r="C157" s="409">
        <v>113</v>
      </c>
      <c r="D157" s="410">
        <v>112.85</v>
      </c>
      <c r="E157" s="410">
        <v>111.15</v>
      </c>
      <c r="F157" s="410">
        <v>109.3</v>
      </c>
      <c r="G157" s="410">
        <v>107.6</v>
      </c>
      <c r="H157" s="410">
        <v>114.7</v>
      </c>
      <c r="I157" s="410">
        <v>116.4</v>
      </c>
      <c r="J157" s="410">
        <v>118.25</v>
      </c>
      <c r="K157" s="409">
        <v>114.55</v>
      </c>
      <c r="L157" s="409">
        <v>111</v>
      </c>
      <c r="M157" s="409">
        <v>122.97229</v>
      </c>
      <c r="N157" s="6"/>
      <c r="O157" s="6"/>
    </row>
    <row r="158" ht="12.75" customHeight="1" spans="1:15">
      <c r="A158" s="407">
        <v>148</v>
      </c>
      <c r="B158" s="411" t="s">
        <v>385</v>
      </c>
      <c r="C158" s="409">
        <v>106.55</v>
      </c>
      <c r="D158" s="410">
        <v>106.7</v>
      </c>
      <c r="E158" s="410">
        <v>104.55</v>
      </c>
      <c r="F158" s="410">
        <v>102.55</v>
      </c>
      <c r="G158" s="410">
        <v>100.4</v>
      </c>
      <c r="H158" s="410">
        <v>108.7</v>
      </c>
      <c r="I158" s="410">
        <v>110.85</v>
      </c>
      <c r="J158" s="410">
        <v>112.85</v>
      </c>
      <c r="K158" s="409">
        <v>108.85</v>
      </c>
      <c r="L158" s="409">
        <v>104.7</v>
      </c>
      <c r="M158" s="409">
        <v>1.29531</v>
      </c>
      <c r="N158" s="6"/>
      <c r="O158" s="6"/>
    </row>
    <row r="159" ht="12.75" customHeight="1" spans="1:15">
      <c r="A159" s="407">
        <v>149</v>
      </c>
      <c r="B159" s="411" t="s">
        <v>386</v>
      </c>
      <c r="C159" s="409">
        <v>6890.85</v>
      </c>
      <c r="D159" s="410">
        <v>6995.62</v>
      </c>
      <c r="E159" s="410">
        <v>6745.13</v>
      </c>
      <c r="F159" s="410">
        <v>6599.42</v>
      </c>
      <c r="G159" s="410">
        <v>6348.93</v>
      </c>
      <c r="H159" s="410">
        <v>7141.33</v>
      </c>
      <c r="I159" s="410">
        <v>7391.82</v>
      </c>
      <c r="J159" s="410">
        <v>7537.53</v>
      </c>
      <c r="K159" s="409">
        <v>7246.1</v>
      </c>
      <c r="L159" s="409">
        <v>6849.9</v>
      </c>
      <c r="M159" s="409">
        <v>0.54276</v>
      </c>
      <c r="N159" s="6"/>
      <c r="O159" s="6"/>
    </row>
    <row r="160" ht="12.75" customHeight="1" spans="1:15">
      <c r="A160" s="407">
        <v>150</v>
      </c>
      <c r="B160" s="411" t="s">
        <v>387</v>
      </c>
      <c r="C160" s="409">
        <v>472.15</v>
      </c>
      <c r="D160" s="410">
        <v>473.67</v>
      </c>
      <c r="E160" s="410">
        <v>457.48</v>
      </c>
      <c r="F160" s="410">
        <v>442.82</v>
      </c>
      <c r="G160" s="410">
        <v>426.63</v>
      </c>
      <c r="H160" s="410">
        <v>488.33</v>
      </c>
      <c r="I160" s="410">
        <v>504.52</v>
      </c>
      <c r="J160" s="410">
        <v>519.18</v>
      </c>
      <c r="K160" s="409">
        <v>489.85</v>
      </c>
      <c r="L160" s="409">
        <v>459</v>
      </c>
      <c r="M160" s="409">
        <v>12.35876</v>
      </c>
      <c r="N160" s="6"/>
      <c r="O160" s="6"/>
    </row>
    <row r="161" ht="12.75" customHeight="1" spans="1:15">
      <c r="A161" s="407">
        <v>151</v>
      </c>
      <c r="B161" s="411" t="s">
        <v>388</v>
      </c>
      <c r="C161" s="409">
        <v>138.1</v>
      </c>
      <c r="D161" s="410">
        <v>138.68</v>
      </c>
      <c r="E161" s="410">
        <v>136.22</v>
      </c>
      <c r="F161" s="410">
        <v>134.33</v>
      </c>
      <c r="G161" s="410">
        <v>131.87</v>
      </c>
      <c r="H161" s="410">
        <v>140.57</v>
      </c>
      <c r="I161" s="410">
        <v>143.03</v>
      </c>
      <c r="J161" s="410">
        <v>144.92</v>
      </c>
      <c r="K161" s="409">
        <v>141.15</v>
      </c>
      <c r="L161" s="409">
        <v>136.8</v>
      </c>
      <c r="M161" s="409">
        <v>4.77356</v>
      </c>
      <c r="N161" s="6"/>
      <c r="O161" s="6"/>
    </row>
    <row r="162" ht="12.75" customHeight="1" spans="1:15">
      <c r="A162" s="407">
        <v>152</v>
      </c>
      <c r="B162" s="411" t="s">
        <v>117</v>
      </c>
      <c r="C162" s="409">
        <v>103.85</v>
      </c>
      <c r="D162" s="410">
        <v>103.25</v>
      </c>
      <c r="E162" s="410">
        <v>102.25</v>
      </c>
      <c r="F162" s="410">
        <v>100.65</v>
      </c>
      <c r="G162" s="410">
        <v>99.65</v>
      </c>
      <c r="H162" s="410">
        <v>104.85</v>
      </c>
      <c r="I162" s="410">
        <v>105.85</v>
      </c>
      <c r="J162" s="410">
        <v>107.45</v>
      </c>
      <c r="K162" s="409">
        <v>104.25</v>
      </c>
      <c r="L162" s="409">
        <v>101.65</v>
      </c>
      <c r="M162" s="409">
        <v>25.09346</v>
      </c>
      <c r="N162" s="6"/>
      <c r="O162" s="6"/>
    </row>
    <row r="163" ht="12.75" customHeight="1" spans="1:15">
      <c r="A163" s="407">
        <v>153</v>
      </c>
      <c r="B163" s="411" t="s">
        <v>285</v>
      </c>
      <c r="C163" s="409">
        <v>261.7</v>
      </c>
      <c r="D163" s="410">
        <v>262.23</v>
      </c>
      <c r="E163" s="410">
        <v>258.47</v>
      </c>
      <c r="F163" s="410">
        <v>255.23</v>
      </c>
      <c r="G163" s="410">
        <v>251.47</v>
      </c>
      <c r="H163" s="410">
        <v>265.47</v>
      </c>
      <c r="I163" s="410">
        <v>269.23</v>
      </c>
      <c r="J163" s="410">
        <v>272.47</v>
      </c>
      <c r="K163" s="409">
        <v>266</v>
      </c>
      <c r="L163" s="409">
        <v>259</v>
      </c>
      <c r="M163" s="409">
        <v>15.12602</v>
      </c>
      <c r="N163" s="6"/>
      <c r="O163" s="6"/>
    </row>
    <row r="164" ht="12.75" customHeight="1" spans="1:15">
      <c r="A164" s="407">
        <v>154</v>
      </c>
      <c r="B164" s="411" t="s">
        <v>389</v>
      </c>
      <c r="C164" s="409">
        <v>1224.8</v>
      </c>
      <c r="D164" s="410">
        <v>1224.77</v>
      </c>
      <c r="E164" s="410">
        <v>1204.98</v>
      </c>
      <c r="F164" s="410">
        <v>1185.17</v>
      </c>
      <c r="G164" s="410">
        <v>1165.38</v>
      </c>
      <c r="H164" s="410">
        <v>1244.58</v>
      </c>
      <c r="I164" s="410">
        <v>1264.37</v>
      </c>
      <c r="J164" s="410">
        <v>1284.18</v>
      </c>
      <c r="K164" s="409">
        <v>1244.55</v>
      </c>
      <c r="L164" s="409">
        <v>1204.95</v>
      </c>
      <c r="M164" s="409">
        <v>0.24846</v>
      </c>
      <c r="N164" s="6"/>
      <c r="O164" s="6"/>
    </row>
    <row r="165" ht="12.75" customHeight="1" spans="1:15">
      <c r="A165" s="407">
        <v>155</v>
      </c>
      <c r="B165" s="411" t="s">
        <v>118</v>
      </c>
      <c r="C165" s="409">
        <v>85.9</v>
      </c>
      <c r="D165" s="410">
        <v>85.97</v>
      </c>
      <c r="E165" s="410">
        <v>85.18</v>
      </c>
      <c r="F165" s="410">
        <v>84.47</v>
      </c>
      <c r="G165" s="410">
        <v>83.68</v>
      </c>
      <c r="H165" s="410">
        <v>86.68</v>
      </c>
      <c r="I165" s="410">
        <v>87.47</v>
      </c>
      <c r="J165" s="410">
        <v>88.18</v>
      </c>
      <c r="K165" s="409">
        <v>86.75</v>
      </c>
      <c r="L165" s="409">
        <v>85.25</v>
      </c>
      <c r="M165" s="409">
        <v>126.73874</v>
      </c>
      <c r="N165" s="6"/>
      <c r="O165" s="6"/>
    </row>
    <row r="166" ht="12.75" customHeight="1" spans="1:15">
      <c r="A166" s="407">
        <v>156</v>
      </c>
      <c r="B166" s="411" t="s">
        <v>390</v>
      </c>
      <c r="C166" s="409">
        <v>1880.3</v>
      </c>
      <c r="D166" s="410">
        <v>1891.77</v>
      </c>
      <c r="E166" s="410">
        <v>1843.53</v>
      </c>
      <c r="F166" s="410">
        <v>1806.77</v>
      </c>
      <c r="G166" s="410">
        <v>1758.53</v>
      </c>
      <c r="H166" s="410">
        <v>1928.53</v>
      </c>
      <c r="I166" s="410">
        <v>1976.77</v>
      </c>
      <c r="J166" s="410">
        <v>2013.53</v>
      </c>
      <c r="K166" s="409">
        <v>1940</v>
      </c>
      <c r="L166" s="409">
        <v>1855</v>
      </c>
      <c r="M166" s="409">
        <v>0.81966</v>
      </c>
      <c r="N166" s="6"/>
      <c r="O166" s="6"/>
    </row>
    <row r="167" ht="12.75" customHeight="1" spans="1:15">
      <c r="A167" s="407">
        <v>157</v>
      </c>
      <c r="B167" s="411" t="s">
        <v>121</v>
      </c>
      <c r="C167" s="409">
        <v>35.45</v>
      </c>
      <c r="D167" s="410">
        <v>35.32</v>
      </c>
      <c r="E167" s="410">
        <v>34.48</v>
      </c>
      <c r="F167" s="410">
        <v>33.52</v>
      </c>
      <c r="G167" s="410">
        <v>32.68</v>
      </c>
      <c r="H167" s="410">
        <v>36.28</v>
      </c>
      <c r="I167" s="410">
        <v>37.12</v>
      </c>
      <c r="J167" s="410">
        <v>38.08</v>
      </c>
      <c r="K167" s="409">
        <v>36.15</v>
      </c>
      <c r="L167" s="409">
        <v>34.35</v>
      </c>
      <c r="M167" s="409">
        <v>112.59415</v>
      </c>
      <c r="N167" s="6"/>
      <c r="O167" s="6"/>
    </row>
    <row r="168" ht="12.75" customHeight="1" spans="1:15">
      <c r="A168" s="407">
        <v>158</v>
      </c>
      <c r="B168" s="411" t="s">
        <v>391</v>
      </c>
      <c r="C168" s="409">
        <v>2966.2</v>
      </c>
      <c r="D168" s="410">
        <v>2983.53</v>
      </c>
      <c r="E168" s="410">
        <v>2928.67</v>
      </c>
      <c r="F168" s="410">
        <v>2891.13</v>
      </c>
      <c r="G168" s="410">
        <v>2836.27</v>
      </c>
      <c r="H168" s="410">
        <v>3021.07</v>
      </c>
      <c r="I168" s="410">
        <v>3075.93</v>
      </c>
      <c r="J168" s="410">
        <v>3113.47</v>
      </c>
      <c r="K168" s="409">
        <v>3038.4</v>
      </c>
      <c r="L168" s="409">
        <v>2946</v>
      </c>
      <c r="M168" s="409">
        <v>0.11452</v>
      </c>
      <c r="N168" s="6"/>
      <c r="O168" s="6"/>
    </row>
    <row r="169" ht="12.75" customHeight="1" spans="1:15">
      <c r="A169" s="407">
        <v>159</v>
      </c>
      <c r="B169" s="411" t="s">
        <v>392</v>
      </c>
      <c r="C169" s="409">
        <v>3379.9</v>
      </c>
      <c r="D169" s="410">
        <v>3380.85</v>
      </c>
      <c r="E169" s="410">
        <v>3341.8</v>
      </c>
      <c r="F169" s="410">
        <v>3303.7</v>
      </c>
      <c r="G169" s="410">
        <v>3264.65</v>
      </c>
      <c r="H169" s="410">
        <v>3418.95</v>
      </c>
      <c r="I169" s="410">
        <v>3458</v>
      </c>
      <c r="J169" s="410">
        <v>3496.1</v>
      </c>
      <c r="K169" s="409">
        <v>3419.9</v>
      </c>
      <c r="L169" s="409">
        <v>3342.75</v>
      </c>
      <c r="M169" s="409">
        <v>0.07773</v>
      </c>
      <c r="N169" s="6"/>
      <c r="O169" s="6"/>
    </row>
    <row r="170" ht="12.75" customHeight="1" spans="1:15">
      <c r="A170" s="407">
        <v>160</v>
      </c>
      <c r="B170" s="411" t="s">
        <v>393</v>
      </c>
      <c r="C170" s="409">
        <v>121.45</v>
      </c>
      <c r="D170" s="410">
        <v>120.77</v>
      </c>
      <c r="E170" s="410">
        <v>119.48</v>
      </c>
      <c r="F170" s="410">
        <v>117.52</v>
      </c>
      <c r="G170" s="410">
        <v>116.23</v>
      </c>
      <c r="H170" s="410">
        <v>122.73</v>
      </c>
      <c r="I170" s="410">
        <v>124.02</v>
      </c>
      <c r="J170" s="410">
        <v>125.98</v>
      </c>
      <c r="K170" s="409">
        <v>122.05</v>
      </c>
      <c r="L170" s="409">
        <v>118.8</v>
      </c>
      <c r="M170" s="409">
        <v>2.06326</v>
      </c>
      <c r="N170" s="6"/>
      <c r="O170" s="6"/>
    </row>
    <row r="171" ht="12.75" customHeight="1" spans="1:15">
      <c r="A171" s="407">
        <v>161</v>
      </c>
      <c r="B171" s="411" t="s">
        <v>286</v>
      </c>
      <c r="C171" s="409">
        <v>2087.85</v>
      </c>
      <c r="D171" s="410">
        <v>2089.07</v>
      </c>
      <c r="E171" s="410">
        <v>2060.13</v>
      </c>
      <c r="F171" s="410">
        <v>2032.42</v>
      </c>
      <c r="G171" s="410">
        <v>2003.48</v>
      </c>
      <c r="H171" s="410">
        <v>2116.78</v>
      </c>
      <c r="I171" s="410">
        <v>2145.72</v>
      </c>
      <c r="J171" s="410">
        <v>2173.43</v>
      </c>
      <c r="K171" s="409">
        <v>2118</v>
      </c>
      <c r="L171" s="409">
        <v>2061.35</v>
      </c>
      <c r="M171" s="409">
        <v>5.19378</v>
      </c>
      <c r="N171" s="6"/>
      <c r="O171" s="6"/>
    </row>
    <row r="172" ht="12.75" customHeight="1" spans="1:15">
      <c r="A172" s="407">
        <v>162</v>
      </c>
      <c r="B172" s="411" t="s">
        <v>394</v>
      </c>
      <c r="C172" s="409">
        <v>1446.8</v>
      </c>
      <c r="D172" s="410">
        <v>1436.65</v>
      </c>
      <c r="E172" s="410">
        <v>1409.3</v>
      </c>
      <c r="F172" s="410">
        <v>1371.8</v>
      </c>
      <c r="G172" s="410">
        <v>1344.45</v>
      </c>
      <c r="H172" s="410">
        <v>1474.15</v>
      </c>
      <c r="I172" s="410">
        <v>1501.5</v>
      </c>
      <c r="J172" s="410">
        <v>1539</v>
      </c>
      <c r="K172" s="409">
        <v>1464</v>
      </c>
      <c r="L172" s="409">
        <v>1399.15</v>
      </c>
      <c r="M172" s="409">
        <v>0.80832</v>
      </c>
      <c r="N172" s="6"/>
      <c r="O172" s="6"/>
    </row>
    <row r="173" ht="12.75" customHeight="1" spans="1:15">
      <c r="A173" s="407">
        <v>163</v>
      </c>
      <c r="B173" s="411" t="s">
        <v>395</v>
      </c>
      <c r="C173" s="409">
        <v>380.4</v>
      </c>
      <c r="D173" s="410">
        <v>382.75</v>
      </c>
      <c r="E173" s="410">
        <v>372.65</v>
      </c>
      <c r="F173" s="410">
        <v>364.9</v>
      </c>
      <c r="G173" s="410">
        <v>354.8</v>
      </c>
      <c r="H173" s="410">
        <v>390.5</v>
      </c>
      <c r="I173" s="410">
        <v>400.6</v>
      </c>
      <c r="J173" s="410">
        <v>408.35</v>
      </c>
      <c r="K173" s="409">
        <v>392.85</v>
      </c>
      <c r="L173" s="409">
        <v>375</v>
      </c>
      <c r="M173" s="409">
        <v>0.94674</v>
      </c>
      <c r="N173" s="6"/>
      <c r="O173" s="6"/>
    </row>
    <row r="174" ht="12.75" customHeight="1" spans="1:15">
      <c r="A174" s="407">
        <v>164</v>
      </c>
      <c r="B174" s="411" t="s">
        <v>119</v>
      </c>
      <c r="C174" s="409">
        <v>387</v>
      </c>
      <c r="D174" s="410">
        <v>387.43</v>
      </c>
      <c r="E174" s="410">
        <v>382.02</v>
      </c>
      <c r="F174" s="410">
        <v>377.03</v>
      </c>
      <c r="G174" s="410">
        <v>371.62</v>
      </c>
      <c r="H174" s="410">
        <v>392.42</v>
      </c>
      <c r="I174" s="410">
        <v>397.83</v>
      </c>
      <c r="J174" s="410">
        <v>402.82</v>
      </c>
      <c r="K174" s="409">
        <v>392.85</v>
      </c>
      <c r="L174" s="409">
        <v>382.45</v>
      </c>
      <c r="M174" s="409">
        <v>26.83576</v>
      </c>
      <c r="N174" s="6"/>
      <c r="O174" s="6"/>
    </row>
    <row r="175" ht="12.75" customHeight="1" spans="1:15">
      <c r="A175" s="407">
        <v>165</v>
      </c>
      <c r="B175" s="411" t="s">
        <v>396</v>
      </c>
      <c r="C175" s="409">
        <v>1336.65</v>
      </c>
      <c r="D175" s="410">
        <v>1337.5</v>
      </c>
      <c r="E175" s="410">
        <v>1300.4</v>
      </c>
      <c r="F175" s="410">
        <v>1264.15</v>
      </c>
      <c r="G175" s="410">
        <v>1227.05</v>
      </c>
      <c r="H175" s="410">
        <v>1373.75</v>
      </c>
      <c r="I175" s="410">
        <v>1410.85</v>
      </c>
      <c r="J175" s="410">
        <v>1447.1</v>
      </c>
      <c r="K175" s="409">
        <v>1374.6</v>
      </c>
      <c r="L175" s="409">
        <v>1301.25</v>
      </c>
      <c r="M175" s="409">
        <v>2.16544</v>
      </c>
      <c r="N175" s="6"/>
      <c r="O175" s="6"/>
    </row>
    <row r="176" ht="12.75" customHeight="1" spans="1:15">
      <c r="A176" s="407">
        <v>166</v>
      </c>
      <c r="B176" s="411" t="s">
        <v>397</v>
      </c>
      <c r="C176" s="409">
        <v>1133.5</v>
      </c>
      <c r="D176" s="410">
        <v>1135.47</v>
      </c>
      <c r="E176" s="410">
        <v>1127.98</v>
      </c>
      <c r="F176" s="410">
        <v>1122.47</v>
      </c>
      <c r="G176" s="410">
        <v>1114.98</v>
      </c>
      <c r="H176" s="410">
        <v>1140.98</v>
      </c>
      <c r="I176" s="410">
        <v>1148.47</v>
      </c>
      <c r="J176" s="410">
        <v>1153.98</v>
      </c>
      <c r="K176" s="409">
        <v>1142.95</v>
      </c>
      <c r="L176" s="409">
        <v>1129.95</v>
      </c>
      <c r="M176" s="409">
        <v>0.12633</v>
      </c>
      <c r="N176" s="6"/>
      <c r="O176" s="6"/>
    </row>
    <row r="177" ht="12.75" customHeight="1" spans="1:15">
      <c r="A177" s="407">
        <v>167</v>
      </c>
      <c r="B177" s="411" t="s">
        <v>398</v>
      </c>
      <c r="C177" s="409">
        <v>509.5</v>
      </c>
      <c r="D177" s="410">
        <v>509.58</v>
      </c>
      <c r="E177" s="410">
        <v>506.32</v>
      </c>
      <c r="F177" s="410">
        <v>503.13</v>
      </c>
      <c r="G177" s="410">
        <v>499.87</v>
      </c>
      <c r="H177" s="410">
        <v>512.77</v>
      </c>
      <c r="I177" s="410">
        <v>516.03</v>
      </c>
      <c r="J177" s="410">
        <v>519.22</v>
      </c>
      <c r="K177" s="409">
        <v>512.85</v>
      </c>
      <c r="L177" s="409">
        <v>506.4</v>
      </c>
      <c r="M177" s="409">
        <v>0.47201</v>
      </c>
      <c r="N177" s="6"/>
      <c r="O177" s="6"/>
    </row>
    <row r="178" ht="12.75" customHeight="1" spans="1:15">
      <c r="A178" s="407">
        <v>168</v>
      </c>
      <c r="B178" s="411" t="s">
        <v>123</v>
      </c>
      <c r="C178" s="409">
        <v>907.6</v>
      </c>
      <c r="D178" s="410">
        <v>906</v>
      </c>
      <c r="E178" s="410">
        <v>892.6</v>
      </c>
      <c r="F178" s="410">
        <v>877.6</v>
      </c>
      <c r="G178" s="410">
        <v>864.2</v>
      </c>
      <c r="H178" s="410">
        <v>921</v>
      </c>
      <c r="I178" s="410">
        <v>934.4</v>
      </c>
      <c r="J178" s="410">
        <v>949.4</v>
      </c>
      <c r="K178" s="409">
        <v>919.4</v>
      </c>
      <c r="L178" s="409">
        <v>891</v>
      </c>
      <c r="M178" s="409">
        <v>16.77066</v>
      </c>
      <c r="N178" s="6"/>
      <c r="O178" s="6"/>
    </row>
    <row r="179" ht="12.75" customHeight="1" spans="1:15">
      <c r="A179" s="407">
        <v>169</v>
      </c>
      <c r="B179" s="411" t="s">
        <v>399</v>
      </c>
      <c r="C179" s="409">
        <v>441.9</v>
      </c>
      <c r="D179" s="410">
        <v>442.92</v>
      </c>
      <c r="E179" s="410">
        <v>436.88</v>
      </c>
      <c r="F179" s="410">
        <v>431.87</v>
      </c>
      <c r="G179" s="410">
        <v>425.83</v>
      </c>
      <c r="H179" s="410">
        <v>447.93</v>
      </c>
      <c r="I179" s="410">
        <v>453.97</v>
      </c>
      <c r="J179" s="410">
        <v>458.98</v>
      </c>
      <c r="K179" s="409">
        <v>448.95</v>
      </c>
      <c r="L179" s="409">
        <v>437.9</v>
      </c>
      <c r="M179" s="409">
        <v>0.81527</v>
      </c>
      <c r="N179" s="6"/>
      <c r="O179" s="6"/>
    </row>
    <row r="180" ht="12.75" customHeight="1" spans="1:15">
      <c r="A180" s="407">
        <v>170</v>
      </c>
      <c r="B180" s="411" t="s">
        <v>124</v>
      </c>
      <c r="C180" s="409">
        <v>1162</v>
      </c>
      <c r="D180" s="410">
        <v>1163.47</v>
      </c>
      <c r="E180" s="410">
        <v>1139.53</v>
      </c>
      <c r="F180" s="410">
        <v>1117.07</v>
      </c>
      <c r="G180" s="410">
        <v>1093.13</v>
      </c>
      <c r="H180" s="410">
        <v>1185.93</v>
      </c>
      <c r="I180" s="410">
        <v>1209.87</v>
      </c>
      <c r="J180" s="410">
        <v>1232.33</v>
      </c>
      <c r="K180" s="409">
        <v>1187.4</v>
      </c>
      <c r="L180" s="409">
        <v>1141</v>
      </c>
      <c r="M180" s="409">
        <v>7.79808</v>
      </c>
      <c r="N180" s="6"/>
      <c r="O180" s="6"/>
    </row>
    <row r="181" ht="12.75" customHeight="1" spans="1:15">
      <c r="A181" s="407">
        <v>171</v>
      </c>
      <c r="B181" s="411" t="s">
        <v>125</v>
      </c>
      <c r="C181" s="409">
        <v>324.3</v>
      </c>
      <c r="D181" s="410">
        <v>324.28</v>
      </c>
      <c r="E181" s="410">
        <v>319.27</v>
      </c>
      <c r="F181" s="410">
        <v>314.23</v>
      </c>
      <c r="G181" s="410">
        <v>309.22</v>
      </c>
      <c r="H181" s="410">
        <v>329.32</v>
      </c>
      <c r="I181" s="410">
        <v>334.33</v>
      </c>
      <c r="J181" s="410">
        <v>339.37</v>
      </c>
      <c r="K181" s="409">
        <v>329.3</v>
      </c>
      <c r="L181" s="409">
        <v>319.25</v>
      </c>
      <c r="M181" s="409">
        <v>29.85532</v>
      </c>
      <c r="N181" s="6"/>
      <c r="O181" s="6"/>
    </row>
    <row r="182" ht="12.75" customHeight="1" spans="1:15">
      <c r="A182" s="407">
        <v>172</v>
      </c>
      <c r="B182" s="411" t="s">
        <v>400</v>
      </c>
      <c r="C182" s="409">
        <v>357.05</v>
      </c>
      <c r="D182" s="410">
        <v>357.97</v>
      </c>
      <c r="E182" s="410">
        <v>354.08</v>
      </c>
      <c r="F182" s="410">
        <v>351.12</v>
      </c>
      <c r="G182" s="410">
        <v>347.23</v>
      </c>
      <c r="H182" s="410">
        <v>360.93</v>
      </c>
      <c r="I182" s="410">
        <v>364.82</v>
      </c>
      <c r="J182" s="410">
        <v>367.78</v>
      </c>
      <c r="K182" s="409">
        <v>361.85</v>
      </c>
      <c r="L182" s="409">
        <v>355</v>
      </c>
      <c r="M182" s="409">
        <v>2.84524</v>
      </c>
      <c r="N182" s="6"/>
      <c r="O182" s="6"/>
    </row>
    <row r="183" ht="12.75" customHeight="1" spans="1:15">
      <c r="A183" s="407">
        <v>173</v>
      </c>
      <c r="B183" s="411" t="s">
        <v>126</v>
      </c>
      <c r="C183" s="409">
        <v>1655.8</v>
      </c>
      <c r="D183" s="410">
        <v>1665.65</v>
      </c>
      <c r="E183" s="410">
        <v>1641.45</v>
      </c>
      <c r="F183" s="410">
        <v>1627.1</v>
      </c>
      <c r="G183" s="410">
        <v>1602.9</v>
      </c>
      <c r="H183" s="410">
        <v>1680</v>
      </c>
      <c r="I183" s="410">
        <v>1704.2</v>
      </c>
      <c r="J183" s="410">
        <v>1718.55</v>
      </c>
      <c r="K183" s="409">
        <v>1689.85</v>
      </c>
      <c r="L183" s="409">
        <v>1651.3</v>
      </c>
      <c r="M183" s="409">
        <v>5.4178</v>
      </c>
      <c r="N183" s="6"/>
      <c r="O183" s="6"/>
    </row>
    <row r="184" ht="12.75" customHeight="1" spans="1:15">
      <c r="A184" s="407">
        <v>174</v>
      </c>
      <c r="B184" s="411" t="s">
        <v>401</v>
      </c>
      <c r="C184" s="409">
        <v>524.75</v>
      </c>
      <c r="D184" s="410">
        <v>523.32</v>
      </c>
      <c r="E184" s="410">
        <v>519.48</v>
      </c>
      <c r="F184" s="410">
        <v>514.22</v>
      </c>
      <c r="G184" s="410">
        <v>510.38</v>
      </c>
      <c r="H184" s="410">
        <v>528.58</v>
      </c>
      <c r="I184" s="410">
        <v>532.42</v>
      </c>
      <c r="J184" s="410">
        <v>537.68</v>
      </c>
      <c r="K184" s="409">
        <v>527.15</v>
      </c>
      <c r="L184" s="409">
        <v>518.05</v>
      </c>
      <c r="M184" s="409">
        <v>1.70863</v>
      </c>
      <c r="N184" s="6"/>
      <c r="O184" s="6"/>
    </row>
    <row r="185" ht="12.75" customHeight="1" spans="1:15">
      <c r="A185" s="407">
        <v>175</v>
      </c>
      <c r="B185" s="411" t="s">
        <v>402</v>
      </c>
      <c r="C185" s="409">
        <v>2051.7</v>
      </c>
      <c r="D185" s="410">
        <v>2055.78</v>
      </c>
      <c r="E185" s="410">
        <v>2018.12</v>
      </c>
      <c r="F185" s="410">
        <v>1984.53</v>
      </c>
      <c r="G185" s="410">
        <v>1946.87</v>
      </c>
      <c r="H185" s="410">
        <v>2089.37</v>
      </c>
      <c r="I185" s="410">
        <v>2127.03</v>
      </c>
      <c r="J185" s="410">
        <v>2160.62</v>
      </c>
      <c r="K185" s="409">
        <v>2093.45</v>
      </c>
      <c r="L185" s="409">
        <v>2022.2</v>
      </c>
      <c r="M185" s="409">
        <v>0.3028</v>
      </c>
      <c r="N185" s="6"/>
      <c r="O185" s="6"/>
    </row>
    <row r="186" ht="12.75" customHeight="1" spans="1:15">
      <c r="A186" s="407">
        <v>176</v>
      </c>
      <c r="B186" s="411" t="s">
        <v>403</v>
      </c>
      <c r="C186" s="409">
        <v>832.65</v>
      </c>
      <c r="D186" s="410">
        <v>835.78</v>
      </c>
      <c r="E186" s="410">
        <v>824.42</v>
      </c>
      <c r="F186" s="410">
        <v>816.18</v>
      </c>
      <c r="G186" s="410">
        <v>804.82</v>
      </c>
      <c r="H186" s="410">
        <v>844.02</v>
      </c>
      <c r="I186" s="410">
        <v>855.38</v>
      </c>
      <c r="J186" s="410">
        <v>863.62</v>
      </c>
      <c r="K186" s="409">
        <v>847.15</v>
      </c>
      <c r="L186" s="409">
        <v>827.55</v>
      </c>
      <c r="M186" s="409">
        <v>1.36905</v>
      </c>
      <c r="N186" s="6"/>
      <c r="O186" s="6"/>
    </row>
    <row r="187" ht="12.75" customHeight="1" spans="1:15">
      <c r="A187" s="407">
        <v>177</v>
      </c>
      <c r="B187" s="411" t="s">
        <v>404</v>
      </c>
      <c r="C187" s="409">
        <v>282</v>
      </c>
      <c r="D187" s="410">
        <v>279.67</v>
      </c>
      <c r="E187" s="410">
        <v>275.33</v>
      </c>
      <c r="F187" s="410">
        <v>268.67</v>
      </c>
      <c r="G187" s="410">
        <v>264.33</v>
      </c>
      <c r="H187" s="410">
        <v>286.33</v>
      </c>
      <c r="I187" s="410">
        <v>290.67</v>
      </c>
      <c r="J187" s="410">
        <v>297.33</v>
      </c>
      <c r="K187" s="409">
        <v>284</v>
      </c>
      <c r="L187" s="409">
        <v>273</v>
      </c>
      <c r="M187" s="409">
        <v>5.14914</v>
      </c>
      <c r="N187" s="6"/>
      <c r="O187" s="6"/>
    </row>
    <row r="188" ht="12.75" customHeight="1" spans="1:15">
      <c r="A188" s="407">
        <v>178</v>
      </c>
      <c r="B188" s="411" t="s">
        <v>405</v>
      </c>
      <c r="C188" s="409">
        <v>3912.35</v>
      </c>
      <c r="D188" s="410">
        <v>3891.28</v>
      </c>
      <c r="E188" s="410">
        <v>3838.17</v>
      </c>
      <c r="F188" s="410">
        <v>3763.98</v>
      </c>
      <c r="G188" s="410">
        <v>3710.87</v>
      </c>
      <c r="H188" s="410">
        <v>3965.47</v>
      </c>
      <c r="I188" s="410">
        <v>4018.58</v>
      </c>
      <c r="J188" s="410">
        <v>4092.77</v>
      </c>
      <c r="K188" s="409">
        <v>3944.4</v>
      </c>
      <c r="L188" s="409">
        <v>3817.1</v>
      </c>
      <c r="M188" s="409">
        <v>1.57729</v>
      </c>
      <c r="N188" s="6"/>
      <c r="O188" s="6"/>
    </row>
    <row r="189" ht="12.75" customHeight="1" spans="1:15">
      <c r="A189" s="407">
        <v>179</v>
      </c>
      <c r="B189" s="411" t="s">
        <v>128</v>
      </c>
      <c r="C189" s="409">
        <v>516.3</v>
      </c>
      <c r="D189" s="410">
        <v>515.8</v>
      </c>
      <c r="E189" s="410">
        <v>510.65</v>
      </c>
      <c r="F189" s="410">
        <v>505</v>
      </c>
      <c r="G189" s="410">
        <v>499.85</v>
      </c>
      <c r="H189" s="410">
        <v>521.45</v>
      </c>
      <c r="I189" s="410">
        <v>526.6</v>
      </c>
      <c r="J189" s="410">
        <v>532.25</v>
      </c>
      <c r="K189" s="409">
        <v>520.95</v>
      </c>
      <c r="L189" s="409">
        <v>510.15</v>
      </c>
      <c r="M189" s="409">
        <v>11.45848</v>
      </c>
      <c r="N189" s="6"/>
      <c r="O189" s="6"/>
    </row>
    <row r="190" ht="12.75" customHeight="1" spans="1:15">
      <c r="A190" s="407">
        <v>180</v>
      </c>
      <c r="B190" s="411" t="s">
        <v>122</v>
      </c>
      <c r="C190" s="409">
        <v>624.4</v>
      </c>
      <c r="D190" s="410">
        <v>628.27</v>
      </c>
      <c r="E190" s="410">
        <v>616.38</v>
      </c>
      <c r="F190" s="410">
        <v>608.37</v>
      </c>
      <c r="G190" s="410">
        <v>596.48</v>
      </c>
      <c r="H190" s="410">
        <v>636.28</v>
      </c>
      <c r="I190" s="410">
        <v>648.17</v>
      </c>
      <c r="J190" s="410">
        <v>656.18</v>
      </c>
      <c r="K190" s="409">
        <v>640.15</v>
      </c>
      <c r="L190" s="409">
        <v>620.25</v>
      </c>
      <c r="M190" s="409">
        <v>19.06135</v>
      </c>
      <c r="N190" s="6"/>
      <c r="O190" s="6"/>
    </row>
    <row r="191" ht="12.75" customHeight="1" spans="1:15">
      <c r="A191" s="407">
        <v>181</v>
      </c>
      <c r="B191" s="411" t="s">
        <v>406</v>
      </c>
      <c r="C191" s="409">
        <v>92.15</v>
      </c>
      <c r="D191" s="410">
        <v>92.08</v>
      </c>
      <c r="E191" s="410">
        <v>91.32</v>
      </c>
      <c r="F191" s="410">
        <v>90.48</v>
      </c>
      <c r="G191" s="410">
        <v>89.72</v>
      </c>
      <c r="H191" s="410">
        <v>92.92</v>
      </c>
      <c r="I191" s="410">
        <v>93.68</v>
      </c>
      <c r="J191" s="410">
        <v>94.52</v>
      </c>
      <c r="K191" s="409">
        <v>92.85</v>
      </c>
      <c r="L191" s="409">
        <v>91.25</v>
      </c>
      <c r="M191" s="409">
        <v>8.90367</v>
      </c>
      <c r="N191" s="6"/>
      <c r="O191" s="6"/>
    </row>
    <row r="192" ht="12.75" customHeight="1" spans="1:15">
      <c r="A192" s="407">
        <v>182</v>
      </c>
      <c r="B192" s="411" t="s">
        <v>407</v>
      </c>
      <c r="C192" s="409">
        <v>130.65</v>
      </c>
      <c r="D192" s="410">
        <v>130.57</v>
      </c>
      <c r="E192" s="410">
        <v>128.63</v>
      </c>
      <c r="F192" s="410">
        <v>126.62</v>
      </c>
      <c r="G192" s="410">
        <v>124.68</v>
      </c>
      <c r="H192" s="410">
        <v>132.58</v>
      </c>
      <c r="I192" s="410">
        <v>134.52</v>
      </c>
      <c r="J192" s="410">
        <v>136.53</v>
      </c>
      <c r="K192" s="409">
        <v>132.5</v>
      </c>
      <c r="L192" s="409">
        <v>128.55</v>
      </c>
      <c r="M192" s="409">
        <v>13.89167</v>
      </c>
      <c r="N192" s="6"/>
      <c r="O192" s="6"/>
    </row>
    <row r="193" ht="12.75" customHeight="1" spans="1:15">
      <c r="A193" s="407">
        <v>183</v>
      </c>
      <c r="B193" s="411" t="s">
        <v>127</v>
      </c>
      <c r="C193" s="409">
        <v>229.55</v>
      </c>
      <c r="D193" s="410">
        <v>230.2</v>
      </c>
      <c r="E193" s="410">
        <v>226.65</v>
      </c>
      <c r="F193" s="410">
        <v>223.75</v>
      </c>
      <c r="G193" s="410">
        <v>220.2</v>
      </c>
      <c r="H193" s="410">
        <v>233.1</v>
      </c>
      <c r="I193" s="410">
        <v>236.65</v>
      </c>
      <c r="J193" s="410">
        <v>239.55</v>
      </c>
      <c r="K193" s="409">
        <v>233.75</v>
      </c>
      <c r="L193" s="409">
        <v>227.3</v>
      </c>
      <c r="M193" s="409">
        <v>6.00186</v>
      </c>
      <c r="N193" s="6"/>
      <c r="O193" s="6"/>
    </row>
    <row r="194" ht="12.75" customHeight="1" spans="1:15">
      <c r="A194" s="407">
        <v>184</v>
      </c>
      <c r="B194" s="411" t="s">
        <v>408</v>
      </c>
      <c r="C194" s="409">
        <v>1038.25</v>
      </c>
      <c r="D194" s="410">
        <v>1046.5</v>
      </c>
      <c r="E194" s="410">
        <v>1025.75</v>
      </c>
      <c r="F194" s="410">
        <v>1013.25</v>
      </c>
      <c r="G194" s="410">
        <v>992.5</v>
      </c>
      <c r="H194" s="410">
        <v>1059</v>
      </c>
      <c r="I194" s="410">
        <v>1079.75</v>
      </c>
      <c r="J194" s="410">
        <v>1092.25</v>
      </c>
      <c r="K194" s="409">
        <v>1067.25</v>
      </c>
      <c r="L194" s="409">
        <v>1034</v>
      </c>
      <c r="M194" s="409">
        <v>0.77854</v>
      </c>
      <c r="N194" s="6"/>
      <c r="O194" s="6"/>
    </row>
    <row r="195" ht="12.75" customHeight="1" spans="1:15">
      <c r="A195" s="407">
        <v>185</v>
      </c>
      <c r="B195" s="411" t="s">
        <v>131</v>
      </c>
      <c r="C195" s="409">
        <v>923.05</v>
      </c>
      <c r="D195" s="410">
        <v>923.55</v>
      </c>
      <c r="E195" s="410">
        <v>916.1</v>
      </c>
      <c r="F195" s="410">
        <v>909.15</v>
      </c>
      <c r="G195" s="410">
        <v>901.7</v>
      </c>
      <c r="H195" s="410">
        <v>930.5</v>
      </c>
      <c r="I195" s="410">
        <v>937.95</v>
      </c>
      <c r="J195" s="410">
        <v>944.9</v>
      </c>
      <c r="K195" s="409">
        <v>931</v>
      </c>
      <c r="L195" s="409">
        <v>916.6</v>
      </c>
      <c r="M195" s="409">
        <v>29.2836</v>
      </c>
      <c r="N195" s="6"/>
      <c r="O195" s="6"/>
    </row>
    <row r="196" ht="12.75" customHeight="1" spans="1:15">
      <c r="A196" s="407">
        <v>186</v>
      </c>
      <c r="B196" s="411" t="s">
        <v>133</v>
      </c>
      <c r="C196" s="409">
        <v>1867.15</v>
      </c>
      <c r="D196" s="410">
        <v>1866.23</v>
      </c>
      <c r="E196" s="410">
        <v>1841.57</v>
      </c>
      <c r="F196" s="410">
        <v>1815.98</v>
      </c>
      <c r="G196" s="410">
        <v>1791.32</v>
      </c>
      <c r="H196" s="410">
        <v>1891.82</v>
      </c>
      <c r="I196" s="410">
        <v>1916.48</v>
      </c>
      <c r="J196" s="410">
        <v>1942.07</v>
      </c>
      <c r="K196" s="409">
        <v>1890.9</v>
      </c>
      <c r="L196" s="409">
        <v>1840.65</v>
      </c>
      <c r="M196" s="409">
        <v>6.26467</v>
      </c>
      <c r="N196" s="6"/>
      <c r="O196" s="6"/>
    </row>
    <row r="197" ht="12.75" customHeight="1" spans="1:15">
      <c r="A197" s="407">
        <v>187</v>
      </c>
      <c r="B197" s="411" t="s">
        <v>134</v>
      </c>
      <c r="C197" s="409">
        <v>1382.35</v>
      </c>
      <c r="D197" s="410">
        <v>1387.78</v>
      </c>
      <c r="E197" s="410">
        <v>1373.37</v>
      </c>
      <c r="F197" s="410">
        <v>1364.38</v>
      </c>
      <c r="G197" s="410">
        <v>1349.97</v>
      </c>
      <c r="H197" s="410">
        <v>1396.77</v>
      </c>
      <c r="I197" s="410">
        <v>1411.18</v>
      </c>
      <c r="J197" s="410">
        <v>1420.17</v>
      </c>
      <c r="K197" s="409">
        <v>1402.2</v>
      </c>
      <c r="L197" s="409">
        <v>1378.8</v>
      </c>
      <c r="M197" s="409">
        <v>72.05194</v>
      </c>
      <c r="N197" s="6"/>
      <c r="O197" s="6"/>
    </row>
    <row r="198" ht="12.75" customHeight="1" spans="1:15">
      <c r="A198" s="407">
        <v>188</v>
      </c>
      <c r="B198" s="411" t="s">
        <v>135</v>
      </c>
      <c r="C198" s="409">
        <v>528</v>
      </c>
      <c r="D198" s="410">
        <v>524.92</v>
      </c>
      <c r="E198" s="410">
        <v>520.08</v>
      </c>
      <c r="F198" s="410">
        <v>512.17</v>
      </c>
      <c r="G198" s="410">
        <v>507.33</v>
      </c>
      <c r="H198" s="410">
        <v>532.83</v>
      </c>
      <c r="I198" s="410">
        <v>537.67</v>
      </c>
      <c r="J198" s="410">
        <v>545.58</v>
      </c>
      <c r="K198" s="409">
        <v>529.75</v>
      </c>
      <c r="L198" s="409">
        <v>517</v>
      </c>
      <c r="M198" s="409">
        <v>54.28542</v>
      </c>
      <c r="N198" s="6"/>
      <c r="O198" s="6"/>
    </row>
    <row r="199" ht="12.75" customHeight="1" spans="1:15">
      <c r="A199" s="407">
        <v>189</v>
      </c>
      <c r="B199" s="411" t="s">
        <v>409</v>
      </c>
      <c r="C199" s="409">
        <v>72.4</v>
      </c>
      <c r="D199" s="410">
        <v>72.27</v>
      </c>
      <c r="E199" s="410">
        <v>71.13</v>
      </c>
      <c r="F199" s="410">
        <v>69.87</v>
      </c>
      <c r="G199" s="410">
        <v>68.73</v>
      </c>
      <c r="H199" s="410">
        <v>73.53</v>
      </c>
      <c r="I199" s="410">
        <v>74.67</v>
      </c>
      <c r="J199" s="410">
        <v>75.93</v>
      </c>
      <c r="K199" s="409">
        <v>73.4</v>
      </c>
      <c r="L199" s="409">
        <v>71</v>
      </c>
      <c r="M199" s="409">
        <v>74.498</v>
      </c>
      <c r="N199" s="6"/>
      <c r="O199" s="6"/>
    </row>
    <row r="200" ht="12.75" customHeight="1" spans="1:15">
      <c r="A200" s="407">
        <v>190</v>
      </c>
      <c r="B200" s="411" t="s">
        <v>410</v>
      </c>
      <c r="C200" s="409">
        <v>3425.15</v>
      </c>
      <c r="D200" s="410">
        <v>3460.52</v>
      </c>
      <c r="E200" s="410">
        <v>3366.73</v>
      </c>
      <c r="F200" s="410">
        <v>3308.32</v>
      </c>
      <c r="G200" s="410">
        <v>3214.53</v>
      </c>
      <c r="H200" s="410">
        <v>3518.93</v>
      </c>
      <c r="I200" s="410">
        <v>3612.72</v>
      </c>
      <c r="J200" s="410">
        <v>3671.13</v>
      </c>
      <c r="K200" s="409">
        <v>3554.3</v>
      </c>
      <c r="L200" s="409">
        <v>3402.1</v>
      </c>
      <c r="M200" s="409">
        <v>0.10117</v>
      </c>
      <c r="N200" s="6"/>
      <c r="O200" s="6"/>
    </row>
    <row r="201" ht="12.75" customHeight="1" spans="1:15">
      <c r="A201" s="407">
        <v>191</v>
      </c>
      <c r="B201" s="411" t="s">
        <v>411</v>
      </c>
      <c r="C201" s="409">
        <v>990.8</v>
      </c>
      <c r="D201" s="410">
        <v>993.85</v>
      </c>
      <c r="E201" s="410">
        <v>979.2</v>
      </c>
      <c r="F201" s="410">
        <v>967.6</v>
      </c>
      <c r="G201" s="410">
        <v>952.95</v>
      </c>
      <c r="H201" s="410">
        <v>1005.45</v>
      </c>
      <c r="I201" s="410">
        <v>1020.1</v>
      </c>
      <c r="J201" s="410">
        <v>1031.7</v>
      </c>
      <c r="K201" s="409">
        <v>1008.5</v>
      </c>
      <c r="L201" s="409">
        <v>982.25</v>
      </c>
      <c r="M201" s="409">
        <v>2.09211</v>
      </c>
      <c r="N201" s="6"/>
      <c r="O201" s="6"/>
    </row>
    <row r="202" ht="12.75" customHeight="1" spans="1:15">
      <c r="A202" s="407">
        <v>192</v>
      </c>
      <c r="B202" s="411" t="s">
        <v>412</v>
      </c>
      <c r="C202" s="409">
        <v>15.75</v>
      </c>
      <c r="D202" s="410">
        <v>15.85</v>
      </c>
      <c r="E202" s="410">
        <v>15.5</v>
      </c>
      <c r="F202" s="410">
        <v>15.25</v>
      </c>
      <c r="G202" s="410">
        <v>14.9</v>
      </c>
      <c r="H202" s="410">
        <v>16.1</v>
      </c>
      <c r="I202" s="410">
        <v>16.45</v>
      </c>
      <c r="J202" s="410">
        <v>16.7</v>
      </c>
      <c r="K202" s="409">
        <v>16.2</v>
      </c>
      <c r="L202" s="409">
        <v>15.6</v>
      </c>
      <c r="M202" s="409">
        <v>19.54086</v>
      </c>
      <c r="N202" s="6"/>
      <c r="O202" s="6"/>
    </row>
    <row r="203" ht="12.75" customHeight="1" spans="1:15">
      <c r="A203" s="407">
        <v>193</v>
      </c>
      <c r="B203" s="411" t="s">
        <v>413</v>
      </c>
      <c r="C203" s="409">
        <v>1055.5</v>
      </c>
      <c r="D203" s="410">
        <v>1044.72</v>
      </c>
      <c r="E203" s="410">
        <v>1019.28</v>
      </c>
      <c r="F203" s="410">
        <v>983.07</v>
      </c>
      <c r="G203" s="410">
        <v>957.63</v>
      </c>
      <c r="H203" s="410">
        <v>1080.93</v>
      </c>
      <c r="I203" s="410">
        <v>1106.37</v>
      </c>
      <c r="J203" s="410">
        <v>1142.58</v>
      </c>
      <c r="K203" s="409">
        <v>1070.15</v>
      </c>
      <c r="L203" s="409">
        <v>1008.5</v>
      </c>
      <c r="M203" s="409">
        <v>0.21268</v>
      </c>
      <c r="N203" s="6"/>
      <c r="O203" s="6"/>
    </row>
    <row r="204" ht="12.75" customHeight="1" spans="1:15">
      <c r="A204" s="407">
        <v>194</v>
      </c>
      <c r="B204" s="411" t="s">
        <v>130</v>
      </c>
      <c r="C204" s="409">
        <v>1333.5</v>
      </c>
      <c r="D204" s="410">
        <v>1326.67</v>
      </c>
      <c r="E204" s="410">
        <v>1316.83</v>
      </c>
      <c r="F204" s="410">
        <v>1300.17</v>
      </c>
      <c r="G204" s="410">
        <v>1290.33</v>
      </c>
      <c r="H204" s="410">
        <v>1343.33</v>
      </c>
      <c r="I204" s="410">
        <v>1353.17</v>
      </c>
      <c r="J204" s="410">
        <v>1369.83</v>
      </c>
      <c r="K204" s="409">
        <v>1336.5</v>
      </c>
      <c r="L204" s="409">
        <v>1310</v>
      </c>
      <c r="M204" s="409">
        <v>7.15783</v>
      </c>
      <c r="N204" s="6"/>
      <c r="O204" s="6"/>
    </row>
    <row r="205" ht="12.75" customHeight="1" spans="1:15">
      <c r="A205" s="407">
        <v>195</v>
      </c>
      <c r="B205" s="411" t="s">
        <v>414</v>
      </c>
      <c r="C205" s="409">
        <v>94.35</v>
      </c>
      <c r="D205" s="410">
        <v>94.92</v>
      </c>
      <c r="E205" s="410">
        <v>92.93</v>
      </c>
      <c r="F205" s="410">
        <v>91.52</v>
      </c>
      <c r="G205" s="410">
        <v>89.53</v>
      </c>
      <c r="H205" s="410">
        <v>96.33</v>
      </c>
      <c r="I205" s="410">
        <v>98.32</v>
      </c>
      <c r="J205" s="410">
        <v>99.73</v>
      </c>
      <c r="K205" s="409">
        <v>96.9</v>
      </c>
      <c r="L205" s="409">
        <v>93.5</v>
      </c>
      <c r="M205" s="409">
        <v>4.99761</v>
      </c>
      <c r="N205" s="6"/>
      <c r="O205" s="6"/>
    </row>
    <row r="206" ht="12.75" customHeight="1" spans="1:15">
      <c r="A206" s="407">
        <v>196</v>
      </c>
      <c r="B206" s="411" t="s">
        <v>136</v>
      </c>
      <c r="C206" s="409">
        <v>2536.3</v>
      </c>
      <c r="D206" s="410">
        <v>2555.22</v>
      </c>
      <c r="E206" s="410">
        <v>2506.08</v>
      </c>
      <c r="F206" s="410">
        <v>2475.87</v>
      </c>
      <c r="G206" s="410">
        <v>2426.73</v>
      </c>
      <c r="H206" s="410">
        <v>2585.43</v>
      </c>
      <c r="I206" s="410">
        <v>2634.57</v>
      </c>
      <c r="J206" s="410">
        <v>2664.78</v>
      </c>
      <c r="K206" s="409">
        <v>2604.35</v>
      </c>
      <c r="L206" s="409">
        <v>2525</v>
      </c>
      <c r="M206" s="409">
        <v>10.57406</v>
      </c>
      <c r="N206" s="6"/>
      <c r="O206" s="6"/>
    </row>
    <row r="207" ht="12.75" customHeight="1" spans="1:15">
      <c r="A207" s="407">
        <v>197</v>
      </c>
      <c r="B207" s="411" t="s">
        <v>415</v>
      </c>
      <c r="C207" s="409">
        <v>329.1</v>
      </c>
      <c r="D207" s="410">
        <v>330.45</v>
      </c>
      <c r="E207" s="410">
        <v>323.15</v>
      </c>
      <c r="F207" s="410">
        <v>317.2</v>
      </c>
      <c r="G207" s="410">
        <v>309.9</v>
      </c>
      <c r="H207" s="410">
        <v>336.4</v>
      </c>
      <c r="I207" s="410">
        <v>343.7</v>
      </c>
      <c r="J207" s="410">
        <v>349.65</v>
      </c>
      <c r="K207" s="409">
        <v>337.75</v>
      </c>
      <c r="L207" s="409">
        <v>324.5</v>
      </c>
      <c r="M207" s="409">
        <v>1.54131</v>
      </c>
      <c r="N207" s="6"/>
      <c r="O207" s="6"/>
    </row>
    <row r="208" ht="12.75" customHeight="1" spans="1:15">
      <c r="A208" s="407">
        <v>198</v>
      </c>
      <c r="B208" s="411" t="s">
        <v>138</v>
      </c>
      <c r="C208" s="409">
        <v>371.2</v>
      </c>
      <c r="D208" s="410">
        <v>371.37</v>
      </c>
      <c r="E208" s="410">
        <v>365.83</v>
      </c>
      <c r="F208" s="410">
        <v>360.47</v>
      </c>
      <c r="G208" s="410">
        <v>354.93</v>
      </c>
      <c r="H208" s="410">
        <v>376.73</v>
      </c>
      <c r="I208" s="410">
        <v>382.27</v>
      </c>
      <c r="J208" s="410">
        <v>387.63</v>
      </c>
      <c r="K208" s="409">
        <v>376.9</v>
      </c>
      <c r="L208" s="409">
        <v>366</v>
      </c>
      <c r="M208" s="409">
        <v>140.20084</v>
      </c>
      <c r="N208" s="6"/>
      <c r="O208" s="6"/>
    </row>
    <row r="209" ht="12.75" customHeight="1" spans="1:15">
      <c r="A209" s="407">
        <v>199</v>
      </c>
      <c r="B209" s="411" t="s">
        <v>416</v>
      </c>
      <c r="C209" s="409">
        <v>1217.45</v>
      </c>
      <c r="D209" s="410">
        <v>1228.92</v>
      </c>
      <c r="E209" s="410">
        <v>1200.83</v>
      </c>
      <c r="F209" s="410">
        <v>1184.22</v>
      </c>
      <c r="G209" s="410">
        <v>1156.13</v>
      </c>
      <c r="H209" s="410">
        <v>1245.53</v>
      </c>
      <c r="I209" s="410">
        <v>1273.62</v>
      </c>
      <c r="J209" s="410">
        <v>1290.23</v>
      </c>
      <c r="K209" s="409">
        <v>1257</v>
      </c>
      <c r="L209" s="409">
        <v>1212.3</v>
      </c>
      <c r="M209" s="409">
        <v>0.26466</v>
      </c>
      <c r="N209" s="6"/>
      <c r="O209" s="6"/>
    </row>
    <row r="210" ht="12.75" customHeight="1" spans="1:15">
      <c r="A210" s="407">
        <v>200</v>
      </c>
      <c r="B210" s="411" t="s">
        <v>129</v>
      </c>
      <c r="C210" s="409">
        <v>2314.8</v>
      </c>
      <c r="D210" s="410">
        <v>2301.62</v>
      </c>
      <c r="E210" s="410">
        <v>2274.58</v>
      </c>
      <c r="F210" s="410">
        <v>2234.37</v>
      </c>
      <c r="G210" s="410">
        <v>2207.33</v>
      </c>
      <c r="H210" s="410">
        <v>2341.83</v>
      </c>
      <c r="I210" s="410">
        <v>2368.87</v>
      </c>
      <c r="J210" s="410">
        <v>2409.08</v>
      </c>
      <c r="K210" s="409">
        <v>2328.65</v>
      </c>
      <c r="L210" s="409">
        <v>2261.4</v>
      </c>
      <c r="M210" s="409">
        <v>17.81183</v>
      </c>
      <c r="N210" s="6"/>
      <c r="O210" s="6"/>
    </row>
    <row r="211" ht="12.75" customHeight="1" spans="1:15">
      <c r="A211" s="407">
        <v>201</v>
      </c>
      <c r="B211" s="411" t="s">
        <v>139</v>
      </c>
      <c r="C211" s="409">
        <v>103.05</v>
      </c>
      <c r="D211" s="410">
        <v>102.95</v>
      </c>
      <c r="E211" s="410">
        <v>101.55</v>
      </c>
      <c r="F211" s="410">
        <v>100.05</v>
      </c>
      <c r="G211" s="410">
        <v>98.65</v>
      </c>
      <c r="H211" s="410">
        <v>104.45</v>
      </c>
      <c r="I211" s="410">
        <v>105.85</v>
      </c>
      <c r="J211" s="410">
        <v>107.35</v>
      </c>
      <c r="K211" s="409">
        <v>104.35</v>
      </c>
      <c r="L211" s="409">
        <v>101.45</v>
      </c>
      <c r="M211" s="409">
        <v>38.99023</v>
      </c>
      <c r="N211" s="6"/>
      <c r="O211" s="6"/>
    </row>
    <row r="212" ht="12.75" customHeight="1" spans="1:15">
      <c r="A212" s="407">
        <v>202</v>
      </c>
      <c r="B212" s="411" t="s">
        <v>140</v>
      </c>
      <c r="C212" s="409">
        <v>216.45</v>
      </c>
      <c r="D212" s="410">
        <v>217.22</v>
      </c>
      <c r="E212" s="410">
        <v>213.58</v>
      </c>
      <c r="F212" s="410">
        <v>210.72</v>
      </c>
      <c r="G212" s="410">
        <v>207.08</v>
      </c>
      <c r="H212" s="410">
        <v>220.08</v>
      </c>
      <c r="I212" s="410">
        <v>223.72</v>
      </c>
      <c r="J212" s="410">
        <v>226.58</v>
      </c>
      <c r="K212" s="409">
        <v>220.85</v>
      </c>
      <c r="L212" s="409">
        <v>214.35</v>
      </c>
      <c r="M212" s="409">
        <v>41.43743</v>
      </c>
      <c r="N212" s="6"/>
      <c r="O212" s="6"/>
    </row>
    <row r="213" ht="12.75" customHeight="1" spans="1:15">
      <c r="A213" s="407">
        <v>203</v>
      </c>
      <c r="B213" s="411" t="s">
        <v>141</v>
      </c>
      <c r="C213" s="409">
        <v>2700.55</v>
      </c>
      <c r="D213" s="410">
        <v>2706.22</v>
      </c>
      <c r="E213" s="410">
        <v>2685.43</v>
      </c>
      <c r="F213" s="410">
        <v>2670.32</v>
      </c>
      <c r="G213" s="410">
        <v>2649.53</v>
      </c>
      <c r="H213" s="410">
        <v>2721.33</v>
      </c>
      <c r="I213" s="410">
        <v>2742.12</v>
      </c>
      <c r="J213" s="410">
        <v>2757.23</v>
      </c>
      <c r="K213" s="409">
        <v>2727</v>
      </c>
      <c r="L213" s="409">
        <v>2691.1</v>
      </c>
      <c r="M213" s="409">
        <v>20.19666</v>
      </c>
      <c r="N213" s="6"/>
      <c r="O213" s="6"/>
    </row>
    <row r="214" ht="12.75" customHeight="1" spans="1:15">
      <c r="A214" s="407">
        <v>204</v>
      </c>
      <c r="B214" s="411" t="s">
        <v>287</v>
      </c>
      <c r="C214" s="409">
        <v>267.85</v>
      </c>
      <c r="D214" s="410">
        <v>268.82</v>
      </c>
      <c r="E214" s="410">
        <v>265.18</v>
      </c>
      <c r="F214" s="410">
        <v>262.52</v>
      </c>
      <c r="G214" s="410">
        <v>258.88</v>
      </c>
      <c r="H214" s="410">
        <v>271.48</v>
      </c>
      <c r="I214" s="410">
        <v>275.12</v>
      </c>
      <c r="J214" s="410">
        <v>277.78</v>
      </c>
      <c r="K214" s="409">
        <v>272.45</v>
      </c>
      <c r="L214" s="409">
        <v>266.15</v>
      </c>
      <c r="M214" s="409">
        <v>2.15429</v>
      </c>
      <c r="N214" s="6"/>
      <c r="O214" s="6"/>
    </row>
    <row r="215" ht="12.75" customHeight="1" spans="1:15">
      <c r="A215" s="407">
        <v>205</v>
      </c>
      <c r="B215" s="411" t="s">
        <v>417</v>
      </c>
      <c r="C215" s="409">
        <v>3418.3</v>
      </c>
      <c r="D215" s="410">
        <v>3432.77</v>
      </c>
      <c r="E215" s="410">
        <v>3340.53</v>
      </c>
      <c r="F215" s="410">
        <v>3262.77</v>
      </c>
      <c r="G215" s="410">
        <v>3170.53</v>
      </c>
      <c r="H215" s="410">
        <v>3510.53</v>
      </c>
      <c r="I215" s="410">
        <v>3602.77</v>
      </c>
      <c r="J215" s="410">
        <v>3680.53</v>
      </c>
      <c r="K215" s="409">
        <v>3525</v>
      </c>
      <c r="L215" s="409">
        <v>3355</v>
      </c>
      <c r="M215" s="409">
        <v>0.57229</v>
      </c>
      <c r="N215" s="6"/>
      <c r="O215" s="6"/>
    </row>
    <row r="216" ht="12.75" customHeight="1" spans="1:15">
      <c r="A216" s="407">
        <v>206</v>
      </c>
      <c r="B216" s="411" t="s">
        <v>418</v>
      </c>
      <c r="C216" s="409">
        <v>886.35</v>
      </c>
      <c r="D216" s="410">
        <v>883.5</v>
      </c>
      <c r="E216" s="410">
        <v>878</v>
      </c>
      <c r="F216" s="410">
        <v>869.65</v>
      </c>
      <c r="G216" s="410">
        <v>864.15</v>
      </c>
      <c r="H216" s="410">
        <v>891.85</v>
      </c>
      <c r="I216" s="410">
        <v>897.35</v>
      </c>
      <c r="J216" s="410">
        <v>905.7</v>
      </c>
      <c r="K216" s="409">
        <v>889</v>
      </c>
      <c r="L216" s="409">
        <v>875.15</v>
      </c>
      <c r="M216" s="409">
        <v>0.55861</v>
      </c>
      <c r="N216" s="6"/>
      <c r="O216" s="6"/>
    </row>
    <row r="217" ht="12.75" customHeight="1" spans="1:15">
      <c r="A217" s="407">
        <v>207</v>
      </c>
      <c r="B217" s="411" t="s">
        <v>142</v>
      </c>
      <c r="C217" s="409">
        <v>38918.9</v>
      </c>
      <c r="D217" s="410">
        <v>39149.05</v>
      </c>
      <c r="E217" s="410">
        <v>38499.1</v>
      </c>
      <c r="F217" s="410">
        <v>38079.3</v>
      </c>
      <c r="G217" s="410">
        <v>37429.35</v>
      </c>
      <c r="H217" s="410">
        <v>39568.85</v>
      </c>
      <c r="I217" s="410">
        <v>40218.8</v>
      </c>
      <c r="J217" s="410">
        <v>40638.6</v>
      </c>
      <c r="K217" s="409">
        <v>39799</v>
      </c>
      <c r="L217" s="409">
        <v>38729.25</v>
      </c>
      <c r="M217" s="409">
        <v>0.08651</v>
      </c>
      <c r="N217" s="6"/>
      <c r="O217" s="6"/>
    </row>
    <row r="218" ht="12.75" customHeight="1" spans="1:15">
      <c r="A218" s="407">
        <v>208</v>
      </c>
      <c r="B218" s="411" t="s">
        <v>419</v>
      </c>
      <c r="C218" s="409">
        <v>34.75</v>
      </c>
      <c r="D218" s="410">
        <v>34.97</v>
      </c>
      <c r="E218" s="410">
        <v>34.48</v>
      </c>
      <c r="F218" s="410">
        <v>34.22</v>
      </c>
      <c r="G218" s="410">
        <v>33.73</v>
      </c>
      <c r="H218" s="410">
        <v>35.23</v>
      </c>
      <c r="I218" s="410">
        <v>35.72</v>
      </c>
      <c r="J218" s="410">
        <v>35.98</v>
      </c>
      <c r="K218" s="409">
        <v>35.45</v>
      </c>
      <c r="L218" s="409">
        <v>34.7</v>
      </c>
      <c r="M218" s="409">
        <v>6.36109</v>
      </c>
      <c r="N218" s="6"/>
      <c r="O218" s="6"/>
    </row>
    <row r="219" ht="12.75" customHeight="1" spans="1:15">
      <c r="A219" s="407">
        <v>209</v>
      </c>
      <c r="B219" s="411" t="s">
        <v>132</v>
      </c>
      <c r="C219" s="409">
        <v>2237.5</v>
      </c>
      <c r="D219" s="410">
        <v>2247.32</v>
      </c>
      <c r="E219" s="410">
        <v>2221.18</v>
      </c>
      <c r="F219" s="410">
        <v>2204.87</v>
      </c>
      <c r="G219" s="410">
        <v>2178.73</v>
      </c>
      <c r="H219" s="410">
        <v>2263.63</v>
      </c>
      <c r="I219" s="410">
        <v>2289.77</v>
      </c>
      <c r="J219" s="410">
        <v>2306.08</v>
      </c>
      <c r="K219" s="409">
        <v>2273.45</v>
      </c>
      <c r="L219" s="409">
        <v>2231</v>
      </c>
      <c r="M219" s="409">
        <v>27.87261</v>
      </c>
      <c r="N219" s="6"/>
      <c r="O219" s="6"/>
    </row>
    <row r="220" ht="12.75" customHeight="1" spans="1:15">
      <c r="A220" s="407">
        <v>210</v>
      </c>
      <c r="B220" s="411" t="s">
        <v>144</v>
      </c>
      <c r="C220" s="409">
        <v>843.9</v>
      </c>
      <c r="D220" s="410">
        <v>848.87</v>
      </c>
      <c r="E220" s="410">
        <v>836.13</v>
      </c>
      <c r="F220" s="410">
        <v>828.37</v>
      </c>
      <c r="G220" s="410">
        <v>815.63</v>
      </c>
      <c r="H220" s="410">
        <v>856.63</v>
      </c>
      <c r="I220" s="410">
        <v>869.37</v>
      </c>
      <c r="J220" s="410">
        <v>877.13</v>
      </c>
      <c r="K220" s="409">
        <v>861.6</v>
      </c>
      <c r="L220" s="409">
        <v>841.1</v>
      </c>
      <c r="M220" s="409">
        <v>138.03629</v>
      </c>
      <c r="N220" s="6"/>
      <c r="O220" s="6"/>
    </row>
    <row r="221" ht="12.75" customHeight="1" spans="1:15">
      <c r="A221" s="407">
        <v>211</v>
      </c>
      <c r="B221" s="411" t="s">
        <v>145</v>
      </c>
      <c r="C221" s="409">
        <v>1165.95</v>
      </c>
      <c r="D221" s="410">
        <v>1163.95</v>
      </c>
      <c r="E221" s="410">
        <v>1150.8</v>
      </c>
      <c r="F221" s="410">
        <v>1135.65</v>
      </c>
      <c r="G221" s="410">
        <v>1122.5</v>
      </c>
      <c r="H221" s="410">
        <v>1179.1</v>
      </c>
      <c r="I221" s="410">
        <v>1192.25</v>
      </c>
      <c r="J221" s="410">
        <v>1207.4</v>
      </c>
      <c r="K221" s="409">
        <v>1177.1</v>
      </c>
      <c r="L221" s="409">
        <v>1148.8</v>
      </c>
      <c r="M221" s="409">
        <v>8.24143</v>
      </c>
      <c r="N221" s="6"/>
      <c r="O221" s="6"/>
    </row>
    <row r="222" ht="12.75" customHeight="1" spans="1:15">
      <c r="A222" s="407">
        <v>212</v>
      </c>
      <c r="B222" s="411" t="s">
        <v>146</v>
      </c>
      <c r="C222" s="409">
        <v>529.9</v>
      </c>
      <c r="D222" s="410">
        <v>529.78</v>
      </c>
      <c r="E222" s="410">
        <v>520.32</v>
      </c>
      <c r="F222" s="410">
        <v>510.73</v>
      </c>
      <c r="G222" s="410">
        <v>501.27</v>
      </c>
      <c r="H222" s="410">
        <v>539.37</v>
      </c>
      <c r="I222" s="410">
        <v>548.83</v>
      </c>
      <c r="J222" s="410">
        <v>558.42</v>
      </c>
      <c r="K222" s="409">
        <v>539.25</v>
      </c>
      <c r="L222" s="409">
        <v>520.2</v>
      </c>
      <c r="M222" s="409">
        <v>12.14269</v>
      </c>
      <c r="N222" s="6"/>
      <c r="O222" s="6"/>
    </row>
    <row r="223" ht="12.75" customHeight="1" spans="1:15">
      <c r="A223" s="407">
        <v>213</v>
      </c>
      <c r="B223" s="411" t="s">
        <v>288</v>
      </c>
      <c r="C223" s="409">
        <v>506.2</v>
      </c>
      <c r="D223" s="410">
        <v>512.15</v>
      </c>
      <c r="E223" s="410">
        <v>494.3</v>
      </c>
      <c r="F223" s="410">
        <v>482.4</v>
      </c>
      <c r="G223" s="410">
        <v>464.55</v>
      </c>
      <c r="H223" s="410">
        <v>524.05</v>
      </c>
      <c r="I223" s="410">
        <v>541.9</v>
      </c>
      <c r="J223" s="410">
        <v>553.8</v>
      </c>
      <c r="K223" s="409">
        <v>530</v>
      </c>
      <c r="L223" s="409">
        <v>500.25</v>
      </c>
      <c r="M223" s="409">
        <v>1.79062</v>
      </c>
      <c r="N223" s="6"/>
      <c r="O223" s="6"/>
    </row>
    <row r="224" ht="12.75" customHeight="1" spans="1:15">
      <c r="A224" s="407">
        <v>214</v>
      </c>
      <c r="B224" s="411" t="s">
        <v>289</v>
      </c>
      <c r="C224" s="409">
        <v>40.15</v>
      </c>
      <c r="D224" s="410">
        <v>40.27</v>
      </c>
      <c r="E224" s="410">
        <v>39.78</v>
      </c>
      <c r="F224" s="410">
        <v>39.42</v>
      </c>
      <c r="G224" s="410">
        <v>38.93</v>
      </c>
      <c r="H224" s="410">
        <v>40.63</v>
      </c>
      <c r="I224" s="410">
        <v>41.12</v>
      </c>
      <c r="J224" s="410">
        <v>41.48</v>
      </c>
      <c r="K224" s="409">
        <v>40.75</v>
      </c>
      <c r="L224" s="409">
        <v>39.9</v>
      </c>
      <c r="M224" s="409">
        <v>42.84973</v>
      </c>
      <c r="N224" s="6"/>
      <c r="O224" s="6"/>
    </row>
    <row r="225" ht="12.75" customHeight="1" spans="1:15">
      <c r="A225" s="407">
        <v>215</v>
      </c>
      <c r="B225" s="411" t="s">
        <v>149</v>
      </c>
      <c r="C225" s="409">
        <v>47.75</v>
      </c>
      <c r="D225" s="410">
        <v>47.53</v>
      </c>
      <c r="E225" s="410">
        <v>47.07</v>
      </c>
      <c r="F225" s="410">
        <v>46.38</v>
      </c>
      <c r="G225" s="410">
        <v>45.92</v>
      </c>
      <c r="H225" s="410">
        <v>48.22</v>
      </c>
      <c r="I225" s="410">
        <v>48.68</v>
      </c>
      <c r="J225" s="410">
        <v>49.37</v>
      </c>
      <c r="K225" s="409">
        <v>48</v>
      </c>
      <c r="L225" s="409">
        <v>46.85</v>
      </c>
      <c r="M225" s="409">
        <v>303.49292</v>
      </c>
      <c r="N225" s="6"/>
      <c r="O225" s="6"/>
    </row>
    <row r="226" ht="12.75" customHeight="1" spans="1:15">
      <c r="A226" s="407">
        <v>216</v>
      </c>
      <c r="B226" s="411" t="s">
        <v>148</v>
      </c>
      <c r="C226" s="409">
        <v>64.4</v>
      </c>
      <c r="D226" s="410">
        <v>64.8</v>
      </c>
      <c r="E226" s="410">
        <v>63.75</v>
      </c>
      <c r="F226" s="410">
        <v>63.1</v>
      </c>
      <c r="G226" s="410">
        <v>62.05</v>
      </c>
      <c r="H226" s="410">
        <v>65.45</v>
      </c>
      <c r="I226" s="410">
        <v>66.5</v>
      </c>
      <c r="J226" s="410">
        <v>67.15</v>
      </c>
      <c r="K226" s="409">
        <v>65.85</v>
      </c>
      <c r="L226" s="409">
        <v>64.15</v>
      </c>
      <c r="M226" s="409">
        <v>70.84401</v>
      </c>
      <c r="N226" s="6"/>
      <c r="O226" s="6"/>
    </row>
    <row r="227" ht="12.75" customHeight="1" spans="1:15">
      <c r="A227" s="407">
        <v>217</v>
      </c>
      <c r="B227" s="411" t="s">
        <v>420</v>
      </c>
      <c r="C227" s="409">
        <v>869.45</v>
      </c>
      <c r="D227" s="410">
        <v>877</v>
      </c>
      <c r="E227" s="410">
        <v>852.45</v>
      </c>
      <c r="F227" s="410">
        <v>835.45</v>
      </c>
      <c r="G227" s="410">
        <v>810.9</v>
      </c>
      <c r="H227" s="410">
        <v>894</v>
      </c>
      <c r="I227" s="410">
        <v>918.55</v>
      </c>
      <c r="J227" s="410">
        <v>935.55</v>
      </c>
      <c r="K227" s="409">
        <v>901.55</v>
      </c>
      <c r="L227" s="409">
        <v>860</v>
      </c>
      <c r="M227" s="409">
        <v>0.15257</v>
      </c>
      <c r="N227" s="6"/>
      <c r="O227" s="6"/>
    </row>
    <row r="228" ht="12.75" customHeight="1" spans="1:15">
      <c r="A228" s="407">
        <v>218</v>
      </c>
      <c r="B228" s="411" t="s">
        <v>421</v>
      </c>
      <c r="C228" s="409">
        <v>354.75</v>
      </c>
      <c r="D228" s="410">
        <v>353.65</v>
      </c>
      <c r="E228" s="410">
        <v>348.1</v>
      </c>
      <c r="F228" s="410">
        <v>341.45</v>
      </c>
      <c r="G228" s="410">
        <v>335.9</v>
      </c>
      <c r="H228" s="410">
        <v>360.3</v>
      </c>
      <c r="I228" s="410">
        <v>365.85</v>
      </c>
      <c r="J228" s="410">
        <v>372.5</v>
      </c>
      <c r="K228" s="409">
        <v>359.2</v>
      </c>
      <c r="L228" s="409">
        <v>347</v>
      </c>
      <c r="M228" s="409">
        <v>4.38633</v>
      </c>
      <c r="N228" s="6"/>
      <c r="O228" s="6"/>
    </row>
    <row r="229" ht="12.75" customHeight="1" spans="1:15">
      <c r="A229" s="407">
        <v>219</v>
      </c>
      <c r="B229" s="411" t="s">
        <v>422</v>
      </c>
      <c r="C229" s="409">
        <v>1760.3</v>
      </c>
      <c r="D229" s="410">
        <v>1768.1</v>
      </c>
      <c r="E229" s="410">
        <v>1722.2</v>
      </c>
      <c r="F229" s="410">
        <v>1684.1</v>
      </c>
      <c r="G229" s="410">
        <v>1638.2</v>
      </c>
      <c r="H229" s="410">
        <v>1806.2</v>
      </c>
      <c r="I229" s="410">
        <v>1852.1</v>
      </c>
      <c r="J229" s="410">
        <v>1890.2</v>
      </c>
      <c r="K229" s="409">
        <v>1814</v>
      </c>
      <c r="L229" s="409">
        <v>1730</v>
      </c>
      <c r="M229" s="409">
        <v>0.26779</v>
      </c>
      <c r="N229" s="6"/>
      <c r="O229" s="6"/>
    </row>
    <row r="230" ht="12.75" customHeight="1" spans="1:15">
      <c r="A230" s="407">
        <v>220</v>
      </c>
      <c r="B230" s="411" t="s">
        <v>423</v>
      </c>
      <c r="C230" s="409">
        <v>204.75</v>
      </c>
      <c r="D230" s="410">
        <v>203.95</v>
      </c>
      <c r="E230" s="410">
        <v>202.2</v>
      </c>
      <c r="F230" s="410">
        <v>199.65</v>
      </c>
      <c r="G230" s="410">
        <v>197.9</v>
      </c>
      <c r="H230" s="410">
        <v>206.5</v>
      </c>
      <c r="I230" s="410">
        <v>208.25</v>
      </c>
      <c r="J230" s="410">
        <v>210.8</v>
      </c>
      <c r="K230" s="409">
        <v>205.7</v>
      </c>
      <c r="L230" s="409">
        <v>201.4</v>
      </c>
      <c r="M230" s="409">
        <v>10.38817</v>
      </c>
      <c r="N230" s="6"/>
      <c r="O230" s="6"/>
    </row>
    <row r="231" ht="12.75" customHeight="1" spans="1:15">
      <c r="A231" s="407">
        <v>221</v>
      </c>
      <c r="B231" s="411" t="s">
        <v>424</v>
      </c>
      <c r="C231" s="409">
        <v>39.3</v>
      </c>
      <c r="D231" s="410">
        <v>39.48</v>
      </c>
      <c r="E231" s="410">
        <v>38.97</v>
      </c>
      <c r="F231" s="410">
        <v>38.63</v>
      </c>
      <c r="G231" s="410">
        <v>38.12</v>
      </c>
      <c r="H231" s="410">
        <v>39.82</v>
      </c>
      <c r="I231" s="410">
        <v>40.33</v>
      </c>
      <c r="J231" s="410">
        <v>40.67</v>
      </c>
      <c r="K231" s="409">
        <v>40</v>
      </c>
      <c r="L231" s="409">
        <v>39.15</v>
      </c>
      <c r="M231" s="409">
        <v>11.30059</v>
      </c>
      <c r="N231" s="6"/>
      <c r="O231" s="6"/>
    </row>
    <row r="232" ht="12.75" customHeight="1" spans="1:15">
      <c r="A232" s="407">
        <v>222</v>
      </c>
      <c r="B232" s="411" t="s">
        <v>163</v>
      </c>
      <c r="C232" s="409">
        <v>333.05</v>
      </c>
      <c r="D232" s="410">
        <v>331.9</v>
      </c>
      <c r="E232" s="410">
        <v>328.9</v>
      </c>
      <c r="F232" s="410">
        <v>324.75</v>
      </c>
      <c r="G232" s="410">
        <v>321.75</v>
      </c>
      <c r="H232" s="410">
        <v>336.05</v>
      </c>
      <c r="I232" s="410">
        <v>339.05</v>
      </c>
      <c r="J232" s="410">
        <v>343.2</v>
      </c>
      <c r="K232" s="409">
        <v>334.9</v>
      </c>
      <c r="L232" s="409">
        <v>327.75</v>
      </c>
      <c r="M232" s="409">
        <v>182.81337</v>
      </c>
      <c r="N232" s="6"/>
      <c r="O232" s="6"/>
    </row>
    <row r="233" ht="12.75" customHeight="1" spans="1:15">
      <c r="A233" s="407">
        <v>223</v>
      </c>
      <c r="B233" s="411" t="s">
        <v>425</v>
      </c>
      <c r="C233" s="409">
        <v>106.85</v>
      </c>
      <c r="D233" s="410">
        <v>108.12</v>
      </c>
      <c r="E233" s="410">
        <v>104.83</v>
      </c>
      <c r="F233" s="410">
        <v>102.82</v>
      </c>
      <c r="G233" s="410">
        <v>99.53</v>
      </c>
      <c r="H233" s="410">
        <v>110.13</v>
      </c>
      <c r="I233" s="410">
        <v>113.42</v>
      </c>
      <c r="J233" s="410">
        <v>115.43</v>
      </c>
      <c r="K233" s="409">
        <v>111.4</v>
      </c>
      <c r="L233" s="409">
        <v>106.1</v>
      </c>
      <c r="M233" s="409">
        <v>19.22322</v>
      </c>
      <c r="N233" s="6"/>
      <c r="O233" s="6"/>
    </row>
    <row r="234" ht="12.75" customHeight="1" spans="1:15">
      <c r="A234" s="407">
        <v>224</v>
      </c>
      <c r="B234" s="411" t="s">
        <v>153</v>
      </c>
      <c r="C234" s="409">
        <v>245.75</v>
      </c>
      <c r="D234" s="410">
        <v>246.25</v>
      </c>
      <c r="E234" s="410">
        <v>239.7</v>
      </c>
      <c r="F234" s="410">
        <v>233.65</v>
      </c>
      <c r="G234" s="410">
        <v>227.1</v>
      </c>
      <c r="H234" s="410">
        <v>252.3</v>
      </c>
      <c r="I234" s="410">
        <v>258.85</v>
      </c>
      <c r="J234" s="410">
        <v>264.9</v>
      </c>
      <c r="K234" s="409">
        <v>252.8</v>
      </c>
      <c r="L234" s="409">
        <v>240.2</v>
      </c>
      <c r="M234" s="409">
        <v>106.56143</v>
      </c>
      <c r="N234" s="6"/>
      <c r="O234" s="6"/>
    </row>
    <row r="235" ht="12.75" customHeight="1" spans="1:15">
      <c r="A235" s="407">
        <v>225</v>
      </c>
      <c r="B235" s="411" t="s">
        <v>143</v>
      </c>
      <c r="C235" s="409">
        <v>115</v>
      </c>
      <c r="D235" s="410">
        <v>115.27</v>
      </c>
      <c r="E235" s="410">
        <v>112.53</v>
      </c>
      <c r="F235" s="410">
        <v>110.07</v>
      </c>
      <c r="G235" s="410">
        <v>107.33</v>
      </c>
      <c r="H235" s="410">
        <v>117.73</v>
      </c>
      <c r="I235" s="410">
        <v>120.47</v>
      </c>
      <c r="J235" s="410">
        <v>122.93</v>
      </c>
      <c r="K235" s="409">
        <v>118</v>
      </c>
      <c r="L235" s="409">
        <v>112.8</v>
      </c>
      <c r="M235" s="409">
        <v>112.49706</v>
      </c>
      <c r="N235" s="6"/>
      <c r="O235" s="6"/>
    </row>
    <row r="236" ht="12.75" customHeight="1" spans="1:15">
      <c r="A236" s="407">
        <v>226</v>
      </c>
      <c r="B236" s="411" t="s">
        <v>426</v>
      </c>
      <c r="C236" s="409">
        <v>72.35</v>
      </c>
      <c r="D236" s="410">
        <v>72.95</v>
      </c>
      <c r="E236" s="410">
        <v>71.2</v>
      </c>
      <c r="F236" s="410">
        <v>70.05</v>
      </c>
      <c r="G236" s="410">
        <v>68.3</v>
      </c>
      <c r="H236" s="410">
        <v>74.1</v>
      </c>
      <c r="I236" s="410">
        <v>75.85</v>
      </c>
      <c r="J236" s="410">
        <v>77</v>
      </c>
      <c r="K236" s="409">
        <v>74.7</v>
      </c>
      <c r="L236" s="409">
        <v>71.8</v>
      </c>
      <c r="M236" s="409">
        <v>56.02679</v>
      </c>
      <c r="N236" s="6"/>
      <c r="O236" s="6"/>
    </row>
    <row r="237" ht="12.75" customHeight="1" spans="1:15">
      <c r="A237" s="407">
        <v>227</v>
      </c>
      <c r="B237" s="411" t="s">
        <v>154</v>
      </c>
      <c r="C237" s="409">
        <v>4411.45</v>
      </c>
      <c r="D237" s="410">
        <v>4396.08</v>
      </c>
      <c r="E237" s="410">
        <v>4370.62</v>
      </c>
      <c r="F237" s="410">
        <v>4329.78</v>
      </c>
      <c r="G237" s="410">
        <v>4304.32</v>
      </c>
      <c r="H237" s="410">
        <v>4436.92</v>
      </c>
      <c r="I237" s="410">
        <v>4462.38</v>
      </c>
      <c r="J237" s="410">
        <v>4503.22</v>
      </c>
      <c r="K237" s="409">
        <v>4421.55</v>
      </c>
      <c r="L237" s="409">
        <v>4355.25</v>
      </c>
      <c r="M237" s="409">
        <v>0.7176</v>
      </c>
      <c r="N237" s="6"/>
      <c r="O237" s="6"/>
    </row>
    <row r="238" ht="12.75" customHeight="1" spans="1:15">
      <c r="A238" s="407">
        <v>228</v>
      </c>
      <c r="B238" s="411" t="s">
        <v>290</v>
      </c>
      <c r="C238" s="409">
        <v>194.05</v>
      </c>
      <c r="D238" s="410">
        <v>193.18</v>
      </c>
      <c r="E238" s="410">
        <v>189.07</v>
      </c>
      <c r="F238" s="410">
        <v>184.08</v>
      </c>
      <c r="G238" s="410">
        <v>179.97</v>
      </c>
      <c r="H238" s="410">
        <v>198.17</v>
      </c>
      <c r="I238" s="410">
        <v>202.28</v>
      </c>
      <c r="J238" s="410">
        <v>207.27</v>
      </c>
      <c r="K238" s="409">
        <v>197.3</v>
      </c>
      <c r="L238" s="409">
        <v>188.2</v>
      </c>
      <c r="M238" s="409">
        <v>14.88416</v>
      </c>
      <c r="N238" s="6"/>
      <c r="O238" s="6"/>
    </row>
    <row r="239" ht="12.75" customHeight="1" spans="1:15">
      <c r="A239" s="407">
        <v>229</v>
      </c>
      <c r="B239" s="411" t="s">
        <v>150</v>
      </c>
      <c r="C239" s="409">
        <v>139.75</v>
      </c>
      <c r="D239" s="410">
        <v>140.58</v>
      </c>
      <c r="E239" s="410">
        <v>138.37</v>
      </c>
      <c r="F239" s="410">
        <v>136.98</v>
      </c>
      <c r="G239" s="410">
        <v>134.77</v>
      </c>
      <c r="H239" s="410">
        <v>141.97</v>
      </c>
      <c r="I239" s="410">
        <v>144.18</v>
      </c>
      <c r="J239" s="410">
        <v>145.57</v>
      </c>
      <c r="K239" s="409">
        <v>142.8</v>
      </c>
      <c r="L239" s="409">
        <v>139.2</v>
      </c>
      <c r="M239" s="409">
        <v>48.3007</v>
      </c>
      <c r="N239" s="6"/>
      <c r="O239" s="6"/>
    </row>
    <row r="240" ht="12.75" customHeight="1" spans="1:15">
      <c r="A240" s="407">
        <v>230</v>
      </c>
      <c r="B240" s="411" t="s">
        <v>152</v>
      </c>
      <c r="C240" s="409">
        <v>326.9</v>
      </c>
      <c r="D240" s="410">
        <v>326.17</v>
      </c>
      <c r="E240" s="410">
        <v>322.43</v>
      </c>
      <c r="F240" s="410">
        <v>317.97</v>
      </c>
      <c r="G240" s="410">
        <v>314.23</v>
      </c>
      <c r="H240" s="410">
        <v>330.63</v>
      </c>
      <c r="I240" s="410">
        <v>334.37</v>
      </c>
      <c r="J240" s="410">
        <v>338.83</v>
      </c>
      <c r="K240" s="409">
        <v>329.9</v>
      </c>
      <c r="L240" s="409">
        <v>321.7</v>
      </c>
      <c r="M240" s="409">
        <v>45.92766</v>
      </c>
      <c r="N240" s="6"/>
      <c r="O240" s="6"/>
    </row>
    <row r="241" ht="12.75" customHeight="1" spans="1:15">
      <c r="A241" s="407">
        <v>231</v>
      </c>
      <c r="B241" s="411" t="s">
        <v>160</v>
      </c>
      <c r="C241" s="409">
        <v>65.9</v>
      </c>
      <c r="D241" s="410">
        <v>66.13</v>
      </c>
      <c r="E241" s="410">
        <v>64.97</v>
      </c>
      <c r="F241" s="410">
        <v>64.03</v>
      </c>
      <c r="G241" s="410">
        <v>62.87</v>
      </c>
      <c r="H241" s="410">
        <v>67.07</v>
      </c>
      <c r="I241" s="410">
        <v>68.23</v>
      </c>
      <c r="J241" s="410">
        <v>69.17</v>
      </c>
      <c r="K241" s="409">
        <v>67.3</v>
      </c>
      <c r="L241" s="409">
        <v>65.2</v>
      </c>
      <c r="M241" s="409">
        <v>245.60255</v>
      </c>
      <c r="N241" s="6"/>
      <c r="O241" s="6"/>
    </row>
    <row r="242" ht="12.75" customHeight="1" spans="1:15">
      <c r="A242" s="407">
        <v>232</v>
      </c>
      <c r="B242" s="411" t="s">
        <v>427</v>
      </c>
      <c r="C242" s="409">
        <v>17.25</v>
      </c>
      <c r="D242" s="410">
        <v>17.22</v>
      </c>
      <c r="E242" s="410">
        <v>16.83</v>
      </c>
      <c r="F242" s="410">
        <v>16.42</v>
      </c>
      <c r="G242" s="410">
        <v>16.03</v>
      </c>
      <c r="H242" s="410">
        <v>17.63</v>
      </c>
      <c r="I242" s="410">
        <v>18.02</v>
      </c>
      <c r="J242" s="410">
        <v>18.43</v>
      </c>
      <c r="K242" s="409">
        <v>17.6</v>
      </c>
      <c r="L242" s="409">
        <v>16.8</v>
      </c>
      <c r="M242" s="409">
        <v>33.67028</v>
      </c>
      <c r="N242" s="6"/>
      <c r="O242" s="6"/>
    </row>
    <row r="243" ht="12.75" customHeight="1" spans="1:15">
      <c r="A243" s="407">
        <v>233</v>
      </c>
      <c r="B243" s="411" t="s">
        <v>162</v>
      </c>
      <c r="C243" s="409">
        <v>707</v>
      </c>
      <c r="D243" s="410">
        <v>701.17</v>
      </c>
      <c r="E243" s="410">
        <v>690.33</v>
      </c>
      <c r="F243" s="410">
        <v>673.67</v>
      </c>
      <c r="G243" s="410">
        <v>662.83</v>
      </c>
      <c r="H243" s="410">
        <v>717.83</v>
      </c>
      <c r="I243" s="410">
        <v>728.67</v>
      </c>
      <c r="J243" s="410">
        <v>745.33</v>
      </c>
      <c r="K243" s="409">
        <v>712</v>
      </c>
      <c r="L243" s="409">
        <v>684.5</v>
      </c>
      <c r="M243" s="409">
        <v>58.46347</v>
      </c>
      <c r="N243" s="6"/>
      <c r="O243" s="6"/>
    </row>
    <row r="244" ht="12.75" customHeight="1" spans="1:15">
      <c r="A244" s="407">
        <v>234</v>
      </c>
      <c r="B244" s="411" t="s">
        <v>428</v>
      </c>
      <c r="C244" s="409">
        <v>21.35</v>
      </c>
      <c r="D244" s="410">
        <v>21.35</v>
      </c>
      <c r="E244" s="410">
        <v>21.25</v>
      </c>
      <c r="F244" s="410">
        <v>21.15</v>
      </c>
      <c r="G244" s="410">
        <v>21.05</v>
      </c>
      <c r="H244" s="410">
        <v>21.45</v>
      </c>
      <c r="I244" s="410">
        <v>21.55</v>
      </c>
      <c r="J244" s="410">
        <v>21.65</v>
      </c>
      <c r="K244" s="409">
        <v>21.45</v>
      </c>
      <c r="L244" s="409">
        <v>21.25</v>
      </c>
      <c r="M244" s="409">
        <v>28.61215</v>
      </c>
      <c r="N244" s="6"/>
      <c r="O244" s="6"/>
    </row>
    <row r="245" ht="12.75" customHeight="1" spans="1:15">
      <c r="A245" s="407">
        <v>235</v>
      </c>
      <c r="B245" s="411" t="s">
        <v>429</v>
      </c>
      <c r="C245" s="409">
        <v>1508.3</v>
      </c>
      <c r="D245" s="410">
        <v>1510.8</v>
      </c>
      <c r="E245" s="410">
        <v>1491.6</v>
      </c>
      <c r="F245" s="410">
        <v>1474.9</v>
      </c>
      <c r="G245" s="410">
        <v>1455.7</v>
      </c>
      <c r="H245" s="410">
        <v>1527.5</v>
      </c>
      <c r="I245" s="410">
        <v>1546.7</v>
      </c>
      <c r="J245" s="410">
        <v>1563.4</v>
      </c>
      <c r="K245" s="409">
        <v>1530</v>
      </c>
      <c r="L245" s="409">
        <v>1494.1</v>
      </c>
      <c r="M245" s="409">
        <v>0.14235</v>
      </c>
      <c r="N245" s="6"/>
      <c r="O245" s="6"/>
    </row>
    <row r="246" ht="12.75" customHeight="1" spans="1:15">
      <c r="A246" s="407">
        <v>236</v>
      </c>
      <c r="B246" s="411" t="s">
        <v>430</v>
      </c>
      <c r="C246" s="409">
        <v>136.2</v>
      </c>
      <c r="D246" s="410">
        <v>137.88</v>
      </c>
      <c r="E246" s="410">
        <v>132.42</v>
      </c>
      <c r="F246" s="410">
        <v>128.63</v>
      </c>
      <c r="G246" s="410">
        <v>123.17</v>
      </c>
      <c r="H246" s="410">
        <v>141.67</v>
      </c>
      <c r="I246" s="410">
        <v>147.13</v>
      </c>
      <c r="J246" s="410">
        <v>150.92</v>
      </c>
      <c r="K246" s="409">
        <v>143.35</v>
      </c>
      <c r="L246" s="409">
        <v>134.1</v>
      </c>
      <c r="M246" s="409">
        <v>2.29896</v>
      </c>
      <c r="N246" s="6"/>
      <c r="O246" s="6"/>
    </row>
    <row r="247" ht="12.75" customHeight="1" spans="1:15">
      <c r="A247" s="407">
        <v>237</v>
      </c>
      <c r="B247" s="411" t="s">
        <v>431</v>
      </c>
      <c r="C247" s="409">
        <v>321.65</v>
      </c>
      <c r="D247" s="410">
        <v>317.88</v>
      </c>
      <c r="E247" s="410">
        <v>311.42</v>
      </c>
      <c r="F247" s="410">
        <v>301.18</v>
      </c>
      <c r="G247" s="410">
        <v>294.72</v>
      </c>
      <c r="H247" s="410">
        <v>328.12</v>
      </c>
      <c r="I247" s="410">
        <v>334.58</v>
      </c>
      <c r="J247" s="410">
        <v>344.82</v>
      </c>
      <c r="K247" s="409">
        <v>324.35</v>
      </c>
      <c r="L247" s="409">
        <v>307.65</v>
      </c>
      <c r="M247" s="409">
        <v>2.32821</v>
      </c>
      <c r="N247" s="6"/>
      <c r="O247" s="6"/>
    </row>
    <row r="248" ht="12.75" customHeight="1" spans="1:15">
      <c r="A248" s="407">
        <v>238</v>
      </c>
      <c r="B248" s="411" t="s">
        <v>151</v>
      </c>
      <c r="C248" s="409">
        <v>419.95</v>
      </c>
      <c r="D248" s="410">
        <v>420.93</v>
      </c>
      <c r="E248" s="410">
        <v>413.27</v>
      </c>
      <c r="F248" s="410">
        <v>406.58</v>
      </c>
      <c r="G248" s="410">
        <v>398.92</v>
      </c>
      <c r="H248" s="410">
        <v>427.62</v>
      </c>
      <c r="I248" s="410">
        <v>435.28</v>
      </c>
      <c r="J248" s="410">
        <v>441.97</v>
      </c>
      <c r="K248" s="409">
        <v>428.6</v>
      </c>
      <c r="L248" s="409">
        <v>414.25</v>
      </c>
      <c r="M248" s="409">
        <v>25.00772</v>
      </c>
      <c r="N248" s="6"/>
      <c r="O248" s="6"/>
    </row>
    <row r="249" ht="12.75" customHeight="1" spans="1:15">
      <c r="A249" s="407">
        <v>239</v>
      </c>
      <c r="B249" s="411" t="s">
        <v>157</v>
      </c>
      <c r="C249" s="409">
        <v>185.9</v>
      </c>
      <c r="D249" s="410">
        <v>186.23</v>
      </c>
      <c r="E249" s="410">
        <v>183.67</v>
      </c>
      <c r="F249" s="410">
        <v>181.43</v>
      </c>
      <c r="G249" s="410">
        <v>178.87</v>
      </c>
      <c r="H249" s="410">
        <v>188.47</v>
      </c>
      <c r="I249" s="410">
        <v>191.03</v>
      </c>
      <c r="J249" s="410">
        <v>193.27</v>
      </c>
      <c r="K249" s="409">
        <v>188.8</v>
      </c>
      <c r="L249" s="409">
        <v>184</v>
      </c>
      <c r="M249" s="409">
        <v>31.7099</v>
      </c>
      <c r="N249" s="6"/>
      <c r="O249" s="6"/>
    </row>
    <row r="250" ht="12.75" customHeight="1" spans="1:15">
      <c r="A250" s="407">
        <v>240</v>
      </c>
      <c r="B250" s="411" t="s">
        <v>156</v>
      </c>
      <c r="C250" s="409">
        <v>1142.25</v>
      </c>
      <c r="D250" s="410">
        <v>1151.45</v>
      </c>
      <c r="E250" s="410">
        <v>1128.1</v>
      </c>
      <c r="F250" s="410">
        <v>1113.95</v>
      </c>
      <c r="G250" s="410">
        <v>1090.6</v>
      </c>
      <c r="H250" s="410">
        <v>1165.6</v>
      </c>
      <c r="I250" s="410">
        <v>1188.95</v>
      </c>
      <c r="J250" s="410">
        <v>1203.1</v>
      </c>
      <c r="K250" s="409">
        <v>1174.8</v>
      </c>
      <c r="L250" s="409">
        <v>1137.3</v>
      </c>
      <c r="M250" s="409">
        <v>49.98273</v>
      </c>
      <c r="N250" s="6"/>
      <c r="O250" s="6"/>
    </row>
    <row r="251" ht="12.75" customHeight="1" spans="1:15">
      <c r="A251" s="407">
        <v>241</v>
      </c>
      <c r="B251" s="411" t="s">
        <v>432</v>
      </c>
      <c r="C251" s="409">
        <v>14</v>
      </c>
      <c r="D251" s="410">
        <v>14.23</v>
      </c>
      <c r="E251" s="410">
        <v>13.62</v>
      </c>
      <c r="F251" s="410">
        <v>13.23</v>
      </c>
      <c r="G251" s="410">
        <v>12.62</v>
      </c>
      <c r="H251" s="410">
        <v>14.62</v>
      </c>
      <c r="I251" s="410">
        <v>15.23</v>
      </c>
      <c r="J251" s="410">
        <v>15.62</v>
      </c>
      <c r="K251" s="409">
        <v>14.85</v>
      </c>
      <c r="L251" s="409">
        <v>13.85</v>
      </c>
      <c r="M251" s="409">
        <v>33.61075</v>
      </c>
      <c r="N251" s="6"/>
      <c r="O251" s="6"/>
    </row>
    <row r="252" ht="12.75" customHeight="1" spans="1:15">
      <c r="A252" s="407">
        <v>242</v>
      </c>
      <c r="B252" s="411" t="s">
        <v>193</v>
      </c>
      <c r="C252" s="409">
        <v>3906.15</v>
      </c>
      <c r="D252" s="410">
        <v>3889.23</v>
      </c>
      <c r="E252" s="410">
        <v>3847.92</v>
      </c>
      <c r="F252" s="410">
        <v>3789.68</v>
      </c>
      <c r="G252" s="410">
        <v>3748.37</v>
      </c>
      <c r="H252" s="410">
        <v>3947.47</v>
      </c>
      <c r="I252" s="410">
        <v>3988.78</v>
      </c>
      <c r="J252" s="410">
        <v>4047.02</v>
      </c>
      <c r="K252" s="409">
        <v>3930.55</v>
      </c>
      <c r="L252" s="409">
        <v>3831</v>
      </c>
      <c r="M252" s="409">
        <v>3.27996</v>
      </c>
      <c r="N252" s="6"/>
      <c r="O252" s="6"/>
    </row>
    <row r="253" ht="12.75" customHeight="1" spans="1:15">
      <c r="A253" s="407">
        <v>243</v>
      </c>
      <c r="B253" s="411" t="s">
        <v>158</v>
      </c>
      <c r="C253" s="409">
        <v>1398.65</v>
      </c>
      <c r="D253" s="410">
        <v>1400.5</v>
      </c>
      <c r="E253" s="410">
        <v>1391.15</v>
      </c>
      <c r="F253" s="410">
        <v>1383.65</v>
      </c>
      <c r="G253" s="410">
        <v>1374.3</v>
      </c>
      <c r="H253" s="410">
        <v>1408</v>
      </c>
      <c r="I253" s="410">
        <v>1417.35</v>
      </c>
      <c r="J253" s="410">
        <v>1424.85</v>
      </c>
      <c r="K253" s="409">
        <v>1409.85</v>
      </c>
      <c r="L253" s="409">
        <v>1393</v>
      </c>
      <c r="M253" s="409">
        <v>61.19965</v>
      </c>
      <c r="N253" s="6"/>
      <c r="O253" s="6"/>
    </row>
    <row r="254" ht="12.75" customHeight="1" spans="1:15">
      <c r="A254" s="407">
        <v>244</v>
      </c>
      <c r="B254" s="411" t="s">
        <v>433</v>
      </c>
      <c r="C254" s="409">
        <v>501.05</v>
      </c>
      <c r="D254" s="410">
        <v>505.83</v>
      </c>
      <c r="E254" s="410">
        <v>491.62</v>
      </c>
      <c r="F254" s="410">
        <v>482.18</v>
      </c>
      <c r="G254" s="410">
        <v>467.97</v>
      </c>
      <c r="H254" s="410">
        <v>515.27</v>
      </c>
      <c r="I254" s="410">
        <v>529.48</v>
      </c>
      <c r="J254" s="410">
        <v>538.92</v>
      </c>
      <c r="K254" s="409">
        <v>520.05</v>
      </c>
      <c r="L254" s="409">
        <v>496.4</v>
      </c>
      <c r="M254" s="409">
        <v>7.57301</v>
      </c>
      <c r="N254" s="6"/>
      <c r="O254" s="6"/>
    </row>
    <row r="255" ht="12.75" customHeight="1" spans="1:15">
      <c r="A255" s="407">
        <v>245</v>
      </c>
      <c r="B255" s="411" t="s">
        <v>159</v>
      </c>
      <c r="C255" s="409">
        <v>511.5</v>
      </c>
      <c r="D255" s="410">
        <v>522.17</v>
      </c>
      <c r="E255" s="410">
        <v>497.33</v>
      </c>
      <c r="F255" s="410">
        <v>483.17</v>
      </c>
      <c r="G255" s="410">
        <v>458.33</v>
      </c>
      <c r="H255" s="410">
        <v>536.33</v>
      </c>
      <c r="I255" s="410">
        <v>561.17</v>
      </c>
      <c r="J255" s="410">
        <v>575.33</v>
      </c>
      <c r="K255" s="409">
        <v>547</v>
      </c>
      <c r="L255" s="409">
        <v>508</v>
      </c>
      <c r="M255" s="409">
        <v>7.96262</v>
      </c>
      <c r="N255" s="6"/>
      <c r="O255" s="6"/>
    </row>
    <row r="256" ht="12.75" customHeight="1" spans="1:15">
      <c r="A256" s="407">
        <v>246</v>
      </c>
      <c r="B256" s="411" t="s">
        <v>155</v>
      </c>
      <c r="C256" s="409">
        <v>1827.3</v>
      </c>
      <c r="D256" s="410">
        <v>1826.43</v>
      </c>
      <c r="E256" s="410">
        <v>1807.92</v>
      </c>
      <c r="F256" s="410">
        <v>1788.53</v>
      </c>
      <c r="G256" s="410">
        <v>1770.02</v>
      </c>
      <c r="H256" s="410">
        <v>1845.82</v>
      </c>
      <c r="I256" s="410">
        <v>1864.33</v>
      </c>
      <c r="J256" s="410">
        <v>1883.72</v>
      </c>
      <c r="K256" s="409">
        <v>1844.95</v>
      </c>
      <c r="L256" s="409">
        <v>1807.05</v>
      </c>
      <c r="M256" s="409">
        <v>3.70229</v>
      </c>
      <c r="N256" s="6"/>
      <c r="O256" s="6"/>
    </row>
    <row r="257" ht="12.75" customHeight="1" spans="1:15">
      <c r="A257" s="407">
        <v>247</v>
      </c>
      <c r="B257" s="411" t="s">
        <v>161</v>
      </c>
      <c r="C257" s="409">
        <v>909.4</v>
      </c>
      <c r="D257" s="410">
        <v>906.1</v>
      </c>
      <c r="E257" s="410">
        <v>899.45</v>
      </c>
      <c r="F257" s="410">
        <v>889.5</v>
      </c>
      <c r="G257" s="410">
        <v>882.85</v>
      </c>
      <c r="H257" s="410">
        <v>916.05</v>
      </c>
      <c r="I257" s="410">
        <v>922.7</v>
      </c>
      <c r="J257" s="410">
        <v>932.65</v>
      </c>
      <c r="K257" s="409">
        <v>912.75</v>
      </c>
      <c r="L257" s="409">
        <v>896.15</v>
      </c>
      <c r="M257" s="409">
        <v>2.70063</v>
      </c>
      <c r="N257" s="6"/>
      <c r="O257" s="6"/>
    </row>
    <row r="258" ht="12.75" customHeight="1" spans="1:15">
      <c r="A258" s="407">
        <v>248</v>
      </c>
      <c r="B258" s="411" t="s">
        <v>434</v>
      </c>
      <c r="C258" s="409">
        <v>1914.4</v>
      </c>
      <c r="D258" s="410">
        <v>1903.78</v>
      </c>
      <c r="E258" s="410">
        <v>1872.62</v>
      </c>
      <c r="F258" s="410">
        <v>1830.83</v>
      </c>
      <c r="G258" s="410">
        <v>1799.67</v>
      </c>
      <c r="H258" s="410">
        <v>1945.57</v>
      </c>
      <c r="I258" s="410">
        <v>1976.73</v>
      </c>
      <c r="J258" s="410">
        <v>2018.52</v>
      </c>
      <c r="K258" s="409">
        <v>1934.95</v>
      </c>
      <c r="L258" s="409">
        <v>1862</v>
      </c>
      <c r="M258" s="409">
        <v>0.7295</v>
      </c>
      <c r="N258" s="6"/>
      <c r="O258" s="6"/>
    </row>
    <row r="259" ht="12.75" customHeight="1" spans="1:15">
      <c r="A259" s="407">
        <v>249</v>
      </c>
      <c r="B259" s="411" t="s">
        <v>165</v>
      </c>
      <c r="C259" s="409">
        <v>2559.15</v>
      </c>
      <c r="D259" s="410">
        <v>2551.73</v>
      </c>
      <c r="E259" s="410">
        <v>2519.47</v>
      </c>
      <c r="F259" s="410">
        <v>2479.78</v>
      </c>
      <c r="G259" s="410">
        <v>2447.52</v>
      </c>
      <c r="H259" s="410">
        <v>2591.42</v>
      </c>
      <c r="I259" s="410">
        <v>2623.68</v>
      </c>
      <c r="J259" s="410">
        <v>2663.37</v>
      </c>
      <c r="K259" s="409">
        <v>2584</v>
      </c>
      <c r="L259" s="409">
        <v>2512.05</v>
      </c>
      <c r="M259" s="409">
        <v>0.73065</v>
      </c>
      <c r="N259" s="6"/>
      <c r="O259" s="6"/>
    </row>
    <row r="260" ht="12.75" customHeight="1" spans="1:15">
      <c r="A260" s="407">
        <v>250</v>
      </c>
      <c r="B260" s="411" t="s">
        <v>435</v>
      </c>
      <c r="C260" s="409">
        <v>575.3</v>
      </c>
      <c r="D260" s="410">
        <v>572.27</v>
      </c>
      <c r="E260" s="410">
        <v>560.03</v>
      </c>
      <c r="F260" s="410">
        <v>544.77</v>
      </c>
      <c r="G260" s="410">
        <v>532.53</v>
      </c>
      <c r="H260" s="410">
        <v>587.53</v>
      </c>
      <c r="I260" s="410">
        <v>599.77</v>
      </c>
      <c r="J260" s="410">
        <v>615.03</v>
      </c>
      <c r="K260" s="409">
        <v>584.5</v>
      </c>
      <c r="L260" s="409">
        <v>557</v>
      </c>
      <c r="M260" s="409">
        <v>3.32771</v>
      </c>
      <c r="N260" s="6"/>
      <c r="O260" s="6"/>
    </row>
    <row r="261" ht="12.75" customHeight="1" spans="1:15">
      <c r="A261" s="407">
        <v>251</v>
      </c>
      <c r="B261" s="411" t="s">
        <v>436</v>
      </c>
      <c r="C261" s="409">
        <v>364.45</v>
      </c>
      <c r="D261" s="410">
        <v>363.38</v>
      </c>
      <c r="E261" s="410">
        <v>353.07</v>
      </c>
      <c r="F261" s="410">
        <v>341.68</v>
      </c>
      <c r="G261" s="410">
        <v>331.37</v>
      </c>
      <c r="H261" s="410">
        <v>374.77</v>
      </c>
      <c r="I261" s="410">
        <v>385.08</v>
      </c>
      <c r="J261" s="410">
        <v>396.47</v>
      </c>
      <c r="K261" s="409">
        <v>373.7</v>
      </c>
      <c r="L261" s="409">
        <v>352</v>
      </c>
      <c r="M261" s="409">
        <v>8.11235</v>
      </c>
      <c r="N261" s="6"/>
      <c r="O261" s="6"/>
    </row>
    <row r="262" ht="12.75" customHeight="1" spans="1:15">
      <c r="A262" s="407">
        <v>252</v>
      </c>
      <c r="B262" s="411" t="s">
        <v>437</v>
      </c>
      <c r="C262" s="409">
        <v>72.95</v>
      </c>
      <c r="D262" s="410">
        <v>73.5</v>
      </c>
      <c r="E262" s="410">
        <v>71.05</v>
      </c>
      <c r="F262" s="410">
        <v>69.15</v>
      </c>
      <c r="G262" s="410">
        <v>66.7</v>
      </c>
      <c r="H262" s="410">
        <v>75.4</v>
      </c>
      <c r="I262" s="410">
        <v>77.85</v>
      </c>
      <c r="J262" s="410">
        <v>79.75</v>
      </c>
      <c r="K262" s="409">
        <v>75.95</v>
      </c>
      <c r="L262" s="409">
        <v>71.6</v>
      </c>
      <c r="M262" s="409">
        <v>13.62597</v>
      </c>
      <c r="N262" s="6"/>
      <c r="O262" s="6"/>
    </row>
    <row r="263" ht="12.75" customHeight="1" spans="1:15">
      <c r="A263" s="407">
        <v>253</v>
      </c>
      <c r="B263" s="411" t="s">
        <v>291</v>
      </c>
      <c r="C263" s="409">
        <v>299.05</v>
      </c>
      <c r="D263" s="410">
        <v>295.8</v>
      </c>
      <c r="E263" s="410">
        <v>289.6</v>
      </c>
      <c r="F263" s="410">
        <v>280.15</v>
      </c>
      <c r="G263" s="410">
        <v>273.95</v>
      </c>
      <c r="H263" s="410">
        <v>305.25</v>
      </c>
      <c r="I263" s="410">
        <v>311.45</v>
      </c>
      <c r="J263" s="410">
        <v>320.9</v>
      </c>
      <c r="K263" s="409">
        <v>302</v>
      </c>
      <c r="L263" s="409">
        <v>286.35</v>
      </c>
      <c r="M263" s="409">
        <v>11.67601</v>
      </c>
      <c r="N263" s="6"/>
      <c r="O263" s="6"/>
    </row>
    <row r="264" ht="12.75" customHeight="1" spans="1:15">
      <c r="A264" s="407">
        <v>254</v>
      </c>
      <c r="B264" s="411" t="s">
        <v>166</v>
      </c>
      <c r="C264" s="409">
        <v>618.25</v>
      </c>
      <c r="D264" s="410">
        <v>621.1</v>
      </c>
      <c r="E264" s="410">
        <v>614.2</v>
      </c>
      <c r="F264" s="410">
        <v>610.15</v>
      </c>
      <c r="G264" s="410">
        <v>603.25</v>
      </c>
      <c r="H264" s="410">
        <v>625.15</v>
      </c>
      <c r="I264" s="410">
        <v>632.05</v>
      </c>
      <c r="J264" s="410">
        <v>636.1</v>
      </c>
      <c r="K264" s="409">
        <v>628</v>
      </c>
      <c r="L264" s="409">
        <v>617.05</v>
      </c>
      <c r="M264" s="409">
        <v>35.77828</v>
      </c>
      <c r="N264" s="6"/>
      <c r="O264" s="6"/>
    </row>
    <row r="265" ht="12.75" customHeight="1" spans="1:15">
      <c r="A265" s="407">
        <v>255</v>
      </c>
      <c r="B265" s="411" t="s">
        <v>438</v>
      </c>
      <c r="C265" s="409">
        <v>109.85</v>
      </c>
      <c r="D265" s="410">
        <v>110.85</v>
      </c>
      <c r="E265" s="410">
        <v>108</v>
      </c>
      <c r="F265" s="410">
        <v>106.15</v>
      </c>
      <c r="G265" s="410">
        <v>103.3</v>
      </c>
      <c r="H265" s="410">
        <v>112.7</v>
      </c>
      <c r="I265" s="410">
        <v>115.55</v>
      </c>
      <c r="J265" s="410">
        <v>117.4</v>
      </c>
      <c r="K265" s="409">
        <v>113.7</v>
      </c>
      <c r="L265" s="409">
        <v>109</v>
      </c>
      <c r="M265" s="409">
        <v>5.58931</v>
      </c>
      <c r="N265" s="6"/>
      <c r="O265" s="6"/>
    </row>
    <row r="266" ht="12.75" customHeight="1" spans="1:15">
      <c r="A266" s="407">
        <v>256</v>
      </c>
      <c r="B266" s="411" t="s">
        <v>439</v>
      </c>
      <c r="C266" s="409">
        <v>121.05</v>
      </c>
      <c r="D266" s="410">
        <v>122.35</v>
      </c>
      <c r="E266" s="410">
        <v>118.7</v>
      </c>
      <c r="F266" s="410">
        <v>116.35</v>
      </c>
      <c r="G266" s="410">
        <v>112.7</v>
      </c>
      <c r="H266" s="410">
        <v>124.7</v>
      </c>
      <c r="I266" s="410">
        <v>128.35</v>
      </c>
      <c r="J266" s="410">
        <v>130.7</v>
      </c>
      <c r="K266" s="409">
        <v>126</v>
      </c>
      <c r="L266" s="409">
        <v>120</v>
      </c>
      <c r="M266" s="409">
        <v>6.99296</v>
      </c>
      <c r="N266" s="6"/>
      <c r="O266" s="6"/>
    </row>
    <row r="267" ht="12.75" customHeight="1" spans="1:15">
      <c r="A267" s="407">
        <v>257</v>
      </c>
      <c r="B267" s="411" t="s">
        <v>164</v>
      </c>
      <c r="C267" s="409">
        <v>418.2</v>
      </c>
      <c r="D267" s="410">
        <v>416.45</v>
      </c>
      <c r="E267" s="410">
        <v>410.9</v>
      </c>
      <c r="F267" s="410">
        <v>403.6</v>
      </c>
      <c r="G267" s="410">
        <v>398.05</v>
      </c>
      <c r="H267" s="410">
        <v>423.75</v>
      </c>
      <c r="I267" s="410">
        <v>429.3</v>
      </c>
      <c r="J267" s="410">
        <v>436.6</v>
      </c>
      <c r="K267" s="409">
        <v>422</v>
      </c>
      <c r="L267" s="409">
        <v>409.15</v>
      </c>
      <c r="M267" s="409">
        <v>69.98654</v>
      </c>
      <c r="N267" s="6"/>
      <c r="O267" s="6"/>
    </row>
    <row r="268" ht="12.75" customHeight="1" spans="1:15">
      <c r="A268" s="407">
        <v>258</v>
      </c>
      <c r="B268" s="411" t="s">
        <v>167</v>
      </c>
      <c r="C268" s="409">
        <v>603.6</v>
      </c>
      <c r="D268" s="410">
        <v>604.87</v>
      </c>
      <c r="E268" s="410">
        <v>595.73</v>
      </c>
      <c r="F268" s="410">
        <v>587.87</v>
      </c>
      <c r="G268" s="410">
        <v>578.73</v>
      </c>
      <c r="H268" s="410">
        <v>612.73</v>
      </c>
      <c r="I268" s="410">
        <v>621.87</v>
      </c>
      <c r="J268" s="410">
        <v>629.73</v>
      </c>
      <c r="K268" s="409">
        <v>614</v>
      </c>
      <c r="L268" s="409">
        <v>597</v>
      </c>
      <c r="M268" s="409">
        <v>72.4074</v>
      </c>
      <c r="N268" s="6"/>
      <c r="O268" s="6"/>
    </row>
    <row r="269" ht="12.75" customHeight="1" spans="1:15">
      <c r="A269" s="407">
        <v>259</v>
      </c>
      <c r="B269" s="411" t="s">
        <v>440</v>
      </c>
      <c r="C269" s="409">
        <v>514.45</v>
      </c>
      <c r="D269" s="410">
        <v>516.78</v>
      </c>
      <c r="E269" s="410">
        <v>507.87</v>
      </c>
      <c r="F269" s="410">
        <v>501.28</v>
      </c>
      <c r="G269" s="410">
        <v>492.37</v>
      </c>
      <c r="H269" s="410">
        <v>523.37</v>
      </c>
      <c r="I269" s="410">
        <v>532.28</v>
      </c>
      <c r="J269" s="410">
        <v>538.87</v>
      </c>
      <c r="K269" s="409">
        <v>525.7</v>
      </c>
      <c r="L269" s="409">
        <v>510.2</v>
      </c>
      <c r="M269" s="409">
        <v>6.23407</v>
      </c>
      <c r="N269" s="6"/>
      <c r="O269" s="6"/>
    </row>
    <row r="270" ht="12.75" customHeight="1" spans="1:15">
      <c r="A270" s="407">
        <v>260</v>
      </c>
      <c r="B270" s="411" t="s">
        <v>441</v>
      </c>
      <c r="C270" s="409">
        <v>330.65</v>
      </c>
      <c r="D270" s="410">
        <v>330.2</v>
      </c>
      <c r="E270" s="410">
        <v>325.4</v>
      </c>
      <c r="F270" s="410">
        <v>320.15</v>
      </c>
      <c r="G270" s="410">
        <v>315.35</v>
      </c>
      <c r="H270" s="410">
        <v>335.45</v>
      </c>
      <c r="I270" s="410">
        <v>340.25</v>
      </c>
      <c r="J270" s="410">
        <v>345.5</v>
      </c>
      <c r="K270" s="409">
        <v>335</v>
      </c>
      <c r="L270" s="409">
        <v>324.95</v>
      </c>
      <c r="M270" s="409">
        <v>0.72011</v>
      </c>
      <c r="N270" s="6"/>
      <c r="O270" s="6"/>
    </row>
    <row r="271" ht="12.75" customHeight="1" spans="1:15">
      <c r="A271" s="407">
        <v>261</v>
      </c>
      <c r="B271" s="411" t="s">
        <v>442</v>
      </c>
      <c r="C271" s="409">
        <v>555.9</v>
      </c>
      <c r="D271" s="410">
        <v>554.32</v>
      </c>
      <c r="E271" s="410">
        <v>544.13</v>
      </c>
      <c r="F271" s="410">
        <v>532.37</v>
      </c>
      <c r="G271" s="410">
        <v>522.18</v>
      </c>
      <c r="H271" s="410">
        <v>566.08</v>
      </c>
      <c r="I271" s="410">
        <v>576.27</v>
      </c>
      <c r="J271" s="410">
        <v>588.03</v>
      </c>
      <c r="K271" s="409">
        <v>564.5</v>
      </c>
      <c r="L271" s="409">
        <v>542.55</v>
      </c>
      <c r="M271" s="409">
        <v>2.02835</v>
      </c>
      <c r="N271" s="6"/>
      <c r="O271" s="6"/>
    </row>
    <row r="272" ht="12.75" customHeight="1" spans="1:15">
      <c r="A272" s="407">
        <v>262</v>
      </c>
      <c r="B272" s="411" t="s">
        <v>443</v>
      </c>
      <c r="C272" s="409">
        <v>188.3</v>
      </c>
      <c r="D272" s="410">
        <v>186.82</v>
      </c>
      <c r="E272" s="410">
        <v>184.43</v>
      </c>
      <c r="F272" s="410">
        <v>180.57</v>
      </c>
      <c r="G272" s="410">
        <v>178.18</v>
      </c>
      <c r="H272" s="410">
        <v>190.68</v>
      </c>
      <c r="I272" s="410">
        <v>193.07</v>
      </c>
      <c r="J272" s="410">
        <v>196.93</v>
      </c>
      <c r="K272" s="409">
        <v>189.2</v>
      </c>
      <c r="L272" s="409">
        <v>182.95</v>
      </c>
      <c r="M272" s="409">
        <v>5.03028</v>
      </c>
      <c r="N272" s="6"/>
      <c r="O272" s="6"/>
    </row>
    <row r="273" ht="12.75" customHeight="1" spans="1:15">
      <c r="A273" s="407">
        <v>263</v>
      </c>
      <c r="B273" s="411" t="s">
        <v>444</v>
      </c>
      <c r="C273" s="409">
        <v>541.5</v>
      </c>
      <c r="D273" s="410">
        <v>539.1</v>
      </c>
      <c r="E273" s="410">
        <v>533.2</v>
      </c>
      <c r="F273" s="410">
        <v>524.9</v>
      </c>
      <c r="G273" s="410">
        <v>519</v>
      </c>
      <c r="H273" s="410">
        <v>547.4</v>
      </c>
      <c r="I273" s="410">
        <v>553.3</v>
      </c>
      <c r="J273" s="410">
        <v>561.6</v>
      </c>
      <c r="K273" s="409">
        <v>545</v>
      </c>
      <c r="L273" s="409">
        <v>530.8</v>
      </c>
      <c r="M273" s="409">
        <v>3.93643</v>
      </c>
      <c r="N273" s="6"/>
      <c r="O273" s="6"/>
    </row>
    <row r="274" ht="12.75" customHeight="1" spans="1:15">
      <c r="A274" s="407">
        <v>264</v>
      </c>
      <c r="B274" s="411" t="s">
        <v>445</v>
      </c>
      <c r="C274" s="409">
        <v>1430.95</v>
      </c>
      <c r="D274" s="410">
        <v>1437.08</v>
      </c>
      <c r="E274" s="410">
        <v>1409.32</v>
      </c>
      <c r="F274" s="410">
        <v>1387.68</v>
      </c>
      <c r="G274" s="410">
        <v>1359.92</v>
      </c>
      <c r="H274" s="410">
        <v>1458.72</v>
      </c>
      <c r="I274" s="410">
        <v>1486.48</v>
      </c>
      <c r="J274" s="410">
        <v>1508.12</v>
      </c>
      <c r="K274" s="409">
        <v>1464.85</v>
      </c>
      <c r="L274" s="409">
        <v>1415.45</v>
      </c>
      <c r="M274" s="409">
        <v>1.57626</v>
      </c>
      <c r="N274" s="6"/>
      <c r="O274" s="6"/>
    </row>
    <row r="275" ht="12.75" customHeight="1" spans="1:15">
      <c r="A275" s="407">
        <v>265</v>
      </c>
      <c r="B275" s="411" t="s">
        <v>446</v>
      </c>
      <c r="C275" s="409">
        <v>227.8</v>
      </c>
      <c r="D275" s="410">
        <v>229.75</v>
      </c>
      <c r="E275" s="410">
        <v>224.55</v>
      </c>
      <c r="F275" s="410">
        <v>221.3</v>
      </c>
      <c r="G275" s="410">
        <v>216.1</v>
      </c>
      <c r="H275" s="410">
        <v>233</v>
      </c>
      <c r="I275" s="410">
        <v>238.2</v>
      </c>
      <c r="J275" s="410">
        <v>241.45</v>
      </c>
      <c r="K275" s="409">
        <v>234.95</v>
      </c>
      <c r="L275" s="409">
        <v>226.5</v>
      </c>
      <c r="M275" s="409">
        <v>3.25763</v>
      </c>
      <c r="N275" s="6"/>
      <c r="O275" s="6"/>
    </row>
    <row r="276" ht="12.75" customHeight="1" spans="1:15">
      <c r="A276" s="407">
        <v>266</v>
      </c>
      <c r="B276" s="411" t="s">
        <v>447</v>
      </c>
      <c r="C276" s="409">
        <v>649.1</v>
      </c>
      <c r="D276" s="410">
        <v>651.67</v>
      </c>
      <c r="E276" s="410">
        <v>639.88</v>
      </c>
      <c r="F276" s="410">
        <v>630.67</v>
      </c>
      <c r="G276" s="410">
        <v>618.88</v>
      </c>
      <c r="H276" s="410">
        <v>660.88</v>
      </c>
      <c r="I276" s="410">
        <v>672.67</v>
      </c>
      <c r="J276" s="410">
        <v>681.88</v>
      </c>
      <c r="K276" s="409">
        <v>663.45</v>
      </c>
      <c r="L276" s="409">
        <v>642.45</v>
      </c>
      <c r="M276" s="409">
        <v>19.88504</v>
      </c>
      <c r="N276" s="6"/>
      <c r="O276" s="6"/>
    </row>
    <row r="277" ht="12.75" customHeight="1" spans="1:15">
      <c r="A277" s="407">
        <v>267</v>
      </c>
      <c r="B277" s="411" t="s">
        <v>448</v>
      </c>
      <c r="C277" s="409">
        <v>358.55</v>
      </c>
      <c r="D277" s="410">
        <v>364.02</v>
      </c>
      <c r="E277" s="410">
        <v>350.03</v>
      </c>
      <c r="F277" s="410">
        <v>341.52</v>
      </c>
      <c r="G277" s="410">
        <v>327.53</v>
      </c>
      <c r="H277" s="410">
        <v>372.53</v>
      </c>
      <c r="I277" s="410">
        <v>386.52</v>
      </c>
      <c r="J277" s="410">
        <v>395.03</v>
      </c>
      <c r="K277" s="409">
        <v>378</v>
      </c>
      <c r="L277" s="409">
        <v>355.5</v>
      </c>
      <c r="M277" s="409">
        <v>8.13181</v>
      </c>
      <c r="N277" s="6"/>
      <c r="O277" s="6"/>
    </row>
    <row r="278" ht="12.75" customHeight="1" spans="1:15">
      <c r="A278" s="407">
        <v>268</v>
      </c>
      <c r="B278" s="411" t="s">
        <v>449</v>
      </c>
      <c r="C278" s="409">
        <v>1196.95</v>
      </c>
      <c r="D278" s="410">
        <v>1193.6</v>
      </c>
      <c r="E278" s="410">
        <v>1168.85</v>
      </c>
      <c r="F278" s="410">
        <v>1140.75</v>
      </c>
      <c r="G278" s="410">
        <v>1116</v>
      </c>
      <c r="H278" s="410">
        <v>1221.7</v>
      </c>
      <c r="I278" s="410">
        <v>1246.45</v>
      </c>
      <c r="J278" s="410">
        <v>1274.55</v>
      </c>
      <c r="K278" s="409">
        <v>1218.35</v>
      </c>
      <c r="L278" s="409">
        <v>1165.5</v>
      </c>
      <c r="M278" s="409">
        <v>2.20209</v>
      </c>
      <c r="N278" s="6"/>
      <c r="O278" s="6"/>
    </row>
    <row r="279" ht="12.75" customHeight="1" spans="1:15">
      <c r="A279" s="407">
        <v>269</v>
      </c>
      <c r="B279" s="411" t="s">
        <v>450</v>
      </c>
      <c r="C279" s="409">
        <v>409.45</v>
      </c>
      <c r="D279" s="410">
        <v>410.62</v>
      </c>
      <c r="E279" s="410">
        <v>398.83</v>
      </c>
      <c r="F279" s="410">
        <v>388.22</v>
      </c>
      <c r="G279" s="410">
        <v>376.43</v>
      </c>
      <c r="H279" s="410">
        <v>421.23</v>
      </c>
      <c r="I279" s="410">
        <v>433.02</v>
      </c>
      <c r="J279" s="410">
        <v>443.63</v>
      </c>
      <c r="K279" s="409">
        <v>422.4</v>
      </c>
      <c r="L279" s="409">
        <v>400</v>
      </c>
      <c r="M279" s="409">
        <v>1.33512</v>
      </c>
      <c r="N279" s="6"/>
      <c r="O279" s="6"/>
    </row>
    <row r="280" ht="12.75" customHeight="1" spans="1:15">
      <c r="A280" s="407">
        <v>270</v>
      </c>
      <c r="B280" s="411" t="s">
        <v>451</v>
      </c>
      <c r="C280" s="409">
        <v>94.9</v>
      </c>
      <c r="D280" s="410">
        <v>95.25</v>
      </c>
      <c r="E280" s="410">
        <v>92.7</v>
      </c>
      <c r="F280" s="410">
        <v>90.5</v>
      </c>
      <c r="G280" s="410">
        <v>87.95</v>
      </c>
      <c r="H280" s="410">
        <v>97.45</v>
      </c>
      <c r="I280" s="410">
        <v>100</v>
      </c>
      <c r="J280" s="410">
        <v>102.2</v>
      </c>
      <c r="K280" s="409">
        <v>97.8</v>
      </c>
      <c r="L280" s="409">
        <v>93.05</v>
      </c>
      <c r="M280" s="409">
        <v>39.08108</v>
      </c>
      <c r="N280" s="6"/>
      <c r="O280" s="6"/>
    </row>
    <row r="281" ht="12.75" customHeight="1" spans="1:15">
      <c r="A281" s="407">
        <v>271</v>
      </c>
      <c r="B281" s="411" t="s">
        <v>452</v>
      </c>
      <c r="C281" s="409">
        <v>493.25</v>
      </c>
      <c r="D281" s="410">
        <v>492.93</v>
      </c>
      <c r="E281" s="410">
        <v>485.92</v>
      </c>
      <c r="F281" s="410">
        <v>478.58</v>
      </c>
      <c r="G281" s="410">
        <v>471.57</v>
      </c>
      <c r="H281" s="410">
        <v>500.27</v>
      </c>
      <c r="I281" s="410">
        <v>507.28</v>
      </c>
      <c r="J281" s="410">
        <v>514.62</v>
      </c>
      <c r="K281" s="409">
        <v>499.95</v>
      </c>
      <c r="L281" s="409">
        <v>485.6</v>
      </c>
      <c r="M281" s="409">
        <v>1.07973</v>
      </c>
      <c r="N281" s="6"/>
      <c r="O281" s="6"/>
    </row>
    <row r="282" ht="12.75" customHeight="1" spans="1:15">
      <c r="A282" s="407">
        <v>272</v>
      </c>
      <c r="B282" s="411" t="s">
        <v>453</v>
      </c>
      <c r="C282" s="409">
        <v>78.25</v>
      </c>
      <c r="D282" s="410">
        <v>79.17</v>
      </c>
      <c r="E282" s="410">
        <v>75.88</v>
      </c>
      <c r="F282" s="410">
        <v>73.52</v>
      </c>
      <c r="G282" s="410">
        <v>70.23</v>
      </c>
      <c r="H282" s="410">
        <v>81.53</v>
      </c>
      <c r="I282" s="410">
        <v>84.82</v>
      </c>
      <c r="J282" s="410">
        <v>87.18</v>
      </c>
      <c r="K282" s="409">
        <v>82.45</v>
      </c>
      <c r="L282" s="409">
        <v>76.8</v>
      </c>
      <c r="M282" s="409">
        <v>63.27686</v>
      </c>
      <c r="N282" s="6"/>
      <c r="O282" s="6"/>
    </row>
    <row r="283" ht="12.75" customHeight="1" spans="1:15">
      <c r="A283" s="407">
        <v>273</v>
      </c>
      <c r="B283" s="411" t="s">
        <v>454</v>
      </c>
      <c r="C283" s="409">
        <v>443.7</v>
      </c>
      <c r="D283" s="410">
        <v>440.48</v>
      </c>
      <c r="E283" s="410">
        <v>434.27</v>
      </c>
      <c r="F283" s="410">
        <v>424.83</v>
      </c>
      <c r="G283" s="410">
        <v>418.62</v>
      </c>
      <c r="H283" s="410">
        <v>449.92</v>
      </c>
      <c r="I283" s="410">
        <v>456.13</v>
      </c>
      <c r="J283" s="410">
        <v>465.57</v>
      </c>
      <c r="K283" s="409">
        <v>446.7</v>
      </c>
      <c r="L283" s="409">
        <v>431.05</v>
      </c>
      <c r="M283" s="409">
        <v>3.04488</v>
      </c>
      <c r="N283" s="6"/>
      <c r="O283" s="6"/>
    </row>
    <row r="284" ht="12.75" customHeight="1" spans="1:15">
      <c r="A284" s="407">
        <v>274</v>
      </c>
      <c r="B284" s="411" t="s">
        <v>168</v>
      </c>
      <c r="C284" s="409">
        <v>1765.3</v>
      </c>
      <c r="D284" s="410">
        <v>1778.35</v>
      </c>
      <c r="E284" s="410">
        <v>1746.7</v>
      </c>
      <c r="F284" s="410">
        <v>1728.1</v>
      </c>
      <c r="G284" s="410">
        <v>1696.45</v>
      </c>
      <c r="H284" s="410">
        <v>1796.95</v>
      </c>
      <c r="I284" s="410">
        <v>1828.6</v>
      </c>
      <c r="J284" s="410">
        <v>1847.2</v>
      </c>
      <c r="K284" s="409">
        <v>1810</v>
      </c>
      <c r="L284" s="409">
        <v>1759.75</v>
      </c>
      <c r="M284" s="409">
        <v>27.99627</v>
      </c>
      <c r="N284" s="6"/>
      <c r="O284" s="6"/>
    </row>
    <row r="285" ht="12.75" customHeight="1" spans="1:15">
      <c r="A285" s="407">
        <v>275</v>
      </c>
      <c r="B285" s="411" t="s">
        <v>455</v>
      </c>
      <c r="C285" s="409">
        <v>1447.95</v>
      </c>
      <c r="D285" s="410">
        <v>1426.85</v>
      </c>
      <c r="E285" s="410">
        <v>1391.7</v>
      </c>
      <c r="F285" s="410">
        <v>1335.45</v>
      </c>
      <c r="G285" s="410">
        <v>1300.3</v>
      </c>
      <c r="H285" s="410">
        <v>1483.1</v>
      </c>
      <c r="I285" s="410">
        <v>1518.25</v>
      </c>
      <c r="J285" s="410">
        <v>1574.5</v>
      </c>
      <c r="K285" s="409">
        <v>1462</v>
      </c>
      <c r="L285" s="409">
        <v>1370.6</v>
      </c>
      <c r="M285" s="409">
        <v>1.42818</v>
      </c>
      <c r="N285" s="6"/>
      <c r="O285" s="6"/>
    </row>
    <row r="286" ht="12.75" customHeight="1" spans="1:15">
      <c r="A286" s="407">
        <v>276</v>
      </c>
      <c r="B286" s="411" t="s">
        <v>169</v>
      </c>
      <c r="C286" s="409">
        <v>73.15</v>
      </c>
      <c r="D286" s="410">
        <v>73.05</v>
      </c>
      <c r="E286" s="410">
        <v>72.1</v>
      </c>
      <c r="F286" s="410">
        <v>71.05</v>
      </c>
      <c r="G286" s="410">
        <v>70.1</v>
      </c>
      <c r="H286" s="410">
        <v>74.1</v>
      </c>
      <c r="I286" s="410">
        <v>75.05</v>
      </c>
      <c r="J286" s="410">
        <v>76.1</v>
      </c>
      <c r="K286" s="409">
        <v>74</v>
      </c>
      <c r="L286" s="409">
        <v>72</v>
      </c>
      <c r="M286" s="409">
        <v>53.08871</v>
      </c>
      <c r="N286" s="6"/>
      <c r="O286" s="6"/>
    </row>
    <row r="287" ht="12.75" customHeight="1" spans="1:15">
      <c r="A287" s="407">
        <v>277</v>
      </c>
      <c r="B287" s="411" t="s">
        <v>175</v>
      </c>
      <c r="C287" s="409">
        <v>3520.25</v>
      </c>
      <c r="D287" s="410">
        <v>3513.77</v>
      </c>
      <c r="E287" s="410">
        <v>3461.48</v>
      </c>
      <c r="F287" s="410">
        <v>3402.72</v>
      </c>
      <c r="G287" s="410">
        <v>3350.43</v>
      </c>
      <c r="H287" s="410">
        <v>3572.53</v>
      </c>
      <c r="I287" s="410">
        <v>3624.82</v>
      </c>
      <c r="J287" s="410">
        <v>3683.58</v>
      </c>
      <c r="K287" s="409">
        <v>3566.05</v>
      </c>
      <c r="L287" s="409">
        <v>3455</v>
      </c>
      <c r="M287" s="409">
        <v>2.37531</v>
      </c>
      <c r="N287" s="6"/>
      <c r="O287" s="6"/>
    </row>
    <row r="288" ht="12.75" customHeight="1" spans="1:15">
      <c r="A288" s="407">
        <v>278</v>
      </c>
      <c r="B288" s="411" t="s">
        <v>172</v>
      </c>
      <c r="C288" s="409">
        <v>394.95</v>
      </c>
      <c r="D288" s="410">
        <v>396.12</v>
      </c>
      <c r="E288" s="410">
        <v>391.28</v>
      </c>
      <c r="F288" s="410">
        <v>387.62</v>
      </c>
      <c r="G288" s="410">
        <v>382.78</v>
      </c>
      <c r="H288" s="410">
        <v>399.78</v>
      </c>
      <c r="I288" s="410">
        <v>404.62</v>
      </c>
      <c r="J288" s="410">
        <v>408.28</v>
      </c>
      <c r="K288" s="409">
        <v>400.95</v>
      </c>
      <c r="L288" s="409">
        <v>392.45</v>
      </c>
      <c r="M288" s="409">
        <v>23.4854</v>
      </c>
      <c r="N288" s="6"/>
      <c r="O288" s="6"/>
    </row>
    <row r="289" ht="12.75" customHeight="1" spans="1:15">
      <c r="A289" s="407">
        <v>279</v>
      </c>
      <c r="B289" s="411" t="s">
        <v>456</v>
      </c>
      <c r="C289" s="409">
        <v>12249.15</v>
      </c>
      <c r="D289" s="410">
        <v>12237.05</v>
      </c>
      <c r="E289" s="410">
        <v>12117.15</v>
      </c>
      <c r="F289" s="410">
        <v>11985.15</v>
      </c>
      <c r="G289" s="410">
        <v>11865.25</v>
      </c>
      <c r="H289" s="410">
        <v>12369.05</v>
      </c>
      <c r="I289" s="410">
        <v>12488.95</v>
      </c>
      <c r="J289" s="410">
        <v>12620.95</v>
      </c>
      <c r="K289" s="409">
        <v>12356.95</v>
      </c>
      <c r="L289" s="409">
        <v>12105.05</v>
      </c>
      <c r="M289" s="409">
        <v>0.07974</v>
      </c>
      <c r="N289" s="6"/>
      <c r="O289" s="6"/>
    </row>
    <row r="290" ht="12.75" customHeight="1" spans="1:15">
      <c r="A290" s="407">
        <v>280</v>
      </c>
      <c r="B290" s="411" t="s">
        <v>174</v>
      </c>
      <c r="C290" s="409">
        <v>4440.25</v>
      </c>
      <c r="D290" s="410">
        <v>4474.8</v>
      </c>
      <c r="E290" s="410">
        <v>4352.95</v>
      </c>
      <c r="F290" s="410">
        <v>4265.65</v>
      </c>
      <c r="G290" s="410">
        <v>4143.8</v>
      </c>
      <c r="H290" s="410">
        <v>4562.1</v>
      </c>
      <c r="I290" s="410">
        <v>4683.95</v>
      </c>
      <c r="J290" s="410">
        <v>4771.25</v>
      </c>
      <c r="K290" s="409">
        <v>4596.65</v>
      </c>
      <c r="L290" s="409">
        <v>4387.5</v>
      </c>
      <c r="M290" s="409">
        <v>4.66182</v>
      </c>
      <c r="N290" s="6"/>
      <c r="O290" s="6"/>
    </row>
    <row r="291" ht="12.75" customHeight="1" spans="1:15">
      <c r="A291" s="407">
        <v>281</v>
      </c>
      <c r="B291" s="411" t="s">
        <v>173</v>
      </c>
      <c r="C291" s="409">
        <v>1815.5</v>
      </c>
      <c r="D291" s="410">
        <v>1823.43</v>
      </c>
      <c r="E291" s="410">
        <v>1789.47</v>
      </c>
      <c r="F291" s="410">
        <v>1763.43</v>
      </c>
      <c r="G291" s="410">
        <v>1729.47</v>
      </c>
      <c r="H291" s="410">
        <v>1849.47</v>
      </c>
      <c r="I291" s="410">
        <v>1883.43</v>
      </c>
      <c r="J291" s="410">
        <v>1909.47</v>
      </c>
      <c r="K291" s="409">
        <v>1857.4</v>
      </c>
      <c r="L291" s="409">
        <v>1797.4</v>
      </c>
      <c r="M291" s="409">
        <v>23.77718</v>
      </c>
      <c r="N291" s="6"/>
      <c r="O291" s="6"/>
    </row>
    <row r="292" ht="12.75" customHeight="1" spans="1:15">
      <c r="A292" s="407">
        <v>282</v>
      </c>
      <c r="B292" s="411" t="s">
        <v>457</v>
      </c>
      <c r="C292" s="409">
        <v>356.3</v>
      </c>
      <c r="D292" s="410">
        <v>355.77</v>
      </c>
      <c r="E292" s="410">
        <v>351.63</v>
      </c>
      <c r="F292" s="410">
        <v>346.97</v>
      </c>
      <c r="G292" s="410">
        <v>342.83</v>
      </c>
      <c r="H292" s="410">
        <v>360.43</v>
      </c>
      <c r="I292" s="410">
        <v>364.57</v>
      </c>
      <c r="J292" s="410">
        <v>369.23</v>
      </c>
      <c r="K292" s="409">
        <v>359.9</v>
      </c>
      <c r="L292" s="409">
        <v>351.1</v>
      </c>
      <c r="M292" s="409">
        <v>2.00767</v>
      </c>
      <c r="N292" s="6"/>
      <c r="O292" s="6"/>
    </row>
    <row r="293" ht="12.75" customHeight="1" spans="1:15">
      <c r="A293" s="407">
        <v>283</v>
      </c>
      <c r="B293" s="411" t="s">
        <v>171</v>
      </c>
      <c r="C293" s="409">
        <v>509.45</v>
      </c>
      <c r="D293" s="410">
        <v>509.1</v>
      </c>
      <c r="E293" s="410">
        <v>502.85</v>
      </c>
      <c r="F293" s="410">
        <v>496.25</v>
      </c>
      <c r="G293" s="410">
        <v>490</v>
      </c>
      <c r="H293" s="410">
        <v>515.7</v>
      </c>
      <c r="I293" s="410">
        <v>521.95</v>
      </c>
      <c r="J293" s="410">
        <v>528.55</v>
      </c>
      <c r="K293" s="409">
        <v>515.35</v>
      </c>
      <c r="L293" s="409">
        <v>502.5</v>
      </c>
      <c r="M293" s="409">
        <v>10.31255</v>
      </c>
      <c r="N293" s="6"/>
      <c r="O293" s="6"/>
    </row>
    <row r="294" ht="12.75" customHeight="1" spans="1:15">
      <c r="A294" s="407">
        <v>284</v>
      </c>
      <c r="B294" s="411" t="s">
        <v>458</v>
      </c>
      <c r="C294" s="409">
        <v>334.6</v>
      </c>
      <c r="D294" s="410">
        <v>337.85</v>
      </c>
      <c r="E294" s="410">
        <v>329.75</v>
      </c>
      <c r="F294" s="410">
        <v>324.9</v>
      </c>
      <c r="G294" s="410">
        <v>316.8</v>
      </c>
      <c r="H294" s="410">
        <v>342.7</v>
      </c>
      <c r="I294" s="410">
        <v>350.8</v>
      </c>
      <c r="J294" s="410">
        <v>355.65</v>
      </c>
      <c r="K294" s="409">
        <v>345.95</v>
      </c>
      <c r="L294" s="409">
        <v>333</v>
      </c>
      <c r="M294" s="409">
        <v>9.00097</v>
      </c>
      <c r="N294" s="6"/>
      <c r="O294" s="6"/>
    </row>
    <row r="295" ht="12.75" customHeight="1" spans="1:15">
      <c r="A295" s="407">
        <v>285</v>
      </c>
      <c r="B295" s="411" t="s">
        <v>459</v>
      </c>
      <c r="C295" s="409">
        <v>3131.95</v>
      </c>
      <c r="D295" s="410">
        <v>3146.68</v>
      </c>
      <c r="E295" s="410">
        <v>3085.57</v>
      </c>
      <c r="F295" s="410">
        <v>3039.18</v>
      </c>
      <c r="G295" s="410">
        <v>2978.07</v>
      </c>
      <c r="H295" s="410">
        <v>3193.07</v>
      </c>
      <c r="I295" s="410">
        <v>3254.18</v>
      </c>
      <c r="J295" s="410">
        <v>3300.57</v>
      </c>
      <c r="K295" s="409">
        <v>3207.8</v>
      </c>
      <c r="L295" s="409">
        <v>3100.3</v>
      </c>
      <c r="M295" s="409">
        <v>0.24478</v>
      </c>
      <c r="N295" s="6"/>
      <c r="O295" s="6"/>
    </row>
    <row r="296" ht="12.75" customHeight="1" spans="1:15">
      <c r="A296" s="407">
        <v>286</v>
      </c>
      <c r="B296" s="411" t="s">
        <v>176</v>
      </c>
      <c r="C296" s="409">
        <v>654.8</v>
      </c>
      <c r="D296" s="410">
        <v>657.9</v>
      </c>
      <c r="E296" s="410">
        <v>641.7</v>
      </c>
      <c r="F296" s="410">
        <v>628.6</v>
      </c>
      <c r="G296" s="410">
        <v>612.4</v>
      </c>
      <c r="H296" s="410">
        <v>671</v>
      </c>
      <c r="I296" s="410">
        <v>687.2</v>
      </c>
      <c r="J296" s="410">
        <v>700.3</v>
      </c>
      <c r="K296" s="409">
        <v>674.1</v>
      </c>
      <c r="L296" s="409">
        <v>644.8</v>
      </c>
      <c r="M296" s="409">
        <v>44.10562</v>
      </c>
      <c r="N296" s="6"/>
      <c r="O296" s="6"/>
    </row>
    <row r="297" ht="12.75" customHeight="1" spans="1:15">
      <c r="A297" s="407">
        <v>287</v>
      </c>
      <c r="B297" s="411" t="s">
        <v>460</v>
      </c>
      <c r="C297" s="409">
        <v>1722.95</v>
      </c>
      <c r="D297" s="410">
        <v>1735.03</v>
      </c>
      <c r="E297" s="410">
        <v>1702.97</v>
      </c>
      <c r="F297" s="410">
        <v>1682.98</v>
      </c>
      <c r="G297" s="410">
        <v>1650.92</v>
      </c>
      <c r="H297" s="410">
        <v>1755.02</v>
      </c>
      <c r="I297" s="410">
        <v>1787.08</v>
      </c>
      <c r="J297" s="410">
        <v>1807.07</v>
      </c>
      <c r="K297" s="409">
        <v>1767.1</v>
      </c>
      <c r="L297" s="409">
        <v>1715.05</v>
      </c>
      <c r="M297" s="409">
        <v>0.20295</v>
      </c>
      <c r="N297" s="6"/>
      <c r="O297" s="6"/>
    </row>
    <row r="298" ht="12.75" customHeight="1" spans="1:15">
      <c r="A298" s="407">
        <v>288</v>
      </c>
      <c r="B298" s="411" t="s">
        <v>461</v>
      </c>
      <c r="C298" s="409">
        <v>34.1</v>
      </c>
      <c r="D298" s="410">
        <v>34.33</v>
      </c>
      <c r="E298" s="410">
        <v>33.77</v>
      </c>
      <c r="F298" s="410">
        <v>33.43</v>
      </c>
      <c r="G298" s="410">
        <v>32.87</v>
      </c>
      <c r="H298" s="410">
        <v>34.67</v>
      </c>
      <c r="I298" s="410">
        <v>35.23</v>
      </c>
      <c r="J298" s="410">
        <v>35.57</v>
      </c>
      <c r="K298" s="409">
        <v>34.9</v>
      </c>
      <c r="L298" s="409">
        <v>34</v>
      </c>
      <c r="M298" s="409">
        <v>5.576</v>
      </c>
      <c r="N298" s="6"/>
      <c r="O298" s="6"/>
    </row>
    <row r="299" ht="12.75" customHeight="1" spans="1:15">
      <c r="A299" s="407">
        <v>289</v>
      </c>
      <c r="B299" s="411" t="s">
        <v>462</v>
      </c>
      <c r="C299" s="409">
        <v>148.8</v>
      </c>
      <c r="D299" s="410">
        <v>149.92</v>
      </c>
      <c r="E299" s="410">
        <v>147.33</v>
      </c>
      <c r="F299" s="410">
        <v>145.87</v>
      </c>
      <c r="G299" s="410">
        <v>143.28</v>
      </c>
      <c r="H299" s="410">
        <v>151.38</v>
      </c>
      <c r="I299" s="410">
        <v>153.97</v>
      </c>
      <c r="J299" s="410">
        <v>155.43</v>
      </c>
      <c r="K299" s="409">
        <v>152.5</v>
      </c>
      <c r="L299" s="409">
        <v>148.45</v>
      </c>
      <c r="M299" s="409">
        <v>1.18071</v>
      </c>
      <c r="N299" s="6"/>
      <c r="O299" s="6"/>
    </row>
    <row r="300" ht="12.75" customHeight="1" spans="1:15">
      <c r="A300" s="407">
        <v>290</v>
      </c>
      <c r="B300" s="411" t="s">
        <v>190</v>
      </c>
      <c r="C300" s="409">
        <v>79622</v>
      </c>
      <c r="D300" s="410">
        <v>80120.27</v>
      </c>
      <c r="E300" s="410">
        <v>78301.73</v>
      </c>
      <c r="F300" s="410">
        <v>76981.47</v>
      </c>
      <c r="G300" s="410">
        <v>75162.93</v>
      </c>
      <c r="H300" s="410">
        <v>81440.53</v>
      </c>
      <c r="I300" s="410">
        <v>83259.07</v>
      </c>
      <c r="J300" s="410">
        <v>84579.33</v>
      </c>
      <c r="K300" s="409">
        <v>81938.8</v>
      </c>
      <c r="L300" s="409">
        <v>78800</v>
      </c>
      <c r="M300" s="409">
        <v>0.16538</v>
      </c>
      <c r="N300" s="6"/>
      <c r="O300" s="6"/>
    </row>
    <row r="301" ht="12.75" customHeight="1" spans="1:15">
      <c r="A301" s="407">
        <v>291</v>
      </c>
      <c r="B301" s="411" t="s">
        <v>463</v>
      </c>
      <c r="C301" s="409">
        <v>1567.05</v>
      </c>
      <c r="D301" s="410">
        <v>1561.95</v>
      </c>
      <c r="E301" s="410">
        <v>1545.1</v>
      </c>
      <c r="F301" s="410">
        <v>1523.15</v>
      </c>
      <c r="G301" s="410">
        <v>1506.3</v>
      </c>
      <c r="H301" s="410">
        <v>1583.9</v>
      </c>
      <c r="I301" s="410">
        <v>1600.75</v>
      </c>
      <c r="J301" s="410">
        <v>1622.7</v>
      </c>
      <c r="K301" s="409">
        <v>1578.8</v>
      </c>
      <c r="L301" s="409">
        <v>1540</v>
      </c>
      <c r="M301" s="409">
        <v>0.63949</v>
      </c>
      <c r="N301" s="6"/>
      <c r="O301" s="6"/>
    </row>
    <row r="302" ht="12.75" customHeight="1" spans="1:15">
      <c r="A302" s="407">
        <v>292</v>
      </c>
      <c r="B302" s="411" t="s">
        <v>464</v>
      </c>
      <c r="C302" s="409">
        <v>946.65</v>
      </c>
      <c r="D302" s="410">
        <v>950.88</v>
      </c>
      <c r="E302" s="410">
        <v>923.77</v>
      </c>
      <c r="F302" s="410">
        <v>900.88</v>
      </c>
      <c r="G302" s="410">
        <v>873.77</v>
      </c>
      <c r="H302" s="410">
        <v>973.77</v>
      </c>
      <c r="I302" s="410">
        <v>1000.88</v>
      </c>
      <c r="J302" s="410">
        <v>1023.77</v>
      </c>
      <c r="K302" s="409">
        <v>978</v>
      </c>
      <c r="L302" s="409">
        <v>928</v>
      </c>
      <c r="M302" s="409">
        <v>2.93007</v>
      </c>
      <c r="N302" s="6"/>
      <c r="O302" s="6"/>
    </row>
    <row r="303" ht="12.75" customHeight="1" spans="1:15">
      <c r="A303" s="407">
        <v>293</v>
      </c>
      <c r="B303" s="411" t="s">
        <v>186</v>
      </c>
      <c r="C303" s="409">
        <v>874.05</v>
      </c>
      <c r="D303" s="410">
        <v>875.03</v>
      </c>
      <c r="E303" s="410">
        <v>865.07</v>
      </c>
      <c r="F303" s="410">
        <v>856.08</v>
      </c>
      <c r="G303" s="410">
        <v>846.12</v>
      </c>
      <c r="H303" s="410">
        <v>884.02</v>
      </c>
      <c r="I303" s="410">
        <v>893.98</v>
      </c>
      <c r="J303" s="410">
        <v>902.97</v>
      </c>
      <c r="K303" s="409">
        <v>885</v>
      </c>
      <c r="L303" s="409">
        <v>866.05</v>
      </c>
      <c r="M303" s="409">
        <v>9.68857</v>
      </c>
      <c r="N303" s="6"/>
      <c r="O303" s="6"/>
    </row>
    <row r="304" ht="12.75" customHeight="1" spans="1:15">
      <c r="A304" s="407">
        <v>294</v>
      </c>
      <c r="B304" s="411" t="s">
        <v>178</v>
      </c>
      <c r="C304" s="409">
        <v>181.8</v>
      </c>
      <c r="D304" s="410">
        <v>180.68</v>
      </c>
      <c r="E304" s="410">
        <v>178.47</v>
      </c>
      <c r="F304" s="410">
        <v>175.13</v>
      </c>
      <c r="G304" s="410">
        <v>172.92</v>
      </c>
      <c r="H304" s="410">
        <v>184.02</v>
      </c>
      <c r="I304" s="410">
        <v>186.23</v>
      </c>
      <c r="J304" s="410">
        <v>189.57</v>
      </c>
      <c r="K304" s="409">
        <v>182.9</v>
      </c>
      <c r="L304" s="409">
        <v>177.35</v>
      </c>
      <c r="M304" s="409">
        <v>77.29261</v>
      </c>
      <c r="N304" s="6"/>
      <c r="O304" s="6"/>
    </row>
    <row r="305" ht="12.75" customHeight="1" spans="1:15">
      <c r="A305" s="407">
        <v>295</v>
      </c>
      <c r="B305" s="411" t="s">
        <v>177</v>
      </c>
      <c r="C305" s="409">
        <v>1258.35</v>
      </c>
      <c r="D305" s="410">
        <v>1257.33</v>
      </c>
      <c r="E305" s="410">
        <v>1246.72</v>
      </c>
      <c r="F305" s="410">
        <v>1235.08</v>
      </c>
      <c r="G305" s="410">
        <v>1224.47</v>
      </c>
      <c r="H305" s="410">
        <v>1268.97</v>
      </c>
      <c r="I305" s="410">
        <v>1279.58</v>
      </c>
      <c r="J305" s="410">
        <v>1291.22</v>
      </c>
      <c r="K305" s="409">
        <v>1267.95</v>
      </c>
      <c r="L305" s="409">
        <v>1245.7</v>
      </c>
      <c r="M305" s="409">
        <v>34.74302</v>
      </c>
      <c r="N305" s="6"/>
      <c r="O305" s="6"/>
    </row>
    <row r="306" ht="12.75" customHeight="1" spans="1:15">
      <c r="A306" s="407">
        <v>296</v>
      </c>
      <c r="B306" s="411" t="s">
        <v>465</v>
      </c>
      <c r="C306" s="409">
        <v>272.25</v>
      </c>
      <c r="D306" s="410">
        <v>275.02</v>
      </c>
      <c r="E306" s="410">
        <v>266.83</v>
      </c>
      <c r="F306" s="410">
        <v>261.42</v>
      </c>
      <c r="G306" s="410">
        <v>253.23</v>
      </c>
      <c r="H306" s="410">
        <v>280.43</v>
      </c>
      <c r="I306" s="410">
        <v>288.62</v>
      </c>
      <c r="J306" s="410">
        <v>294.03</v>
      </c>
      <c r="K306" s="409">
        <v>283.2</v>
      </c>
      <c r="L306" s="409">
        <v>269.6</v>
      </c>
      <c r="M306" s="409">
        <v>10.15118</v>
      </c>
      <c r="N306" s="6"/>
      <c r="O306" s="6"/>
    </row>
    <row r="307" ht="12.75" customHeight="1" spans="1:15">
      <c r="A307" s="407">
        <v>297</v>
      </c>
      <c r="B307" s="411" t="s">
        <v>466</v>
      </c>
      <c r="C307" s="409">
        <v>268.6</v>
      </c>
      <c r="D307" s="410">
        <v>268.17</v>
      </c>
      <c r="E307" s="410">
        <v>265.78</v>
      </c>
      <c r="F307" s="410">
        <v>262.97</v>
      </c>
      <c r="G307" s="410">
        <v>260.58</v>
      </c>
      <c r="H307" s="410">
        <v>270.98</v>
      </c>
      <c r="I307" s="410">
        <v>273.37</v>
      </c>
      <c r="J307" s="410">
        <v>276.18</v>
      </c>
      <c r="K307" s="409">
        <v>270.55</v>
      </c>
      <c r="L307" s="409">
        <v>265.35</v>
      </c>
      <c r="M307" s="409">
        <v>3.24505</v>
      </c>
      <c r="N307" s="6"/>
      <c r="O307" s="6"/>
    </row>
    <row r="308" ht="12.75" customHeight="1" spans="1:15">
      <c r="A308" s="407">
        <v>298</v>
      </c>
      <c r="B308" s="411" t="s">
        <v>467</v>
      </c>
      <c r="C308" s="409">
        <v>516</v>
      </c>
      <c r="D308" s="410">
        <v>511.12</v>
      </c>
      <c r="E308" s="410">
        <v>499.33</v>
      </c>
      <c r="F308" s="410">
        <v>482.67</v>
      </c>
      <c r="G308" s="410">
        <v>470.88</v>
      </c>
      <c r="H308" s="410">
        <v>527.78</v>
      </c>
      <c r="I308" s="410">
        <v>539.57</v>
      </c>
      <c r="J308" s="410">
        <v>556.23</v>
      </c>
      <c r="K308" s="409">
        <v>522.9</v>
      </c>
      <c r="L308" s="409">
        <v>494.45</v>
      </c>
      <c r="M308" s="409">
        <v>2.51813</v>
      </c>
      <c r="N308" s="6"/>
      <c r="O308" s="6"/>
    </row>
    <row r="309" ht="12.75" customHeight="1" spans="1:15">
      <c r="A309" s="407">
        <v>299</v>
      </c>
      <c r="B309" s="411" t="s">
        <v>179</v>
      </c>
      <c r="C309" s="409">
        <v>94.15</v>
      </c>
      <c r="D309" s="410">
        <v>94.42</v>
      </c>
      <c r="E309" s="410">
        <v>92.93</v>
      </c>
      <c r="F309" s="410">
        <v>91.72</v>
      </c>
      <c r="G309" s="410">
        <v>90.23</v>
      </c>
      <c r="H309" s="410">
        <v>95.63</v>
      </c>
      <c r="I309" s="410">
        <v>97.12</v>
      </c>
      <c r="J309" s="410">
        <v>98.33</v>
      </c>
      <c r="K309" s="409">
        <v>95.9</v>
      </c>
      <c r="L309" s="409">
        <v>93.2</v>
      </c>
      <c r="M309" s="409">
        <v>53.31532</v>
      </c>
      <c r="N309" s="6"/>
      <c r="O309" s="6"/>
    </row>
    <row r="310" ht="12.75" customHeight="1" spans="1:15">
      <c r="A310" s="407">
        <v>300</v>
      </c>
      <c r="B310" s="411" t="s">
        <v>468</v>
      </c>
      <c r="C310" s="409">
        <v>59.1</v>
      </c>
      <c r="D310" s="410">
        <v>59.45</v>
      </c>
      <c r="E310" s="410">
        <v>58.55</v>
      </c>
      <c r="F310" s="410">
        <v>58</v>
      </c>
      <c r="G310" s="410">
        <v>57.1</v>
      </c>
      <c r="H310" s="410">
        <v>60</v>
      </c>
      <c r="I310" s="410">
        <v>60.9</v>
      </c>
      <c r="J310" s="410">
        <v>61.45</v>
      </c>
      <c r="K310" s="409">
        <v>60.35</v>
      </c>
      <c r="L310" s="409">
        <v>58.9</v>
      </c>
      <c r="M310" s="409">
        <v>19.98245</v>
      </c>
      <c r="N310" s="6"/>
      <c r="O310" s="6"/>
    </row>
    <row r="311" ht="12.75" customHeight="1" spans="1:15">
      <c r="A311" s="407">
        <v>301</v>
      </c>
      <c r="B311" s="411" t="s">
        <v>180</v>
      </c>
      <c r="C311" s="409">
        <v>538.4</v>
      </c>
      <c r="D311" s="410">
        <v>540.95</v>
      </c>
      <c r="E311" s="410">
        <v>529.45</v>
      </c>
      <c r="F311" s="410">
        <v>520.5</v>
      </c>
      <c r="G311" s="410">
        <v>509</v>
      </c>
      <c r="H311" s="410">
        <v>549.9</v>
      </c>
      <c r="I311" s="410">
        <v>561.4</v>
      </c>
      <c r="J311" s="410">
        <v>570.35</v>
      </c>
      <c r="K311" s="409">
        <v>552.45</v>
      </c>
      <c r="L311" s="409">
        <v>532</v>
      </c>
      <c r="M311" s="409">
        <v>23.84651</v>
      </c>
      <c r="N311" s="6"/>
      <c r="O311" s="6"/>
    </row>
    <row r="312" ht="12.75" customHeight="1" spans="1:15">
      <c r="A312" s="407">
        <v>302</v>
      </c>
      <c r="B312" s="411" t="s">
        <v>181</v>
      </c>
      <c r="C312" s="409">
        <v>8624.85</v>
      </c>
      <c r="D312" s="410">
        <v>8676.32</v>
      </c>
      <c r="E312" s="410">
        <v>8552.63</v>
      </c>
      <c r="F312" s="410">
        <v>8480.42</v>
      </c>
      <c r="G312" s="410">
        <v>8356.73</v>
      </c>
      <c r="H312" s="410">
        <v>8748.53</v>
      </c>
      <c r="I312" s="410">
        <v>8872.22</v>
      </c>
      <c r="J312" s="410">
        <v>8944.43</v>
      </c>
      <c r="K312" s="409">
        <v>8800</v>
      </c>
      <c r="L312" s="409">
        <v>8604.1</v>
      </c>
      <c r="M312" s="409">
        <v>8.17007</v>
      </c>
      <c r="N312" s="6"/>
      <c r="O312" s="6"/>
    </row>
    <row r="313" ht="12.75" customHeight="1" spans="1:15">
      <c r="A313" s="407">
        <v>303</v>
      </c>
      <c r="B313" s="411" t="s">
        <v>469</v>
      </c>
      <c r="C313" s="409">
        <v>1714.25</v>
      </c>
      <c r="D313" s="410">
        <v>1722.75</v>
      </c>
      <c r="E313" s="410">
        <v>1691.5</v>
      </c>
      <c r="F313" s="410">
        <v>1668.75</v>
      </c>
      <c r="G313" s="410">
        <v>1637.5</v>
      </c>
      <c r="H313" s="410">
        <v>1745.5</v>
      </c>
      <c r="I313" s="410">
        <v>1776.75</v>
      </c>
      <c r="J313" s="410">
        <v>1799.5</v>
      </c>
      <c r="K313" s="409">
        <v>1754</v>
      </c>
      <c r="L313" s="409">
        <v>1700</v>
      </c>
      <c r="M313" s="409">
        <v>0.50733</v>
      </c>
      <c r="N313" s="6"/>
      <c r="O313" s="6"/>
    </row>
    <row r="314" ht="12.75" customHeight="1" spans="1:15">
      <c r="A314" s="407">
        <v>304</v>
      </c>
      <c r="B314" s="411" t="s">
        <v>185</v>
      </c>
      <c r="C314" s="409">
        <v>769.85</v>
      </c>
      <c r="D314" s="410">
        <v>766.28</v>
      </c>
      <c r="E314" s="410">
        <v>753.57</v>
      </c>
      <c r="F314" s="410">
        <v>737.28</v>
      </c>
      <c r="G314" s="410">
        <v>724.57</v>
      </c>
      <c r="H314" s="410">
        <v>782.57</v>
      </c>
      <c r="I314" s="410">
        <v>795.28</v>
      </c>
      <c r="J314" s="410">
        <v>811.57</v>
      </c>
      <c r="K314" s="409">
        <v>779</v>
      </c>
      <c r="L314" s="409">
        <v>750</v>
      </c>
      <c r="M314" s="409">
        <v>3.37497</v>
      </c>
      <c r="N314" s="6"/>
      <c r="O314" s="6"/>
    </row>
    <row r="315" ht="12.75" customHeight="1" spans="1:15">
      <c r="A315" s="407">
        <v>305</v>
      </c>
      <c r="B315" s="411" t="s">
        <v>292</v>
      </c>
      <c r="C315" s="409">
        <v>402.75</v>
      </c>
      <c r="D315" s="410">
        <v>401.28</v>
      </c>
      <c r="E315" s="410">
        <v>389.57</v>
      </c>
      <c r="F315" s="410">
        <v>376.38</v>
      </c>
      <c r="G315" s="410">
        <v>364.67</v>
      </c>
      <c r="H315" s="410">
        <v>414.47</v>
      </c>
      <c r="I315" s="410">
        <v>426.18</v>
      </c>
      <c r="J315" s="410">
        <v>439.37</v>
      </c>
      <c r="K315" s="409">
        <v>413</v>
      </c>
      <c r="L315" s="409">
        <v>388.1</v>
      </c>
      <c r="M315" s="409">
        <v>25.0604</v>
      </c>
      <c r="N315" s="6"/>
      <c r="O315" s="6"/>
    </row>
    <row r="316" ht="12.75" customHeight="1" spans="1:15">
      <c r="A316" s="407">
        <v>306</v>
      </c>
      <c r="B316" s="411" t="s">
        <v>470</v>
      </c>
      <c r="C316" s="409">
        <v>461.85</v>
      </c>
      <c r="D316" s="410">
        <v>453.3</v>
      </c>
      <c r="E316" s="410">
        <v>441.6</v>
      </c>
      <c r="F316" s="410">
        <v>421.35</v>
      </c>
      <c r="G316" s="410">
        <v>409.65</v>
      </c>
      <c r="H316" s="410">
        <v>473.55</v>
      </c>
      <c r="I316" s="410">
        <v>485.25</v>
      </c>
      <c r="J316" s="410">
        <v>505.5</v>
      </c>
      <c r="K316" s="409">
        <v>465</v>
      </c>
      <c r="L316" s="409">
        <v>433.05</v>
      </c>
      <c r="M316" s="409">
        <v>44.04782</v>
      </c>
      <c r="N316" s="6"/>
      <c r="O316" s="6"/>
    </row>
    <row r="317" ht="12.75" customHeight="1" spans="1:15">
      <c r="A317" s="407">
        <v>307</v>
      </c>
      <c r="B317" s="411" t="s">
        <v>471</v>
      </c>
      <c r="C317" s="409">
        <v>619.5</v>
      </c>
      <c r="D317" s="410">
        <v>615.13</v>
      </c>
      <c r="E317" s="410">
        <v>604.37</v>
      </c>
      <c r="F317" s="410">
        <v>589.23</v>
      </c>
      <c r="G317" s="410">
        <v>578.47</v>
      </c>
      <c r="H317" s="410">
        <v>630.27</v>
      </c>
      <c r="I317" s="410">
        <v>641.03</v>
      </c>
      <c r="J317" s="410">
        <v>656.17</v>
      </c>
      <c r="K317" s="409">
        <v>625.9</v>
      </c>
      <c r="L317" s="409">
        <v>600</v>
      </c>
      <c r="M317" s="409">
        <v>3.13014</v>
      </c>
      <c r="N317" s="6"/>
      <c r="O317" s="6"/>
    </row>
    <row r="318" ht="12.75" customHeight="1" spans="1:15">
      <c r="A318" s="407">
        <v>308</v>
      </c>
      <c r="B318" s="411" t="s">
        <v>472</v>
      </c>
      <c r="C318" s="409">
        <v>905.75</v>
      </c>
      <c r="D318" s="410">
        <v>901.43</v>
      </c>
      <c r="E318" s="410">
        <v>864.87</v>
      </c>
      <c r="F318" s="410">
        <v>823.98</v>
      </c>
      <c r="G318" s="410">
        <v>787.42</v>
      </c>
      <c r="H318" s="410">
        <v>942.32</v>
      </c>
      <c r="I318" s="410">
        <v>978.88</v>
      </c>
      <c r="J318" s="410">
        <v>1019.77</v>
      </c>
      <c r="K318" s="409">
        <v>938</v>
      </c>
      <c r="L318" s="409">
        <v>860.55</v>
      </c>
      <c r="M318" s="409">
        <v>6.48825</v>
      </c>
      <c r="N318" s="6"/>
      <c r="O318" s="6"/>
    </row>
    <row r="319" ht="12.75" customHeight="1" spans="1:15">
      <c r="A319" s="407">
        <v>309</v>
      </c>
      <c r="B319" s="411" t="s">
        <v>184</v>
      </c>
      <c r="C319" s="409">
        <v>1538.1</v>
      </c>
      <c r="D319" s="410">
        <v>1533.12</v>
      </c>
      <c r="E319" s="410">
        <v>1515.23</v>
      </c>
      <c r="F319" s="410">
        <v>1492.37</v>
      </c>
      <c r="G319" s="410">
        <v>1474.48</v>
      </c>
      <c r="H319" s="410">
        <v>1555.98</v>
      </c>
      <c r="I319" s="410">
        <v>1573.87</v>
      </c>
      <c r="J319" s="410">
        <v>1596.73</v>
      </c>
      <c r="K319" s="409">
        <v>1551</v>
      </c>
      <c r="L319" s="409">
        <v>1510.25</v>
      </c>
      <c r="M319" s="409">
        <v>3.36169</v>
      </c>
      <c r="N319" s="6"/>
      <c r="O319" s="6"/>
    </row>
    <row r="320" ht="12.75" customHeight="1" spans="1:15">
      <c r="A320" s="407">
        <v>310</v>
      </c>
      <c r="B320" s="411" t="s">
        <v>187</v>
      </c>
      <c r="C320" s="409">
        <v>3089.2</v>
      </c>
      <c r="D320" s="410">
        <v>3130.95</v>
      </c>
      <c r="E320" s="410">
        <v>3013.25</v>
      </c>
      <c r="F320" s="410">
        <v>2937.3</v>
      </c>
      <c r="G320" s="410">
        <v>2819.6</v>
      </c>
      <c r="H320" s="410">
        <v>3206.9</v>
      </c>
      <c r="I320" s="410">
        <v>3324.6</v>
      </c>
      <c r="J320" s="410">
        <v>3400.55</v>
      </c>
      <c r="K320" s="409">
        <v>3248.65</v>
      </c>
      <c r="L320" s="409">
        <v>3055</v>
      </c>
      <c r="M320" s="409">
        <v>17.81719</v>
      </c>
      <c r="N320" s="6"/>
      <c r="O320" s="6"/>
    </row>
    <row r="321" ht="12.75" customHeight="1" spans="1:15">
      <c r="A321" s="407">
        <v>311</v>
      </c>
      <c r="B321" s="411" t="s">
        <v>473</v>
      </c>
      <c r="C321" s="409">
        <v>723.5</v>
      </c>
      <c r="D321" s="410">
        <v>728.83</v>
      </c>
      <c r="E321" s="410">
        <v>714.67</v>
      </c>
      <c r="F321" s="410">
        <v>705.83</v>
      </c>
      <c r="G321" s="410">
        <v>691.67</v>
      </c>
      <c r="H321" s="410">
        <v>737.67</v>
      </c>
      <c r="I321" s="410">
        <v>751.83</v>
      </c>
      <c r="J321" s="410">
        <v>760.67</v>
      </c>
      <c r="K321" s="409">
        <v>743</v>
      </c>
      <c r="L321" s="409">
        <v>720</v>
      </c>
      <c r="M321" s="409">
        <v>0.314</v>
      </c>
      <c r="N321" s="6"/>
      <c r="O321" s="6"/>
    </row>
    <row r="322" ht="12.75" customHeight="1" spans="1:15">
      <c r="A322" s="407">
        <v>312</v>
      </c>
      <c r="B322" s="411" t="s">
        <v>189</v>
      </c>
      <c r="C322" s="409">
        <v>2075.95</v>
      </c>
      <c r="D322" s="410">
        <v>2078.57</v>
      </c>
      <c r="E322" s="410">
        <v>2048.63</v>
      </c>
      <c r="F322" s="410">
        <v>2021.32</v>
      </c>
      <c r="G322" s="410">
        <v>1991.38</v>
      </c>
      <c r="H322" s="410">
        <v>2105.88</v>
      </c>
      <c r="I322" s="410">
        <v>2135.82</v>
      </c>
      <c r="J322" s="410">
        <v>2163.13</v>
      </c>
      <c r="K322" s="409">
        <v>2108.5</v>
      </c>
      <c r="L322" s="409">
        <v>2051.25</v>
      </c>
      <c r="M322" s="409">
        <v>15.43877</v>
      </c>
      <c r="N322" s="6"/>
      <c r="O322" s="6"/>
    </row>
    <row r="323" ht="12.75" customHeight="1" spans="1:15">
      <c r="A323" s="407">
        <v>313</v>
      </c>
      <c r="B323" s="411" t="s">
        <v>183</v>
      </c>
      <c r="C323" s="409">
        <v>1180.85</v>
      </c>
      <c r="D323" s="410">
        <v>1180.63</v>
      </c>
      <c r="E323" s="410">
        <v>1163.47</v>
      </c>
      <c r="F323" s="410">
        <v>1146.08</v>
      </c>
      <c r="G323" s="410">
        <v>1128.92</v>
      </c>
      <c r="H323" s="410">
        <v>1198.02</v>
      </c>
      <c r="I323" s="410">
        <v>1215.18</v>
      </c>
      <c r="J323" s="410">
        <v>1232.57</v>
      </c>
      <c r="K323" s="409">
        <v>1197.8</v>
      </c>
      <c r="L323" s="409">
        <v>1163.25</v>
      </c>
      <c r="M323" s="409">
        <v>4.09196</v>
      </c>
      <c r="N323" s="6"/>
      <c r="O323" s="6"/>
    </row>
    <row r="324" ht="12.75" customHeight="1" spans="1:15">
      <c r="A324" s="407">
        <v>314</v>
      </c>
      <c r="B324" s="411" t="s">
        <v>191</v>
      </c>
      <c r="C324" s="409">
        <v>1033.35</v>
      </c>
      <c r="D324" s="410">
        <v>1037.22</v>
      </c>
      <c r="E324" s="410">
        <v>1016.43</v>
      </c>
      <c r="F324" s="410">
        <v>999.52</v>
      </c>
      <c r="G324" s="410">
        <v>978.73</v>
      </c>
      <c r="H324" s="410">
        <v>1054.13</v>
      </c>
      <c r="I324" s="410">
        <v>1074.92</v>
      </c>
      <c r="J324" s="410">
        <v>1091.83</v>
      </c>
      <c r="K324" s="409">
        <v>1058</v>
      </c>
      <c r="L324" s="409">
        <v>1020.3</v>
      </c>
      <c r="M324" s="409">
        <v>13.82613</v>
      </c>
      <c r="N324" s="6"/>
      <c r="O324" s="6"/>
    </row>
    <row r="325" ht="12.75" customHeight="1" spans="1:15">
      <c r="A325" s="407">
        <v>315</v>
      </c>
      <c r="B325" s="411" t="s">
        <v>474</v>
      </c>
      <c r="C325" s="409">
        <v>614.55</v>
      </c>
      <c r="D325" s="410">
        <v>611.87</v>
      </c>
      <c r="E325" s="410">
        <v>604.73</v>
      </c>
      <c r="F325" s="410">
        <v>594.92</v>
      </c>
      <c r="G325" s="410">
        <v>587.78</v>
      </c>
      <c r="H325" s="410">
        <v>621.68</v>
      </c>
      <c r="I325" s="410">
        <v>628.82</v>
      </c>
      <c r="J325" s="410">
        <v>638.63</v>
      </c>
      <c r="K325" s="409">
        <v>619</v>
      </c>
      <c r="L325" s="409">
        <v>602.05</v>
      </c>
      <c r="M325" s="409">
        <v>2.78213</v>
      </c>
      <c r="N325" s="6"/>
      <c r="O325" s="6"/>
    </row>
    <row r="326" ht="12.75" customHeight="1" spans="1:15">
      <c r="A326" s="407">
        <v>316</v>
      </c>
      <c r="B326" s="411" t="s">
        <v>475</v>
      </c>
      <c r="C326" s="409">
        <v>31</v>
      </c>
      <c r="D326" s="410">
        <v>31.1</v>
      </c>
      <c r="E326" s="410">
        <v>30.4</v>
      </c>
      <c r="F326" s="410">
        <v>29.8</v>
      </c>
      <c r="G326" s="410">
        <v>29.1</v>
      </c>
      <c r="H326" s="410">
        <v>31.7</v>
      </c>
      <c r="I326" s="410">
        <v>32.4</v>
      </c>
      <c r="J326" s="410">
        <v>33</v>
      </c>
      <c r="K326" s="409">
        <v>31.8</v>
      </c>
      <c r="L326" s="409">
        <v>30.5</v>
      </c>
      <c r="M326" s="409">
        <v>24.69232</v>
      </c>
      <c r="N326" s="6"/>
      <c r="O326" s="6"/>
    </row>
    <row r="327" ht="12.75" customHeight="1" spans="1:15">
      <c r="A327" s="407">
        <v>317</v>
      </c>
      <c r="B327" s="411" t="s">
        <v>476</v>
      </c>
      <c r="C327" s="409">
        <v>69.65</v>
      </c>
      <c r="D327" s="410">
        <v>70</v>
      </c>
      <c r="E327" s="410">
        <v>68.75</v>
      </c>
      <c r="F327" s="410">
        <v>67.85</v>
      </c>
      <c r="G327" s="410">
        <v>66.6</v>
      </c>
      <c r="H327" s="410">
        <v>70.9</v>
      </c>
      <c r="I327" s="410">
        <v>72.15</v>
      </c>
      <c r="J327" s="410">
        <v>73.05</v>
      </c>
      <c r="K327" s="409">
        <v>71.25</v>
      </c>
      <c r="L327" s="409">
        <v>69.1</v>
      </c>
      <c r="M327" s="409">
        <v>17.99854</v>
      </c>
      <c r="N327" s="6"/>
      <c r="O327" s="6"/>
    </row>
    <row r="328" ht="12.75" customHeight="1" spans="1:15">
      <c r="A328" s="407">
        <v>318</v>
      </c>
      <c r="B328" s="411" t="s">
        <v>477</v>
      </c>
      <c r="C328" s="409">
        <v>561</v>
      </c>
      <c r="D328" s="410">
        <v>567.45</v>
      </c>
      <c r="E328" s="410">
        <v>549.65</v>
      </c>
      <c r="F328" s="410">
        <v>538.3</v>
      </c>
      <c r="G328" s="410">
        <v>520.5</v>
      </c>
      <c r="H328" s="410">
        <v>578.8</v>
      </c>
      <c r="I328" s="410">
        <v>596.6</v>
      </c>
      <c r="J328" s="410">
        <v>607.95</v>
      </c>
      <c r="K328" s="409">
        <v>585.25</v>
      </c>
      <c r="L328" s="409">
        <v>556.1</v>
      </c>
      <c r="M328" s="409">
        <v>0.60035</v>
      </c>
      <c r="N328" s="6"/>
      <c r="O328" s="6"/>
    </row>
    <row r="329" ht="12.75" customHeight="1" spans="1:15">
      <c r="A329" s="407">
        <v>319</v>
      </c>
      <c r="B329" s="411" t="s">
        <v>478</v>
      </c>
      <c r="C329" s="409">
        <v>36.15</v>
      </c>
      <c r="D329" s="410">
        <v>36.2</v>
      </c>
      <c r="E329" s="410">
        <v>35.45</v>
      </c>
      <c r="F329" s="410">
        <v>34.75</v>
      </c>
      <c r="G329" s="410">
        <v>34</v>
      </c>
      <c r="H329" s="410">
        <v>36.9</v>
      </c>
      <c r="I329" s="410">
        <v>37.65</v>
      </c>
      <c r="J329" s="410">
        <v>38.35</v>
      </c>
      <c r="K329" s="409">
        <v>36.95</v>
      </c>
      <c r="L329" s="409">
        <v>35.5</v>
      </c>
      <c r="M329" s="409">
        <v>102.903</v>
      </c>
      <c r="N329" s="6"/>
      <c r="O329" s="6"/>
    </row>
    <row r="330" ht="12.75" customHeight="1" spans="1:15">
      <c r="A330" s="407">
        <v>320</v>
      </c>
      <c r="B330" s="411" t="s">
        <v>479</v>
      </c>
      <c r="C330" s="409">
        <v>67.3</v>
      </c>
      <c r="D330" s="410">
        <v>67.58</v>
      </c>
      <c r="E330" s="410">
        <v>66.72</v>
      </c>
      <c r="F330" s="410">
        <v>66.13</v>
      </c>
      <c r="G330" s="410">
        <v>65.27</v>
      </c>
      <c r="H330" s="410">
        <v>68.17</v>
      </c>
      <c r="I330" s="410">
        <v>69.03</v>
      </c>
      <c r="J330" s="410">
        <v>69.62</v>
      </c>
      <c r="K330" s="409">
        <v>68.45</v>
      </c>
      <c r="L330" s="409">
        <v>67</v>
      </c>
      <c r="M330" s="409">
        <v>14.41269</v>
      </c>
      <c r="N330" s="6"/>
      <c r="O330" s="6"/>
    </row>
    <row r="331" ht="12.75" customHeight="1" spans="1:15">
      <c r="A331" s="407">
        <v>321</v>
      </c>
      <c r="B331" s="411" t="s">
        <v>196</v>
      </c>
      <c r="C331" s="409">
        <v>125.15</v>
      </c>
      <c r="D331" s="410">
        <v>124.55</v>
      </c>
      <c r="E331" s="410">
        <v>123.4</v>
      </c>
      <c r="F331" s="410">
        <v>121.65</v>
      </c>
      <c r="G331" s="410">
        <v>120.5</v>
      </c>
      <c r="H331" s="410">
        <v>126.3</v>
      </c>
      <c r="I331" s="410">
        <v>127.45</v>
      </c>
      <c r="J331" s="410">
        <v>129.2</v>
      </c>
      <c r="K331" s="409">
        <v>125.7</v>
      </c>
      <c r="L331" s="409">
        <v>122.8</v>
      </c>
      <c r="M331" s="409">
        <v>71.80927</v>
      </c>
      <c r="N331" s="6"/>
      <c r="O331" s="6"/>
    </row>
    <row r="332" ht="12.75" customHeight="1" spans="1:15">
      <c r="A332" s="407">
        <v>322</v>
      </c>
      <c r="B332" s="411" t="s">
        <v>480</v>
      </c>
      <c r="C332" s="409">
        <v>241.4</v>
      </c>
      <c r="D332" s="410">
        <v>242.5</v>
      </c>
      <c r="E332" s="410">
        <v>238.9</v>
      </c>
      <c r="F332" s="410">
        <v>236.4</v>
      </c>
      <c r="G332" s="410">
        <v>232.8</v>
      </c>
      <c r="H332" s="410">
        <v>245</v>
      </c>
      <c r="I332" s="410">
        <v>248.6</v>
      </c>
      <c r="J332" s="410">
        <v>251.1</v>
      </c>
      <c r="K332" s="409">
        <v>246.1</v>
      </c>
      <c r="L332" s="409">
        <v>240</v>
      </c>
      <c r="M332" s="409">
        <v>2.35028</v>
      </c>
      <c r="N332" s="6"/>
      <c r="O332" s="6"/>
    </row>
    <row r="333" ht="12.75" customHeight="1" spans="1:15">
      <c r="A333" s="407">
        <v>323</v>
      </c>
      <c r="B333" s="411" t="s">
        <v>198</v>
      </c>
      <c r="C333" s="409">
        <v>159.55</v>
      </c>
      <c r="D333" s="410">
        <v>159.75</v>
      </c>
      <c r="E333" s="410">
        <v>157.8</v>
      </c>
      <c r="F333" s="410">
        <v>156.05</v>
      </c>
      <c r="G333" s="410">
        <v>154.1</v>
      </c>
      <c r="H333" s="410">
        <v>161.5</v>
      </c>
      <c r="I333" s="410">
        <v>163.45</v>
      </c>
      <c r="J333" s="410">
        <v>165.2</v>
      </c>
      <c r="K333" s="409">
        <v>161.7</v>
      </c>
      <c r="L333" s="409">
        <v>158</v>
      </c>
      <c r="M333" s="409">
        <v>176.23352</v>
      </c>
      <c r="N333" s="6"/>
      <c r="O333" s="6"/>
    </row>
    <row r="334" ht="12.75" customHeight="1" spans="1:15">
      <c r="A334" s="407">
        <v>324</v>
      </c>
      <c r="B334" s="411" t="s">
        <v>481</v>
      </c>
      <c r="C334" s="409">
        <v>717.5</v>
      </c>
      <c r="D334" s="410">
        <v>719.5</v>
      </c>
      <c r="E334" s="410">
        <v>709</v>
      </c>
      <c r="F334" s="410">
        <v>700.5</v>
      </c>
      <c r="G334" s="410">
        <v>690</v>
      </c>
      <c r="H334" s="410">
        <v>728</v>
      </c>
      <c r="I334" s="410">
        <v>738.5</v>
      </c>
      <c r="J334" s="410">
        <v>747</v>
      </c>
      <c r="K334" s="409">
        <v>730</v>
      </c>
      <c r="L334" s="409">
        <v>711</v>
      </c>
      <c r="M334" s="409">
        <v>2.98975</v>
      </c>
      <c r="N334" s="6"/>
      <c r="O334" s="6"/>
    </row>
    <row r="335" ht="12.75" customHeight="1" spans="1:15">
      <c r="A335" s="407">
        <v>325</v>
      </c>
      <c r="B335" s="411" t="s">
        <v>192</v>
      </c>
      <c r="C335" s="409">
        <v>67.75</v>
      </c>
      <c r="D335" s="410">
        <v>67.95</v>
      </c>
      <c r="E335" s="410">
        <v>67.05</v>
      </c>
      <c r="F335" s="410">
        <v>66.35</v>
      </c>
      <c r="G335" s="410">
        <v>65.45</v>
      </c>
      <c r="H335" s="410">
        <v>68.65</v>
      </c>
      <c r="I335" s="410">
        <v>69.55</v>
      </c>
      <c r="J335" s="410">
        <v>70.25</v>
      </c>
      <c r="K335" s="409">
        <v>68.85</v>
      </c>
      <c r="L335" s="409">
        <v>67.25</v>
      </c>
      <c r="M335" s="409">
        <v>104.59007</v>
      </c>
      <c r="N335" s="6"/>
      <c r="O335" s="6"/>
    </row>
    <row r="336" ht="12.75" customHeight="1" spans="1:15">
      <c r="A336" s="407">
        <v>326</v>
      </c>
      <c r="B336" s="411" t="s">
        <v>194</v>
      </c>
      <c r="C336" s="409">
        <v>4463.25</v>
      </c>
      <c r="D336" s="410">
        <v>4464.08</v>
      </c>
      <c r="E336" s="410">
        <v>4410.17</v>
      </c>
      <c r="F336" s="410">
        <v>4357.08</v>
      </c>
      <c r="G336" s="410">
        <v>4303.17</v>
      </c>
      <c r="H336" s="410">
        <v>4517.17</v>
      </c>
      <c r="I336" s="410">
        <v>4571.08</v>
      </c>
      <c r="J336" s="410">
        <v>4624.17</v>
      </c>
      <c r="K336" s="409">
        <v>4518</v>
      </c>
      <c r="L336" s="409">
        <v>4411</v>
      </c>
      <c r="M336" s="409">
        <v>1.62204</v>
      </c>
      <c r="N336" s="6"/>
      <c r="O336" s="6"/>
    </row>
    <row r="337" ht="12.75" customHeight="1" spans="1:15">
      <c r="A337" s="407">
        <v>327</v>
      </c>
      <c r="B337" s="411" t="s">
        <v>482</v>
      </c>
      <c r="C337" s="409">
        <v>644.8</v>
      </c>
      <c r="D337" s="410">
        <v>648.17</v>
      </c>
      <c r="E337" s="410">
        <v>635.68</v>
      </c>
      <c r="F337" s="410">
        <v>626.57</v>
      </c>
      <c r="G337" s="410">
        <v>614.08</v>
      </c>
      <c r="H337" s="410">
        <v>657.28</v>
      </c>
      <c r="I337" s="410">
        <v>669.77</v>
      </c>
      <c r="J337" s="410">
        <v>678.88</v>
      </c>
      <c r="K337" s="409">
        <v>660.65</v>
      </c>
      <c r="L337" s="409">
        <v>639.05</v>
      </c>
      <c r="M337" s="409">
        <v>5.35358</v>
      </c>
      <c r="N337" s="6"/>
      <c r="O337" s="6"/>
    </row>
    <row r="338" ht="12.75" customHeight="1" spans="1:15">
      <c r="A338" s="407">
        <v>328</v>
      </c>
      <c r="B338" s="411" t="s">
        <v>195</v>
      </c>
      <c r="C338" s="409">
        <v>18979.15</v>
      </c>
      <c r="D338" s="410">
        <v>18966.8</v>
      </c>
      <c r="E338" s="410">
        <v>18803.6</v>
      </c>
      <c r="F338" s="410">
        <v>18628.05</v>
      </c>
      <c r="G338" s="410">
        <v>18464.85</v>
      </c>
      <c r="H338" s="410">
        <v>19142.35</v>
      </c>
      <c r="I338" s="410">
        <v>19305.55</v>
      </c>
      <c r="J338" s="410">
        <v>19481.1</v>
      </c>
      <c r="K338" s="409">
        <v>19130</v>
      </c>
      <c r="L338" s="409">
        <v>18791.25</v>
      </c>
      <c r="M338" s="409">
        <v>0.87195</v>
      </c>
      <c r="N338" s="6"/>
      <c r="O338" s="6"/>
    </row>
    <row r="339" ht="12.75" customHeight="1" spans="1:15">
      <c r="A339" s="407">
        <v>329</v>
      </c>
      <c r="B339" s="411" t="s">
        <v>483</v>
      </c>
      <c r="C339" s="409">
        <v>64.35</v>
      </c>
      <c r="D339" s="410">
        <v>63.88</v>
      </c>
      <c r="E339" s="410">
        <v>62.82</v>
      </c>
      <c r="F339" s="410">
        <v>61.28</v>
      </c>
      <c r="G339" s="410">
        <v>60.22</v>
      </c>
      <c r="H339" s="410">
        <v>65.42</v>
      </c>
      <c r="I339" s="410">
        <v>66.48</v>
      </c>
      <c r="J339" s="410">
        <v>68.02</v>
      </c>
      <c r="K339" s="409">
        <v>64.95</v>
      </c>
      <c r="L339" s="409">
        <v>62.35</v>
      </c>
      <c r="M339" s="409">
        <v>13.23963</v>
      </c>
      <c r="N339" s="6"/>
      <c r="O339" s="6"/>
    </row>
    <row r="340" ht="12.75" customHeight="1" spans="1:15">
      <c r="A340" s="407">
        <v>330</v>
      </c>
      <c r="B340" s="411" t="s">
        <v>293</v>
      </c>
      <c r="C340" s="409">
        <v>267.05</v>
      </c>
      <c r="D340" s="410">
        <v>267.63</v>
      </c>
      <c r="E340" s="410">
        <v>264.42</v>
      </c>
      <c r="F340" s="410">
        <v>261.78</v>
      </c>
      <c r="G340" s="410">
        <v>258.57</v>
      </c>
      <c r="H340" s="410">
        <v>270.27</v>
      </c>
      <c r="I340" s="410">
        <v>273.48</v>
      </c>
      <c r="J340" s="410">
        <v>276.12</v>
      </c>
      <c r="K340" s="409">
        <v>270.85</v>
      </c>
      <c r="L340" s="409">
        <v>265</v>
      </c>
      <c r="M340" s="409">
        <v>1.93099</v>
      </c>
      <c r="N340" s="6"/>
      <c r="O340" s="6"/>
    </row>
    <row r="341" ht="12.75" customHeight="1" spans="1:15">
      <c r="A341" s="407">
        <v>331</v>
      </c>
      <c r="B341" s="411" t="s">
        <v>484</v>
      </c>
      <c r="C341" s="409">
        <v>397.7</v>
      </c>
      <c r="D341" s="410">
        <v>402.63</v>
      </c>
      <c r="E341" s="410">
        <v>388.47</v>
      </c>
      <c r="F341" s="410">
        <v>379.23</v>
      </c>
      <c r="G341" s="410">
        <v>365.07</v>
      </c>
      <c r="H341" s="410">
        <v>411.87</v>
      </c>
      <c r="I341" s="410">
        <v>426.03</v>
      </c>
      <c r="J341" s="410">
        <v>435.27</v>
      </c>
      <c r="K341" s="409">
        <v>416.8</v>
      </c>
      <c r="L341" s="409">
        <v>393.4</v>
      </c>
      <c r="M341" s="409">
        <v>3.84558</v>
      </c>
      <c r="N341" s="6"/>
      <c r="O341" s="6"/>
    </row>
    <row r="342" ht="12.75" customHeight="1" spans="1:15">
      <c r="A342" s="407">
        <v>332</v>
      </c>
      <c r="B342" s="411" t="s">
        <v>199</v>
      </c>
      <c r="C342" s="409">
        <v>906.9</v>
      </c>
      <c r="D342" s="410">
        <v>901.77</v>
      </c>
      <c r="E342" s="410">
        <v>890.13</v>
      </c>
      <c r="F342" s="410">
        <v>873.37</v>
      </c>
      <c r="G342" s="410">
        <v>861.73</v>
      </c>
      <c r="H342" s="410">
        <v>918.53</v>
      </c>
      <c r="I342" s="410">
        <v>930.17</v>
      </c>
      <c r="J342" s="410">
        <v>946.93</v>
      </c>
      <c r="K342" s="409">
        <v>913.4</v>
      </c>
      <c r="L342" s="409">
        <v>885</v>
      </c>
      <c r="M342" s="409">
        <v>7.40877</v>
      </c>
      <c r="N342" s="6"/>
      <c r="O342" s="6"/>
    </row>
    <row r="343" ht="12.75" customHeight="1" spans="1:15">
      <c r="A343" s="407">
        <v>333</v>
      </c>
      <c r="B343" s="411" t="s">
        <v>201</v>
      </c>
      <c r="C343" s="409">
        <v>126.65</v>
      </c>
      <c r="D343" s="410">
        <v>126.12</v>
      </c>
      <c r="E343" s="410">
        <v>124.03</v>
      </c>
      <c r="F343" s="410">
        <v>121.42</v>
      </c>
      <c r="G343" s="410">
        <v>119.33</v>
      </c>
      <c r="H343" s="410">
        <v>128.73</v>
      </c>
      <c r="I343" s="410">
        <v>130.82</v>
      </c>
      <c r="J343" s="410">
        <v>133.43</v>
      </c>
      <c r="K343" s="409">
        <v>128.2</v>
      </c>
      <c r="L343" s="409">
        <v>123.5</v>
      </c>
      <c r="M343" s="409">
        <v>205.97761</v>
      </c>
      <c r="N343" s="6"/>
      <c r="O343" s="6"/>
    </row>
    <row r="344" ht="12.75" customHeight="1" spans="1:15">
      <c r="A344" s="407">
        <v>334</v>
      </c>
      <c r="B344" s="411" t="s">
        <v>294</v>
      </c>
      <c r="C344" s="409">
        <v>175.7</v>
      </c>
      <c r="D344" s="410">
        <v>174.17</v>
      </c>
      <c r="E344" s="410">
        <v>171.83</v>
      </c>
      <c r="F344" s="410">
        <v>167.97</v>
      </c>
      <c r="G344" s="410">
        <v>165.63</v>
      </c>
      <c r="H344" s="410">
        <v>178.03</v>
      </c>
      <c r="I344" s="410">
        <v>180.37</v>
      </c>
      <c r="J344" s="410">
        <v>184.23</v>
      </c>
      <c r="K344" s="409">
        <v>176.5</v>
      </c>
      <c r="L344" s="409">
        <v>170.3</v>
      </c>
      <c r="M344" s="409">
        <v>24.69924</v>
      </c>
      <c r="N344" s="6"/>
      <c r="O344" s="6"/>
    </row>
    <row r="345" ht="12.75" customHeight="1" spans="1:15">
      <c r="A345" s="407">
        <v>335</v>
      </c>
      <c r="B345" s="411" t="s">
        <v>295</v>
      </c>
      <c r="C345" s="409">
        <v>632.15</v>
      </c>
      <c r="D345" s="410">
        <v>638.9</v>
      </c>
      <c r="E345" s="410">
        <v>622.8</v>
      </c>
      <c r="F345" s="410">
        <v>613.45</v>
      </c>
      <c r="G345" s="410">
        <v>597.35</v>
      </c>
      <c r="H345" s="410">
        <v>648.25</v>
      </c>
      <c r="I345" s="410">
        <v>664.35</v>
      </c>
      <c r="J345" s="410">
        <v>673.7</v>
      </c>
      <c r="K345" s="409">
        <v>655</v>
      </c>
      <c r="L345" s="409">
        <v>629.55</v>
      </c>
      <c r="M345" s="409">
        <v>6.49589</v>
      </c>
      <c r="N345" s="6"/>
      <c r="O345" s="6"/>
    </row>
    <row r="346" ht="12.75" customHeight="1" spans="1:15">
      <c r="A346" s="407">
        <v>336</v>
      </c>
      <c r="B346" s="411" t="s">
        <v>200</v>
      </c>
      <c r="C346" s="409">
        <v>2949.9</v>
      </c>
      <c r="D346" s="410">
        <v>2954.25</v>
      </c>
      <c r="E346" s="410">
        <v>2923.5</v>
      </c>
      <c r="F346" s="410">
        <v>2897.1</v>
      </c>
      <c r="G346" s="410">
        <v>2866.35</v>
      </c>
      <c r="H346" s="410">
        <v>2980.65</v>
      </c>
      <c r="I346" s="410">
        <v>3011.4</v>
      </c>
      <c r="J346" s="410">
        <v>3037.8</v>
      </c>
      <c r="K346" s="409">
        <v>2985</v>
      </c>
      <c r="L346" s="409">
        <v>2927.85</v>
      </c>
      <c r="M346" s="409">
        <v>0.86801</v>
      </c>
      <c r="N346" s="6"/>
      <c r="O346" s="6"/>
    </row>
    <row r="347" ht="12.75" customHeight="1" spans="1:15">
      <c r="A347" s="407">
        <v>337</v>
      </c>
      <c r="B347" s="411" t="s">
        <v>485</v>
      </c>
      <c r="C347" s="409">
        <v>275.1</v>
      </c>
      <c r="D347" s="410">
        <v>277.47</v>
      </c>
      <c r="E347" s="410">
        <v>270.93</v>
      </c>
      <c r="F347" s="410">
        <v>266.77</v>
      </c>
      <c r="G347" s="410">
        <v>260.23</v>
      </c>
      <c r="H347" s="410">
        <v>281.63</v>
      </c>
      <c r="I347" s="410">
        <v>288.17</v>
      </c>
      <c r="J347" s="410">
        <v>292.33</v>
      </c>
      <c r="K347" s="409">
        <v>284</v>
      </c>
      <c r="L347" s="409">
        <v>273.3</v>
      </c>
      <c r="M347" s="409">
        <v>3.40744</v>
      </c>
      <c r="N347" s="6"/>
      <c r="O347" s="6"/>
    </row>
    <row r="348" ht="12.75" customHeight="1" spans="1:15">
      <c r="A348" s="407">
        <v>338</v>
      </c>
      <c r="B348" s="411" t="s">
        <v>296</v>
      </c>
      <c r="C348" s="409">
        <v>467.2</v>
      </c>
      <c r="D348" s="410">
        <v>471.7</v>
      </c>
      <c r="E348" s="410">
        <v>460.5</v>
      </c>
      <c r="F348" s="410">
        <v>453.8</v>
      </c>
      <c r="G348" s="410">
        <v>442.6</v>
      </c>
      <c r="H348" s="410">
        <v>478.4</v>
      </c>
      <c r="I348" s="410">
        <v>489.6</v>
      </c>
      <c r="J348" s="410">
        <v>496.3</v>
      </c>
      <c r="K348" s="409">
        <v>482.9</v>
      </c>
      <c r="L348" s="409">
        <v>465</v>
      </c>
      <c r="M348" s="409">
        <v>3.38411</v>
      </c>
      <c r="N348" s="6"/>
      <c r="O348" s="6"/>
    </row>
    <row r="349" ht="12.75" customHeight="1" spans="1:15">
      <c r="A349" s="407">
        <v>339</v>
      </c>
      <c r="B349" s="411" t="s">
        <v>486</v>
      </c>
      <c r="C349" s="409">
        <v>127.2</v>
      </c>
      <c r="D349" s="410">
        <v>128.25</v>
      </c>
      <c r="E349" s="410">
        <v>125.25</v>
      </c>
      <c r="F349" s="410">
        <v>123.3</v>
      </c>
      <c r="G349" s="410">
        <v>120.3</v>
      </c>
      <c r="H349" s="410">
        <v>130.2</v>
      </c>
      <c r="I349" s="410">
        <v>133.2</v>
      </c>
      <c r="J349" s="410">
        <v>135.15</v>
      </c>
      <c r="K349" s="409">
        <v>131.25</v>
      </c>
      <c r="L349" s="409">
        <v>126.3</v>
      </c>
      <c r="M349" s="409">
        <v>6.14377</v>
      </c>
      <c r="N349" s="6"/>
      <c r="O349" s="6"/>
    </row>
    <row r="350" ht="12.75" customHeight="1" spans="1:15">
      <c r="A350" s="407">
        <v>340</v>
      </c>
      <c r="B350" s="411" t="s">
        <v>208</v>
      </c>
      <c r="C350" s="409">
        <v>2989.6</v>
      </c>
      <c r="D350" s="410">
        <v>2986.95</v>
      </c>
      <c r="E350" s="410">
        <v>2957.9</v>
      </c>
      <c r="F350" s="410">
        <v>2926.2</v>
      </c>
      <c r="G350" s="410">
        <v>2897.15</v>
      </c>
      <c r="H350" s="410">
        <v>3018.65</v>
      </c>
      <c r="I350" s="410">
        <v>3047.7</v>
      </c>
      <c r="J350" s="410">
        <v>3079.4</v>
      </c>
      <c r="K350" s="409">
        <v>3016</v>
      </c>
      <c r="L350" s="409">
        <v>2955.25</v>
      </c>
      <c r="M350" s="409">
        <v>2.42782</v>
      </c>
      <c r="N350" s="6"/>
      <c r="O350" s="6"/>
    </row>
    <row r="351" ht="12.75" customHeight="1" spans="1:15">
      <c r="A351" s="407">
        <v>341</v>
      </c>
      <c r="B351" s="411" t="s">
        <v>487</v>
      </c>
      <c r="C351" s="409">
        <v>375.2</v>
      </c>
      <c r="D351" s="410">
        <v>377.8</v>
      </c>
      <c r="E351" s="410">
        <v>369.6</v>
      </c>
      <c r="F351" s="410">
        <v>364</v>
      </c>
      <c r="G351" s="410">
        <v>355.8</v>
      </c>
      <c r="H351" s="410">
        <v>383.4</v>
      </c>
      <c r="I351" s="410">
        <v>391.6</v>
      </c>
      <c r="J351" s="410">
        <v>397.2</v>
      </c>
      <c r="K351" s="409">
        <v>386</v>
      </c>
      <c r="L351" s="409">
        <v>372.2</v>
      </c>
      <c r="M351" s="409">
        <v>2.19718</v>
      </c>
      <c r="N351" s="6"/>
      <c r="O351" s="6"/>
    </row>
    <row r="352" ht="12.75" customHeight="1" spans="1:15">
      <c r="A352" s="407">
        <v>342</v>
      </c>
      <c r="B352" s="411" t="s">
        <v>488</v>
      </c>
      <c r="C352" s="409">
        <v>260.15</v>
      </c>
      <c r="D352" s="410">
        <v>259.22</v>
      </c>
      <c r="E352" s="410">
        <v>256.18</v>
      </c>
      <c r="F352" s="410">
        <v>252.22</v>
      </c>
      <c r="G352" s="410">
        <v>249.18</v>
      </c>
      <c r="H352" s="410">
        <v>263.18</v>
      </c>
      <c r="I352" s="410">
        <v>266.22</v>
      </c>
      <c r="J352" s="410">
        <v>270.18</v>
      </c>
      <c r="K352" s="409">
        <v>262.25</v>
      </c>
      <c r="L352" s="409">
        <v>255.25</v>
      </c>
      <c r="M352" s="409">
        <v>3.87719</v>
      </c>
      <c r="N352" s="6"/>
      <c r="O352" s="6"/>
    </row>
    <row r="353" ht="12.75" customHeight="1" spans="1:15">
      <c r="A353" s="407">
        <v>343</v>
      </c>
      <c r="B353" s="411" t="s">
        <v>213</v>
      </c>
      <c r="C353" s="409">
        <v>1759.95</v>
      </c>
      <c r="D353" s="410">
        <v>1737.65</v>
      </c>
      <c r="E353" s="410">
        <v>1707.3</v>
      </c>
      <c r="F353" s="410">
        <v>1654.65</v>
      </c>
      <c r="G353" s="410">
        <v>1624.3</v>
      </c>
      <c r="H353" s="410">
        <v>1790.3</v>
      </c>
      <c r="I353" s="410">
        <v>1820.65</v>
      </c>
      <c r="J353" s="410">
        <v>1873.3</v>
      </c>
      <c r="K353" s="409">
        <v>1768</v>
      </c>
      <c r="L353" s="409">
        <v>1685</v>
      </c>
      <c r="M353" s="409">
        <v>21.66945</v>
      </c>
      <c r="N353" s="6"/>
      <c r="O353" s="6"/>
    </row>
    <row r="354" ht="12.75" customHeight="1" spans="1:15">
      <c r="A354" s="407">
        <v>344</v>
      </c>
      <c r="B354" s="411" t="s">
        <v>202</v>
      </c>
      <c r="C354" s="409">
        <v>49664.9</v>
      </c>
      <c r="D354" s="410">
        <v>49780.3</v>
      </c>
      <c r="E354" s="410">
        <v>48860.6</v>
      </c>
      <c r="F354" s="410">
        <v>48056.3</v>
      </c>
      <c r="G354" s="410">
        <v>47136.6</v>
      </c>
      <c r="H354" s="410">
        <v>50584.6</v>
      </c>
      <c r="I354" s="410">
        <v>51504.3</v>
      </c>
      <c r="J354" s="410">
        <v>52308.6</v>
      </c>
      <c r="K354" s="409">
        <v>50700</v>
      </c>
      <c r="L354" s="409">
        <v>48976</v>
      </c>
      <c r="M354" s="409">
        <v>0.26371</v>
      </c>
      <c r="N354" s="6"/>
      <c r="O354" s="6"/>
    </row>
    <row r="355" ht="12.75" customHeight="1" spans="1:15">
      <c r="A355" s="407">
        <v>345</v>
      </c>
      <c r="B355" s="411" t="s">
        <v>204</v>
      </c>
      <c r="C355" s="409">
        <v>3223.6</v>
      </c>
      <c r="D355" s="410">
        <v>3228.67</v>
      </c>
      <c r="E355" s="410">
        <v>3157.33</v>
      </c>
      <c r="F355" s="410">
        <v>3091.07</v>
      </c>
      <c r="G355" s="410">
        <v>3019.73</v>
      </c>
      <c r="H355" s="410">
        <v>3294.93</v>
      </c>
      <c r="I355" s="410">
        <v>3366.27</v>
      </c>
      <c r="J355" s="410">
        <v>3432.53</v>
      </c>
      <c r="K355" s="409">
        <v>3300</v>
      </c>
      <c r="L355" s="409">
        <v>3162.4</v>
      </c>
      <c r="M355" s="409">
        <v>6.3259</v>
      </c>
      <c r="N355" s="6"/>
      <c r="O355" s="6"/>
    </row>
    <row r="356" ht="12.75" customHeight="1" spans="1:15">
      <c r="A356" s="407">
        <v>346</v>
      </c>
      <c r="B356" s="411" t="s">
        <v>205</v>
      </c>
      <c r="C356" s="409">
        <v>199.95</v>
      </c>
      <c r="D356" s="410">
        <v>199.52</v>
      </c>
      <c r="E356" s="410">
        <v>197.48</v>
      </c>
      <c r="F356" s="410">
        <v>195.02</v>
      </c>
      <c r="G356" s="410">
        <v>192.98</v>
      </c>
      <c r="H356" s="410">
        <v>201.98</v>
      </c>
      <c r="I356" s="410">
        <v>204.02</v>
      </c>
      <c r="J356" s="410">
        <v>206.48</v>
      </c>
      <c r="K356" s="409">
        <v>201.55</v>
      </c>
      <c r="L356" s="409">
        <v>197.05</v>
      </c>
      <c r="M356" s="409">
        <v>17.617</v>
      </c>
      <c r="N356" s="6"/>
      <c r="O356" s="6"/>
    </row>
    <row r="357" ht="12.75" customHeight="1" spans="1:15">
      <c r="A357" s="407">
        <v>347</v>
      </c>
      <c r="B357" s="411" t="s">
        <v>489</v>
      </c>
      <c r="C357" s="409">
        <v>4228.65</v>
      </c>
      <c r="D357" s="410">
        <v>4251.65</v>
      </c>
      <c r="E357" s="410">
        <v>4107</v>
      </c>
      <c r="F357" s="410">
        <v>3985.35</v>
      </c>
      <c r="G357" s="410">
        <v>3840.7</v>
      </c>
      <c r="H357" s="410">
        <v>4373.3</v>
      </c>
      <c r="I357" s="410">
        <v>4517.95</v>
      </c>
      <c r="J357" s="410">
        <v>4639.6</v>
      </c>
      <c r="K357" s="409">
        <v>4396.3</v>
      </c>
      <c r="L357" s="409">
        <v>4130</v>
      </c>
      <c r="M357" s="409">
        <v>0.7688</v>
      </c>
      <c r="N357" s="6"/>
      <c r="O357" s="6"/>
    </row>
    <row r="358" ht="12.75" customHeight="1" spans="1:15">
      <c r="A358" s="407">
        <v>348</v>
      </c>
      <c r="B358" s="411" t="s">
        <v>490</v>
      </c>
      <c r="C358" s="409">
        <v>1326.3</v>
      </c>
      <c r="D358" s="410">
        <v>1328.6</v>
      </c>
      <c r="E358" s="410">
        <v>1299</v>
      </c>
      <c r="F358" s="410">
        <v>1271.7</v>
      </c>
      <c r="G358" s="410">
        <v>1242.1</v>
      </c>
      <c r="H358" s="410">
        <v>1355.9</v>
      </c>
      <c r="I358" s="410">
        <v>1385.5</v>
      </c>
      <c r="J358" s="410">
        <v>1412.8</v>
      </c>
      <c r="K358" s="409">
        <v>1358.2</v>
      </c>
      <c r="L358" s="409">
        <v>1301.3</v>
      </c>
      <c r="M358" s="409">
        <v>0.85425</v>
      </c>
      <c r="N358" s="6"/>
      <c r="O358" s="6"/>
    </row>
    <row r="359" ht="12.75" customHeight="1" spans="1:15">
      <c r="A359" s="407">
        <v>349</v>
      </c>
      <c r="B359" s="411" t="s">
        <v>207</v>
      </c>
      <c r="C359" s="409">
        <v>2704.2</v>
      </c>
      <c r="D359" s="410">
        <v>2720.73</v>
      </c>
      <c r="E359" s="410">
        <v>2653.47</v>
      </c>
      <c r="F359" s="410">
        <v>2602.73</v>
      </c>
      <c r="G359" s="410">
        <v>2535.47</v>
      </c>
      <c r="H359" s="410">
        <v>2771.47</v>
      </c>
      <c r="I359" s="410">
        <v>2838.73</v>
      </c>
      <c r="J359" s="410">
        <v>2889.47</v>
      </c>
      <c r="K359" s="409">
        <v>2788</v>
      </c>
      <c r="L359" s="409">
        <v>2670</v>
      </c>
      <c r="M359" s="409">
        <v>7.81261</v>
      </c>
      <c r="N359" s="6"/>
      <c r="O359" s="6"/>
    </row>
    <row r="360" ht="12.75" customHeight="1" spans="1:15">
      <c r="A360" s="407">
        <v>350</v>
      </c>
      <c r="B360" s="411" t="s">
        <v>203</v>
      </c>
      <c r="C360" s="409">
        <v>843.25</v>
      </c>
      <c r="D360" s="410">
        <v>848.13</v>
      </c>
      <c r="E360" s="410">
        <v>826.27</v>
      </c>
      <c r="F360" s="410">
        <v>809.28</v>
      </c>
      <c r="G360" s="410">
        <v>787.42</v>
      </c>
      <c r="H360" s="410">
        <v>865.12</v>
      </c>
      <c r="I360" s="410">
        <v>886.98</v>
      </c>
      <c r="J360" s="410">
        <v>903.97</v>
      </c>
      <c r="K360" s="409">
        <v>870</v>
      </c>
      <c r="L360" s="409">
        <v>831.15</v>
      </c>
      <c r="M360" s="409">
        <v>14.51592</v>
      </c>
      <c r="N360" s="6"/>
      <c r="O360" s="6"/>
    </row>
    <row r="361" ht="12.75" customHeight="1" spans="1:15">
      <c r="A361" s="407">
        <v>351</v>
      </c>
      <c r="B361" s="411" t="s">
        <v>491</v>
      </c>
      <c r="C361" s="409">
        <v>881.7</v>
      </c>
      <c r="D361" s="410">
        <v>881.12</v>
      </c>
      <c r="E361" s="410">
        <v>850.23</v>
      </c>
      <c r="F361" s="410">
        <v>818.77</v>
      </c>
      <c r="G361" s="410">
        <v>787.88</v>
      </c>
      <c r="H361" s="410">
        <v>912.58</v>
      </c>
      <c r="I361" s="410">
        <v>943.47</v>
      </c>
      <c r="J361" s="410">
        <v>974.93</v>
      </c>
      <c r="K361" s="409">
        <v>912</v>
      </c>
      <c r="L361" s="409">
        <v>849.65</v>
      </c>
      <c r="M361" s="409">
        <v>1.58565</v>
      </c>
      <c r="N361" s="6"/>
      <c r="O361" s="6"/>
    </row>
    <row r="362" ht="12.75" customHeight="1" spans="1:15">
      <c r="A362" s="407">
        <v>352</v>
      </c>
      <c r="B362" s="411" t="s">
        <v>210</v>
      </c>
      <c r="C362" s="409">
        <v>2586.6</v>
      </c>
      <c r="D362" s="410">
        <v>2571.2</v>
      </c>
      <c r="E362" s="410">
        <v>2535.4</v>
      </c>
      <c r="F362" s="410">
        <v>2484.2</v>
      </c>
      <c r="G362" s="410">
        <v>2448.4</v>
      </c>
      <c r="H362" s="410">
        <v>2622.4</v>
      </c>
      <c r="I362" s="410">
        <v>2658.2</v>
      </c>
      <c r="J362" s="410">
        <v>2709.4</v>
      </c>
      <c r="K362" s="409">
        <v>2607</v>
      </c>
      <c r="L362" s="409">
        <v>2520</v>
      </c>
      <c r="M362" s="409">
        <v>4.19989</v>
      </c>
      <c r="N362" s="6"/>
      <c r="O362" s="6"/>
    </row>
    <row r="363" ht="12.75" customHeight="1" spans="1:15">
      <c r="A363" s="407">
        <v>353</v>
      </c>
      <c r="B363" s="411" t="s">
        <v>492</v>
      </c>
      <c r="C363" s="409">
        <v>1958.85</v>
      </c>
      <c r="D363" s="410">
        <v>1998.73</v>
      </c>
      <c r="E363" s="410">
        <v>1912.07</v>
      </c>
      <c r="F363" s="410">
        <v>1865.28</v>
      </c>
      <c r="G363" s="410">
        <v>1778.62</v>
      </c>
      <c r="H363" s="410">
        <v>2045.52</v>
      </c>
      <c r="I363" s="410">
        <v>2132.18</v>
      </c>
      <c r="J363" s="410">
        <v>2178.97</v>
      </c>
      <c r="K363" s="409">
        <v>2085.4</v>
      </c>
      <c r="L363" s="409">
        <v>1951.95</v>
      </c>
      <c r="M363" s="409">
        <v>2.28987</v>
      </c>
      <c r="N363" s="6"/>
      <c r="O363" s="6"/>
    </row>
    <row r="364" ht="12.75" customHeight="1" spans="1:15">
      <c r="A364" s="407">
        <v>354</v>
      </c>
      <c r="B364" s="411" t="s">
        <v>493</v>
      </c>
      <c r="C364" s="409">
        <v>292.85</v>
      </c>
      <c r="D364" s="410">
        <v>292.78</v>
      </c>
      <c r="E364" s="410">
        <v>286.57</v>
      </c>
      <c r="F364" s="410">
        <v>280.28</v>
      </c>
      <c r="G364" s="410">
        <v>274.07</v>
      </c>
      <c r="H364" s="410">
        <v>299.07</v>
      </c>
      <c r="I364" s="410">
        <v>305.28</v>
      </c>
      <c r="J364" s="410">
        <v>311.57</v>
      </c>
      <c r="K364" s="409">
        <v>299</v>
      </c>
      <c r="L364" s="409">
        <v>286.5</v>
      </c>
      <c r="M364" s="409">
        <v>41.15412</v>
      </c>
      <c r="N364" s="6"/>
      <c r="O364" s="6"/>
    </row>
    <row r="365" ht="12.75" customHeight="1" spans="1:15">
      <c r="A365" s="407">
        <v>355</v>
      </c>
      <c r="B365" s="411" t="s">
        <v>206</v>
      </c>
      <c r="C365" s="409">
        <v>104.75</v>
      </c>
      <c r="D365" s="410">
        <v>104.97</v>
      </c>
      <c r="E365" s="410">
        <v>103.58</v>
      </c>
      <c r="F365" s="410">
        <v>102.42</v>
      </c>
      <c r="G365" s="410">
        <v>101.03</v>
      </c>
      <c r="H365" s="410">
        <v>106.13</v>
      </c>
      <c r="I365" s="410">
        <v>107.52</v>
      </c>
      <c r="J365" s="410">
        <v>108.68</v>
      </c>
      <c r="K365" s="409">
        <v>106.35</v>
      </c>
      <c r="L365" s="409">
        <v>103.8</v>
      </c>
      <c r="M365" s="409">
        <v>44.8589</v>
      </c>
      <c r="N365" s="6"/>
      <c r="O365" s="6"/>
    </row>
    <row r="366" ht="12.75" customHeight="1" spans="1:15">
      <c r="A366" s="407">
        <v>356</v>
      </c>
      <c r="B366" s="411" t="s">
        <v>211</v>
      </c>
      <c r="C366" s="409">
        <v>208</v>
      </c>
      <c r="D366" s="410">
        <v>208.72</v>
      </c>
      <c r="E366" s="410">
        <v>205.33</v>
      </c>
      <c r="F366" s="410">
        <v>202.67</v>
      </c>
      <c r="G366" s="410">
        <v>199.28</v>
      </c>
      <c r="H366" s="410">
        <v>211.38</v>
      </c>
      <c r="I366" s="410">
        <v>214.77</v>
      </c>
      <c r="J366" s="410">
        <v>217.43</v>
      </c>
      <c r="K366" s="409">
        <v>212.1</v>
      </c>
      <c r="L366" s="409">
        <v>206.05</v>
      </c>
      <c r="M366" s="409">
        <v>275.71402</v>
      </c>
      <c r="N366" s="6"/>
      <c r="O366" s="6"/>
    </row>
    <row r="367" ht="12.75" customHeight="1" spans="1:15">
      <c r="A367" s="407">
        <v>357</v>
      </c>
      <c r="B367" s="411" t="s">
        <v>494</v>
      </c>
      <c r="C367" s="409">
        <v>412.5</v>
      </c>
      <c r="D367" s="410">
        <v>411.12</v>
      </c>
      <c r="E367" s="410">
        <v>406.58</v>
      </c>
      <c r="F367" s="410">
        <v>400.67</v>
      </c>
      <c r="G367" s="410">
        <v>396.13</v>
      </c>
      <c r="H367" s="410">
        <v>417.03</v>
      </c>
      <c r="I367" s="410">
        <v>421.57</v>
      </c>
      <c r="J367" s="410">
        <v>427.48</v>
      </c>
      <c r="K367" s="409">
        <v>415.65</v>
      </c>
      <c r="L367" s="409">
        <v>405.2</v>
      </c>
      <c r="M367" s="409">
        <v>7.85623</v>
      </c>
      <c r="N367" s="6"/>
      <c r="O367" s="6"/>
    </row>
    <row r="368" ht="12.75" customHeight="1" spans="1:15">
      <c r="A368" s="407">
        <v>358</v>
      </c>
      <c r="B368" s="411" t="s">
        <v>297</v>
      </c>
      <c r="C368" s="409">
        <v>448.8</v>
      </c>
      <c r="D368" s="410">
        <v>444.88</v>
      </c>
      <c r="E368" s="410">
        <v>437.92</v>
      </c>
      <c r="F368" s="410">
        <v>427.03</v>
      </c>
      <c r="G368" s="410">
        <v>420.07</v>
      </c>
      <c r="H368" s="410">
        <v>455.77</v>
      </c>
      <c r="I368" s="410">
        <v>462.73</v>
      </c>
      <c r="J368" s="410">
        <v>473.62</v>
      </c>
      <c r="K368" s="409">
        <v>451.85</v>
      </c>
      <c r="L368" s="409">
        <v>434</v>
      </c>
      <c r="M368" s="409">
        <v>5.75372</v>
      </c>
      <c r="N368" s="6"/>
      <c r="O368" s="6"/>
    </row>
    <row r="369" ht="12.75" customHeight="1" spans="1:15">
      <c r="A369" s="407">
        <v>359</v>
      </c>
      <c r="B369" s="411" t="s">
        <v>495</v>
      </c>
      <c r="C369" s="409">
        <v>578.2</v>
      </c>
      <c r="D369" s="410">
        <v>581.05</v>
      </c>
      <c r="E369" s="410">
        <v>573.15</v>
      </c>
      <c r="F369" s="410">
        <v>568.1</v>
      </c>
      <c r="G369" s="410">
        <v>560.2</v>
      </c>
      <c r="H369" s="410">
        <v>586.1</v>
      </c>
      <c r="I369" s="410">
        <v>594</v>
      </c>
      <c r="J369" s="410">
        <v>599.05</v>
      </c>
      <c r="K369" s="409">
        <v>588.95</v>
      </c>
      <c r="L369" s="409">
        <v>576</v>
      </c>
      <c r="M369" s="409">
        <v>0.4731</v>
      </c>
      <c r="N369" s="6"/>
      <c r="O369" s="6"/>
    </row>
    <row r="370" ht="12.75" customHeight="1" spans="1:15">
      <c r="A370" s="407">
        <v>360</v>
      </c>
      <c r="B370" s="411" t="s">
        <v>496</v>
      </c>
      <c r="C370" s="409">
        <v>129.05</v>
      </c>
      <c r="D370" s="410">
        <v>127.62</v>
      </c>
      <c r="E370" s="410">
        <v>121.83</v>
      </c>
      <c r="F370" s="410">
        <v>114.62</v>
      </c>
      <c r="G370" s="410">
        <v>108.83</v>
      </c>
      <c r="H370" s="410">
        <v>134.83</v>
      </c>
      <c r="I370" s="410">
        <v>140.62</v>
      </c>
      <c r="J370" s="410">
        <v>147.83</v>
      </c>
      <c r="K370" s="409">
        <v>133.4</v>
      </c>
      <c r="L370" s="409">
        <v>120.4</v>
      </c>
      <c r="M370" s="409">
        <v>8.34919</v>
      </c>
      <c r="N370" s="6"/>
      <c r="O370" s="6"/>
    </row>
    <row r="371" ht="12.75" customHeight="1" spans="1:15">
      <c r="A371" s="407">
        <v>361</v>
      </c>
      <c r="B371" s="411" t="s">
        <v>497</v>
      </c>
      <c r="C371" s="409">
        <v>1458.95</v>
      </c>
      <c r="D371" s="410">
        <v>1456.02</v>
      </c>
      <c r="E371" s="410">
        <v>1413.03</v>
      </c>
      <c r="F371" s="410">
        <v>1367.12</v>
      </c>
      <c r="G371" s="410">
        <v>1324.13</v>
      </c>
      <c r="H371" s="410">
        <v>1501.93</v>
      </c>
      <c r="I371" s="410">
        <v>1544.92</v>
      </c>
      <c r="J371" s="410">
        <v>1590.83</v>
      </c>
      <c r="K371" s="409">
        <v>1499</v>
      </c>
      <c r="L371" s="409">
        <v>1410.1</v>
      </c>
      <c r="M371" s="409">
        <v>0.19995</v>
      </c>
      <c r="N371" s="6"/>
      <c r="O371" s="6"/>
    </row>
    <row r="372" ht="12.75" customHeight="1" spans="1:15">
      <c r="A372" s="407">
        <v>362</v>
      </c>
      <c r="B372" s="411" t="s">
        <v>498</v>
      </c>
      <c r="C372" s="409">
        <v>4003.45</v>
      </c>
      <c r="D372" s="410">
        <v>3986.17</v>
      </c>
      <c r="E372" s="410">
        <v>3942.33</v>
      </c>
      <c r="F372" s="410">
        <v>3881.22</v>
      </c>
      <c r="G372" s="410">
        <v>3837.38</v>
      </c>
      <c r="H372" s="410">
        <v>4047.28</v>
      </c>
      <c r="I372" s="410">
        <v>4091.12</v>
      </c>
      <c r="J372" s="410">
        <v>4152.23</v>
      </c>
      <c r="K372" s="409">
        <v>4030</v>
      </c>
      <c r="L372" s="409">
        <v>3925.05</v>
      </c>
      <c r="M372" s="409">
        <v>0.0738</v>
      </c>
      <c r="N372" s="6"/>
      <c r="O372" s="6"/>
    </row>
    <row r="373" ht="12.75" customHeight="1" spans="1:15">
      <c r="A373" s="407">
        <v>363</v>
      </c>
      <c r="B373" s="411" t="s">
        <v>298</v>
      </c>
      <c r="C373" s="409">
        <v>13598.3</v>
      </c>
      <c r="D373" s="410">
        <v>13816.1</v>
      </c>
      <c r="E373" s="410">
        <v>13282.2</v>
      </c>
      <c r="F373" s="410">
        <v>12966.1</v>
      </c>
      <c r="G373" s="410">
        <v>12432.2</v>
      </c>
      <c r="H373" s="410">
        <v>14132.2</v>
      </c>
      <c r="I373" s="410">
        <v>14666.1</v>
      </c>
      <c r="J373" s="410">
        <v>14982.2</v>
      </c>
      <c r="K373" s="409">
        <v>14350</v>
      </c>
      <c r="L373" s="409">
        <v>13500</v>
      </c>
      <c r="M373" s="409">
        <v>0.2472</v>
      </c>
      <c r="N373" s="6"/>
      <c r="O373" s="6"/>
    </row>
    <row r="374" ht="12.75" customHeight="1" spans="1:15">
      <c r="A374" s="407">
        <v>364</v>
      </c>
      <c r="B374" s="411" t="s">
        <v>209</v>
      </c>
      <c r="C374" s="409">
        <v>34.9</v>
      </c>
      <c r="D374" s="410">
        <v>34.97</v>
      </c>
      <c r="E374" s="410">
        <v>34.18</v>
      </c>
      <c r="F374" s="410">
        <v>33.47</v>
      </c>
      <c r="G374" s="410">
        <v>32.68</v>
      </c>
      <c r="H374" s="410">
        <v>35.68</v>
      </c>
      <c r="I374" s="410">
        <v>36.47</v>
      </c>
      <c r="J374" s="410">
        <v>37.18</v>
      </c>
      <c r="K374" s="409">
        <v>35.75</v>
      </c>
      <c r="L374" s="409">
        <v>34.25</v>
      </c>
      <c r="M374" s="409">
        <v>1168.39087</v>
      </c>
      <c r="N374" s="6"/>
      <c r="O374" s="6"/>
    </row>
    <row r="375" ht="12.75" customHeight="1" spans="1:15">
      <c r="A375" s="407">
        <v>365</v>
      </c>
      <c r="B375" s="411" t="s">
        <v>499</v>
      </c>
      <c r="C375" s="409">
        <v>627.25</v>
      </c>
      <c r="D375" s="410">
        <v>633.13</v>
      </c>
      <c r="E375" s="410">
        <v>615.37</v>
      </c>
      <c r="F375" s="410">
        <v>603.48</v>
      </c>
      <c r="G375" s="410">
        <v>585.72</v>
      </c>
      <c r="H375" s="410">
        <v>645.02</v>
      </c>
      <c r="I375" s="410">
        <v>662.78</v>
      </c>
      <c r="J375" s="410">
        <v>674.67</v>
      </c>
      <c r="K375" s="409">
        <v>650.9</v>
      </c>
      <c r="L375" s="409">
        <v>621.25</v>
      </c>
      <c r="M375" s="409">
        <v>2.40379</v>
      </c>
      <c r="N375" s="6"/>
      <c r="O375" s="6"/>
    </row>
    <row r="376" ht="12.75" customHeight="1" spans="1:15">
      <c r="A376" s="407">
        <v>366</v>
      </c>
      <c r="B376" s="411" t="s">
        <v>216</v>
      </c>
      <c r="C376" s="409">
        <v>109.85</v>
      </c>
      <c r="D376" s="410">
        <v>111.5</v>
      </c>
      <c r="E376" s="410">
        <v>107.2</v>
      </c>
      <c r="F376" s="410">
        <v>104.55</v>
      </c>
      <c r="G376" s="410">
        <v>100.25</v>
      </c>
      <c r="H376" s="410">
        <v>114.15</v>
      </c>
      <c r="I376" s="410">
        <v>118.45</v>
      </c>
      <c r="J376" s="410">
        <v>121.1</v>
      </c>
      <c r="K376" s="409">
        <v>115.8</v>
      </c>
      <c r="L376" s="409">
        <v>108.85</v>
      </c>
      <c r="M376" s="409">
        <v>189.27594</v>
      </c>
      <c r="N376" s="6"/>
      <c r="O376" s="6"/>
    </row>
    <row r="377" ht="12.75" customHeight="1" spans="1:15">
      <c r="A377" s="407">
        <v>367</v>
      </c>
      <c r="B377" s="411" t="s">
        <v>217</v>
      </c>
      <c r="C377" s="409">
        <v>94.25</v>
      </c>
      <c r="D377" s="410">
        <v>94.72</v>
      </c>
      <c r="E377" s="410">
        <v>92.83</v>
      </c>
      <c r="F377" s="410">
        <v>91.42</v>
      </c>
      <c r="G377" s="410">
        <v>89.53</v>
      </c>
      <c r="H377" s="410">
        <v>96.13</v>
      </c>
      <c r="I377" s="410">
        <v>98.02</v>
      </c>
      <c r="J377" s="410">
        <v>99.43</v>
      </c>
      <c r="K377" s="409">
        <v>96.6</v>
      </c>
      <c r="L377" s="409">
        <v>93.3</v>
      </c>
      <c r="M377" s="409">
        <v>89.61792</v>
      </c>
      <c r="N377" s="6"/>
      <c r="O377" s="6"/>
    </row>
    <row r="378" ht="12.75" customHeight="1" spans="1:15">
      <c r="A378" s="407">
        <v>368</v>
      </c>
      <c r="B378" s="411" t="s">
        <v>500</v>
      </c>
      <c r="C378" s="409">
        <v>650.9</v>
      </c>
      <c r="D378" s="410">
        <v>646.38</v>
      </c>
      <c r="E378" s="410">
        <v>635.77</v>
      </c>
      <c r="F378" s="410">
        <v>620.63</v>
      </c>
      <c r="G378" s="410">
        <v>610.02</v>
      </c>
      <c r="H378" s="410">
        <v>661.52</v>
      </c>
      <c r="I378" s="410">
        <v>672.13</v>
      </c>
      <c r="J378" s="410">
        <v>687.27</v>
      </c>
      <c r="K378" s="409">
        <v>657</v>
      </c>
      <c r="L378" s="409">
        <v>631.25</v>
      </c>
      <c r="M378" s="409">
        <v>3.03227</v>
      </c>
      <c r="N378" s="6"/>
      <c r="O378" s="6"/>
    </row>
    <row r="379" ht="12.75" customHeight="1" spans="1:15">
      <c r="A379" s="407">
        <v>369</v>
      </c>
      <c r="B379" s="411" t="s">
        <v>501</v>
      </c>
      <c r="C379" s="409">
        <v>323.9</v>
      </c>
      <c r="D379" s="410">
        <v>319.1</v>
      </c>
      <c r="E379" s="410">
        <v>307.6</v>
      </c>
      <c r="F379" s="410">
        <v>291.3</v>
      </c>
      <c r="G379" s="410">
        <v>279.8</v>
      </c>
      <c r="H379" s="410">
        <v>335.4</v>
      </c>
      <c r="I379" s="410">
        <v>346.9</v>
      </c>
      <c r="J379" s="410">
        <v>363.2</v>
      </c>
      <c r="K379" s="409">
        <v>330.6</v>
      </c>
      <c r="L379" s="409">
        <v>302.8</v>
      </c>
      <c r="M379" s="409">
        <v>41.19803</v>
      </c>
      <c r="N379" s="6"/>
      <c r="O379" s="6"/>
    </row>
    <row r="380" ht="12.75" customHeight="1" spans="1:15">
      <c r="A380" s="407">
        <v>370</v>
      </c>
      <c r="B380" s="411" t="s">
        <v>502</v>
      </c>
      <c r="C380" s="409">
        <v>1039.1</v>
      </c>
      <c r="D380" s="410">
        <v>1045.62</v>
      </c>
      <c r="E380" s="410">
        <v>1026.78</v>
      </c>
      <c r="F380" s="410">
        <v>1014.47</v>
      </c>
      <c r="G380" s="410">
        <v>995.63</v>
      </c>
      <c r="H380" s="410">
        <v>1057.93</v>
      </c>
      <c r="I380" s="410">
        <v>1076.77</v>
      </c>
      <c r="J380" s="410">
        <v>1089.08</v>
      </c>
      <c r="K380" s="409">
        <v>1064.45</v>
      </c>
      <c r="L380" s="409">
        <v>1033.3</v>
      </c>
      <c r="M380" s="409">
        <v>1.56666</v>
      </c>
      <c r="N380" s="6"/>
      <c r="O380" s="6"/>
    </row>
    <row r="381" ht="12.75" customHeight="1" spans="1:15">
      <c r="A381" s="407">
        <v>371</v>
      </c>
      <c r="B381" s="411" t="s">
        <v>503</v>
      </c>
      <c r="C381" s="409">
        <v>32.95</v>
      </c>
      <c r="D381" s="410">
        <v>33.2</v>
      </c>
      <c r="E381" s="410">
        <v>32.6</v>
      </c>
      <c r="F381" s="410">
        <v>32.25</v>
      </c>
      <c r="G381" s="410">
        <v>31.65</v>
      </c>
      <c r="H381" s="410">
        <v>33.55</v>
      </c>
      <c r="I381" s="410">
        <v>34.15</v>
      </c>
      <c r="J381" s="410">
        <v>34.5</v>
      </c>
      <c r="K381" s="409">
        <v>33.8</v>
      </c>
      <c r="L381" s="409">
        <v>32.85</v>
      </c>
      <c r="M381" s="409">
        <v>17.35107</v>
      </c>
      <c r="N381" s="6"/>
      <c r="O381" s="6"/>
    </row>
    <row r="382" ht="12.75" customHeight="1" spans="1:15">
      <c r="A382" s="407">
        <v>372</v>
      </c>
      <c r="B382" s="411" t="s">
        <v>504</v>
      </c>
      <c r="C382" s="409">
        <v>102.6</v>
      </c>
      <c r="D382" s="410">
        <v>103.23</v>
      </c>
      <c r="E382" s="410">
        <v>101.47</v>
      </c>
      <c r="F382" s="410">
        <v>100.33</v>
      </c>
      <c r="G382" s="410">
        <v>98.57</v>
      </c>
      <c r="H382" s="410">
        <v>104.37</v>
      </c>
      <c r="I382" s="410">
        <v>106.13</v>
      </c>
      <c r="J382" s="410">
        <v>107.27</v>
      </c>
      <c r="K382" s="409">
        <v>105</v>
      </c>
      <c r="L382" s="409">
        <v>102.1</v>
      </c>
      <c r="M382" s="409">
        <v>6.25845</v>
      </c>
      <c r="N382" s="6"/>
      <c r="O382" s="6"/>
    </row>
    <row r="383" ht="12.75" customHeight="1" spans="1:15">
      <c r="A383" s="407">
        <v>373</v>
      </c>
      <c r="B383" s="411" t="s">
        <v>214</v>
      </c>
      <c r="C383" s="409">
        <v>158.4</v>
      </c>
      <c r="D383" s="410">
        <v>159.82</v>
      </c>
      <c r="E383" s="410">
        <v>155.83</v>
      </c>
      <c r="F383" s="410">
        <v>153.27</v>
      </c>
      <c r="G383" s="410">
        <v>149.28</v>
      </c>
      <c r="H383" s="410">
        <v>162.38</v>
      </c>
      <c r="I383" s="410">
        <v>166.37</v>
      </c>
      <c r="J383" s="410">
        <v>168.93</v>
      </c>
      <c r="K383" s="409">
        <v>163.8</v>
      </c>
      <c r="L383" s="409">
        <v>157.25</v>
      </c>
      <c r="M383" s="409">
        <v>13.46186</v>
      </c>
      <c r="N383" s="6"/>
      <c r="O383" s="6"/>
    </row>
    <row r="384" ht="12.75" customHeight="1" spans="1:15">
      <c r="A384" s="407">
        <v>374</v>
      </c>
      <c r="B384" s="411" t="s">
        <v>505</v>
      </c>
      <c r="C384" s="409">
        <v>579.3</v>
      </c>
      <c r="D384" s="410">
        <v>581.18</v>
      </c>
      <c r="E384" s="410">
        <v>570.82</v>
      </c>
      <c r="F384" s="410">
        <v>562.33</v>
      </c>
      <c r="G384" s="410">
        <v>551.97</v>
      </c>
      <c r="H384" s="410">
        <v>589.67</v>
      </c>
      <c r="I384" s="410">
        <v>600.03</v>
      </c>
      <c r="J384" s="410">
        <v>608.52</v>
      </c>
      <c r="K384" s="409">
        <v>591.55</v>
      </c>
      <c r="L384" s="409">
        <v>572.7</v>
      </c>
      <c r="M384" s="409">
        <v>0.93977</v>
      </c>
      <c r="N384" s="6"/>
      <c r="O384" s="6"/>
    </row>
    <row r="385" ht="12.75" customHeight="1" spans="1:15">
      <c r="A385" s="407">
        <v>375</v>
      </c>
      <c r="B385" s="411" t="s">
        <v>506</v>
      </c>
      <c r="C385" s="409">
        <v>211.05</v>
      </c>
      <c r="D385" s="410">
        <v>212</v>
      </c>
      <c r="E385" s="410">
        <v>209.15</v>
      </c>
      <c r="F385" s="410">
        <v>207.25</v>
      </c>
      <c r="G385" s="410">
        <v>204.4</v>
      </c>
      <c r="H385" s="410">
        <v>213.9</v>
      </c>
      <c r="I385" s="410">
        <v>216.75</v>
      </c>
      <c r="J385" s="410">
        <v>218.65</v>
      </c>
      <c r="K385" s="409">
        <v>214.85</v>
      </c>
      <c r="L385" s="409">
        <v>210.1</v>
      </c>
      <c r="M385" s="409">
        <v>0.87926</v>
      </c>
      <c r="N385" s="6"/>
      <c r="O385" s="6"/>
    </row>
    <row r="386" ht="12.75" customHeight="1" spans="1:15">
      <c r="A386" s="407">
        <v>376</v>
      </c>
      <c r="B386" s="411" t="s">
        <v>507</v>
      </c>
      <c r="C386" s="409">
        <v>92.3</v>
      </c>
      <c r="D386" s="410">
        <v>92.58</v>
      </c>
      <c r="E386" s="410">
        <v>90.77</v>
      </c>
      <c r="F386" s="410">
        <v>89.23</v>
      </c>
      <c r="G386" s="410">
        <v>87.42</v>
      </c>
      <c r="H386" s="410">
        <v>94.12</v>
      </c>
      <c r="I386" s="410">
        <v>95.93</v>
      </c>
      <c r="J386" s="410">
        <v>97.47</v>
      </c>
      <c r="K386" s="409">
        <v>94.4</v>
      </c>
      <c r="L386" s="409">
        <v>91.05</v>
      </c>
      <c r="M386" s="409">
        <v>34.1395</v>
      </c>
      <c r="N386" s="6"/>
      <c r="O386" s="6"/>
    </row>
    <row r="387" ht="12.75" customHeight="1" spans="1:15">
      <c r="A387" s="407">
        <v>377</v>
      </c>
      <c r="B387" s="411" t="s">
        <v>508</v>
      </c>
      <c r="C387" s="409">
        <v>1909.05</v>
      </c>
      <c r="D387" s="410">
        <v>1910.67</v>
      </c>
      <c r="E387" s="410">
        <v>1856.33</v>
      </c>
      <c r="F387" s="410">
        <v>1803.62</v>
      </c>
      <c r="G387" s="410">
        <v>1749.28</v>
      </c>
      <c r="H387" s="410">
        <v>1963.38</v>
      </c>
      <c r="I387" s="410">
        <v>2017.72</v>
      </c>
      <c r="J387" s="410">
        <v>2070.43</v>
      </c>
      <c r="K387" s="409">
        <v>1965</v>
      </c>
      <c r="L387" s="409">
        <v>1857.95</v>
      </c>
      <c r="M387" s="409">
        <v>0.20446</v>
      </c>
      <c r="N387" s="6"/>
      <c r="O387" s="6"/>
    </row>
    <row r="388" ht="12.75" customHeight="1" spans="1:15">
      <c r="A388" s="407">
        <v>378</v>
      </c>
      <c r="B388" s="411" t="s">
        <v>509</v>
      </c>
      <c r="C388" s="409">
        <v>46.95</v>
      </c>
      <c r="D388" s="410">
        <v>47.28</v>
      </c>
      <c r="E388" s="410">
        <v>46.27</v>
      </c>
      <c r="F388" s="410">
        <v>45.58</v>
      </c>
      <c r="G388" s="410">
        <v>44.57</v>
      </c>
      <c r="H388" s="410">
        <v>47.97</v>
      </c>
      <c r="I388" s="410">
        <v>48.98</v>
      </c>
      <c r="J388" s="410">
        <v>49.67</v>
      </c>
      <c r="K388" s="409">
        <v>48.3</v>
      </c>
      <c r="L388" s="409">
        <v>46.6</v>
      </c>
      <c r="M388" s="409">
        <v>9.02164</v>
      </c>
      <c r="N388" s="6"/>
      <c r="O388" s="6"/>
    </row>
    <row r="389" ht="12.75" customHeight="1" spans="1:15">
      <c r="A389" s="407">
        <v>379</v>
      </c>
      <c r="B389" s="411" t="s">
        <v>510</v>
      </c>
      <c r="C389" s="409">
        <v>137.95</v>
      </c>
      <c r="D389" s="410">
        <v>138.48</v>
      </c>
      <c r="E389" s="410">
        <v>134.47</v>
      </c>
      <c r="F389" s="410">
        <v>130.98</v>
      </c>
      <c r="G389" s="410">
        <v>126.97</v>
      </c>
      <c r="H389" s="410">
        <v>141.97</v>
      </c>
      <c r="I389" s="410">
        <v>145.98</v>
      </c>
      <c r="J389" s="410">
        <v>149.47</v>
      </c>
      <c r="K389" s="409">
        <v>142.5</v>
      </c>
      <c r="L389" s="409">
        <v>135</v>
      </c>
      <c r="M389" s="409">
        <v>23.37454</v>
      </c>
      <c r="N389" s="6"/>
      <c r="O389" s="6"/>
    </row>
    <row r="390" ht="12.75" customHeight="1" spans="1:15">
      <c r="A390" s="407">
        <v>380</v>
      </c>
      <c r="B390" s="411" t="s">
        <v>511</v>
      </c>
      <c r="C390" s="409">
        <v>1017.05</v>
      </c>
      <c r="D390" s="410">
        <v>1014.68</v>
      </c>
      <c r="E390" s="410">
        <v>1004.37</v>
      </c>
      <c r="F390" s="410">
        <v>991.68</v>
      </c>
      <c r="G390" s="410">
        <v>981.37</v>
      </c>
      <c r="H390" s="410">
        <v>1027.37</v>
      </c>
      <c r="I390" s="410">
        <v>1037.68</v>
      </c>
      <c r="J390" s="410">
        <v>1050.37</v>
      </c>
      <c r="K390" s="409">
        <v>1025</v>
      </c>
      <c r="L390" s="409">
        <v>1002</v>
      </c>
      <c r="M390" s="409">
        <v>0.78592</v>
      </c>
      <c r="N390" s="6"/>
      <c r="O390" s="6"/>
    </row>
    <row r="391" ht="12.75" customHeight="1" spans="1:15">
      <c r="A391" s="407">
        <v>381</v>
      </c>
      <c r="B391" s="411" t="s">
        <v>218</v>
      </c>
      <c r="C391" s="409">
        <v>2325.3</v>
      </c>
      <c r="D391" s="410">
        <v>2335.27</v>
      </c>
      <c r="E391" s="410">
        <v>2303.03</v>
      </c>
      <c r="F391" s="410">
        <v>2280.77</v>
      </c>
      <c r="G391" s="410">
        <v>2248.53</v>
      </c>
      <c r="H391" s="410">
        <v>2357.53</v>
      </c>
      <c r="I391" s="410">
        <v>2389.77</v>
      </c>
      <c r="J391" s="410">
        <v>2412.03</v>
      </c>
      <c r="K391" s="409">
        <v>2367.5</v>
      </c>
      <c r="L391" s="409">
        <v>2313</v>
      </c>
      <c r="M391" s="409">
        <v>67.71046</v>
      </c>
      <c r="N391" s="6"/>
      <c r="O391" s="6"/>
    </row>
    <row r="392" ht="12.75" customHeight="1" spans="1:15">
      <c r="A392" s="407">
        <v>382</v>
      </c>
      <c r="B392" s="411" t="s">
        <v>512</v>
      </c>
      <c r="C392" s="409">
        <v>126.5</v>
      </c>
      <c r="D392" s="410">
        <v>126.32</v>
      </c>
      <c r="E392" s="410">
        <v>123.63</v>
      </c>
      <c r="F392" s="410">
        <v>120.77</v>
      </c>
      <c r="G392" s="410">
        <v>118.08</v>
      </c>
      <c r="H392" s="410">
        <v>129.18</v>
      </c>
      <c r="I392" s="410">
        <v>131.87</v>
      </c>
      <c r="J392" s="410">
        <v>134.73</v>
      </c>
      <c r="K392" s="409">
        <v>129</v>
      </c>
      <c r="L392" s="409">
        <v>123.45</v>
      </c>
      <c r="M392" s="409">
        <v>4.36481</v>
      </c>
      <c r="N392" s="6"/>
      <c r="O392" s="6"/>
    </row>
    <row r="393" ht="12.75" customHeight="1" spans="1:15">
      <c r="A393" s="407">
        <v>383</v>
      </c>
      <c r="B393" s="411" t="s">
        <v>513</v>
      </c>
      <c r="C393" s="409">
        <v>965.3</v>
      </c>
      <c r="D393" s="410">
        <v>960.15</v>
      </c>
      <c r="E393" s="410">
        <v>945.25</v>
      </c>
      <c r="F393" s="410">
        <v>925.2</v>
      </c>
      <c r="G393" s="410">
        <v>910.3</v>
      </c>
      <c r="H393" s="410">
        <v>980.2</v>
      </c>
      <c r="I393" s="410">
        <v>995.1</v>
      </c>
      <c r="J393" s="410">
        <v>1015.15</v>
      </c>
      <c r="K393" s="409">
        <v>975.05</v>
      </c>
      <c r="L393" s="409">
        <v>940.1</v>
      </c>
      <c r="M393" s="409">
        <v>0.34066</v>
      </c>
      <c r="N393" s="6"/>
      <c r="O393" s="6"/>
    </row>
    <row r="394" ht="12.75" customHeight="1" spans="1:15">
      <c r="A394" s="407">
        <v>384</v>
      </c>
      <c r="B394" s="411" t="s">
        <v>514</v>
      </c>
      <c r="C394" s="409">
        <v>1338.3</v>
      </c>
      <c r="D394" s="410">
        <v>1354.07</v>
      </c>
      <c r="E394" s="410">
        <v>1315.23</v>
      </c>
      <c r="F394" s="410">
        <v>1292.17</v>
      </c>
      <c r="G394" s="410">
        <v>1253.33</v>
      </c>
      <c r="H394" s="410">
        <v>1377.13</v>
      </c>
      <c r="I394" s="410">
        <v>1415.97</v>
      </c>
      <c r="J394" s="410">
        <v>1439.03</v>
      </c>
      <c r="K394" s="409">
        <v>1392.9</v>
      </c>
      <c r="L394" s="409">
        <v>1331</v>
      </c>
      <c r="M394" s="409">
        <v>0.99955</v>
      </c>
      <c r="N394" s="6"/>
      <c r="O394" s="6"/>
    </row>
    <row r="395" ht="12.75" customHeight="1" spans="1:15">
      <c r="A395" s="407">
        <v>385</v>
      </c>
      <c r="B395" s="411" t="s">
        <v>220</v>
      </c>
      <c r="C395" s="409">
        <v>903.4</v>
      </c>
      <c r="D395" s="410">
        <v>902.68</v>
      </c>
      <c r="E395" s="410">
        <v>892.42</v>
      </c>
      <c r="F395" s="410">
        <v>881.43</v>
      </c>
      <c r="G395" s="410">
        <v>871.17</v>
      </c>
      <c r="H395" s="410">
        <v>913.67</v>
      </c>
      <c r="I395" s="410">
        <v>923.93</v>
      </c>
      <c r="J395" s="410">
        <v>934.92</v>
      </c>
      <c r="K395" s="409">
        <v>912.95</v>
      </c>
      <c r="L395" s="409">
        <v>891.7</v>
      </c>
      <c r="M395" s="409">
        <v>12.11541</v>
      </c>
      <c r="N395" s="6"/>
      <c r="O395" s="6"/>
    </row>
    <row r="396" ht="12.75" customHeight="1" spans="1:15">
      <c r="A396" s="407">
        <v>386</v>
      </c>
      <c r="B396" s="411" t="s">
        <v>221</v>
      </c>
      <c r="C396" s="409">
        <v>1239.8</v>
      </c>
      <c r="D396" s="410">
        <v>1242.27</v>
      </c>
      <c r="E396" s="410">
        <v>1233.53</v>
      </c>
      <c r="F396" s="410">
        <v>1227.27</v>
      </c>
      <c r="G396" s="410">
        <v>1218.53</v>
      </c>
      <c r="H396" s="410">
        <v>1248.53</v>
      </c>
      <c r="I396" s="410">
        <v>1257.27</v>
      </c>
      <c r="J396" s="410">
        <v>1263.53</v>
      </c>
      <c r="K396" s="409">
        <v>1251</v>
      </c>
      <c r="L396" s="409">
        <v>1236</v>
      </c>
      <c r="M396" s="409">
        <v>13.82993</v>
      </c>
      <c r="N396" s="6"/>
      <c r="O396" s="6"/>
    </row>
    <row r="397" ht="12.75" customHeight="1" spans="1:15">
      <c r="A397" s="407">
        <v>387</v>
      </c>
      <c r="B397" s="411" t="s">
        <v>515</v>
      </c>
      <c r="C397" s="409">
        <v>419.3</v>
      </c>
      <c r="D397" s="410">
        <v>420.27</v>
      </c>
      <c r="E397" s="410">
        <v>415.03</v>
      </c>
      <c r="F397" s="410">
        <v>410.77</v>
      </c>
      <c r="G397" s="410">
        <v>405.53</v>
      </c>
      <c r="H397" s="410">
        <v>424.53</v>
      </c>
      <c r="I397" s="410">
        <v>429.77</v>
      </c>
      <c r="J397" s="410">
        <v>434.03</v>
      </c>
      <c r="K397" s="409">
        <v>425.5</v>
      </c>
      <c r="L397" s="409">
        <v>416</v>
      </c>
      <c r="M397" s="409">
        <v>0.20238</v>
      </c>
      <c r="N397" s="6"/>
      <c r="O397" s="6"/>
    </row>
    <row r="398" ht="12.75" customHeight="1" spans="1:15">
      <c r="A398" s="407">
        <v>388</v>
      </c>
      <c r="B398" s="411" t="s">
        <v>516</v>
      </c>
      <c r="C398" s="409">
        <v>31.65</v>
      </c>
      <c r="D398" s="410">
        <v>31.65</v>
      </c>
      <c r="E398" s="410">
        <v>31.4</v>
      </c>
      <c r="F398" s="410">
        <v>31.15</v>
      </c>
      <c r="G398" s="410">
        <v>30.9</v>
      </c>
      <c r="H398" s="410">
        <v>31.9</v>
      </c>
      <c r="I398" s="410">
        <v>32.15</v>
      </c>
      <c r="J398" s="410">
        <v>32.4</v>
      </c>
      <c r="K398" s="409">
        <v>31.9</v>
      </c>
      <c r="L398" s="409">
        <v>31.4</v>
      </c>
      <c r="M398" s="409">
        <v>30.97269</v>
      </c>
      <c r="N398" s="6"/>
      <c r="O398" s="6"/>
    </row>
    <row r="399" ht="12.75" customHeight="1" spans="1:15">
      <c r="A399" s="407">
        <v>389</v>
      </c>
      <c r="B399" s="411" t="s">
        <v>517</v>
      </c>
      <c r="C399" s="409">
        <v>4622.5</v>
      </c>
      <c r="D399" s="410">
        <v>4608.42</v>
      </c>
      <c r="E399" s="410">
        <v>4565.28</v>
      </c>
      <c r="F399" s="410">
        <v>4508.07</v>
      </c>
      <c r="G399" s="410">
        <v>4464.93</v>
      </c>
      <c r="H399" s="410">
        <v>4665.63</v>
      </c>
      <c r="I399" s="410">
        <v>4708.77</v>
      </c>
      <c r="J399" s="410">
        <v>4765.98</v>
      </c>
      <c r="K399" s="409">
        <v>4651.55</v>
      </c>
      <c r="L399" s="409">
        <v>4551.2</v>
      </c>
      <c r="M399" s="409">
        <v>0.22267</v>
      </c>
      <c r="N399" s="6"/>
      <c r="O399" s="6"/>
    </row>
    <row r="400" ht="12.75" customHeight="1" spans="1:15">
      <c r="A400" s="407">
        <v>390</v>
      </c>
      <c r="B400" s="411" t="s">
        <v>225</v>
      </c>
      <c r="C400" s="409">
        <v>2543.85</v>
      </c>
      <c r="D400" s="410">
        <v>2544.05</v>
      </c>
      <c r="E400" s="410">
        <v>2493.1</v>
      </c>
      <c r="F400" s="410">
        <v>2442.35</v>
      </c>
      <c r="G400" s="410">
        <v>2391.4</v>
      </c>
      <c r="H400" s="410">
        <v>2594.8</v>
      </c>
      <c r="I400" s="410">
        <v>2645.75</v>
      </c>
      <c r="J400" s="410">
        <v>2696.5</v>
      </c>
      <c r="K400" s="409">
        <v>2595</v>
      </c>
      <c r="L400" s="409">
        <v>2493.3</v>
      </c>
      <c r="M400" s="409">
        <v>11.69528</v>
      </c>
      <c r="N400" s="6"/>
      <c r="O400" s="6"/>
    </row>
    <row r="401" ht="12.75" customHeight="1" spans="1:15">
      <c r="A401" s="407">
        <v>391</v>
      </c>
      <c r="B401" s="411" t="s">
        <v>518</v>
      </c>
      <c r="C401" s="409">
        <v>5790.55</v>
      </c>
      <c r="D401" s="410">
        <v>5809.63</v>
      </c>
      <c r="E401" s="410">
        <v>5751.02</v>
      </c>
      <c r="F401" s="410">
        <v>5711.48</v>
      </c>
      <c r="G401" s="410">
        <v>5652.87</v>
      </c>
      <c r="H401" s="410">
        <v>5849.17</v>
      </c>
      <c r="I401" s="410">
        <v>5907.78</v>
      </c>
      <c r="J401" s="410">
        <v>5947.32</v>
      </c>
      <c r="K401" s="409">
        <v>5868.25</v>
      </c>
      <c r="L401" s="409">
        <v>5770.1</v>
      </c>
      <c r="M401" s="409">
        <v>0.246</v>
      </c>
      <c r="N401" s="6"/>
      <c r="O401" s="6"/>
    </row>
    <row r="402" ht="12.75" customHeight="1" spans="1:15">
      <c r="A402" s="407">
        <v>392</v>
      </c>
      <c r="B402" s="411" t="s">
        <v>519</v>
      </c>
      <c r="C402" s="409">
        <v>1420.95</v>
      </c>
      <c r="D402" s="410">
        <v>1431.85</v>
      </c>
      <c r="E402" s="410">
        <v>1399.1</v>
      </c>
      <c r="F402" s="410">
        <v>1377.25</v>
      </c>
      <c r="G402" s="410">
        <v>1344.5</v>
      </c>
      <c r="H402" s="410">
        <v>1453.7</v>
      </c>
      <c r="I402" s="410">
        <v>1486.45</v>
      </c>
      <c r="J402" s="410">
        <v>1508.3</v>
      </c>
      <c r="K402" s="409">
        <v>1464.6</v>
      </c>
      <c r="L402" s="409">
        <v>1410</v>
      </c>
      <c r="M402" s="409">
        <v>0.4262</v>
      </c>
      <c r="N402" s="6"/>
      <c r="O402" s="6"/>
    </row>
    <row r="403" ht="12.75" customHeight="1" spans="1:15">
      <c r="A403" s="407">
        <v>393</v>
      </c>
      <c r="B403" s="411" t="s">
        <v>520</v>
      </c>
      <c r="C403" s="409">
        <v>363.95</v>
      </c>
      <c r="D403" s="410">
        <v>366.87</v>
      </c>
      <c r="E403" s="410">
        <v>355.43</v>
      </c>
      <c r="F403" s="410">
        <v>346.92</v>
      </c>
      <c r="G403" s="410">
        <v>335.48</v>
      </c>
      <c r="H403" s="410">
        <v>375.38</v>
      </c>
      <c r="I403" s="410">
        <v>386.82</v>
      </c>
      <c r="J403" s="410">
        <v>395.33</v>
      </c>
      <c r="K403" s="409">
        <v>378.3</v>
      </c>
      <c r="L403" s="409">
        <v>358.35</v>
      </c>
      <c r="M403" s="409">
        <v>2.40653</v>
      </c>
      <c r="N403" s="6"/>
      <c r="O403" s="6"/>
    </row>
    <row r="404" ht="12.75" customHeight="1" spans="1:15">
      <c r="A404" s="407">
        <v>394</v>
      </c>
      <c r="B404" s="411" t="s">
        <v>521</v>
      </c>
      <c r="C404" s="409">
        <v>3115.15</v>
      </c>
      <c r="D404" s="410">
        <v>3138.03</v>
      </c>
      <c r="E404" s="410">
        <v>3049.07</v>
      </c>
      <c r="F404" s="410">
        <v>2982.98</v>
      </c>
      <c r="G404" s="410">
        <v>2894.02</v>
      </c>
      <c r="H404" s="410">
        <v>3204.12</v>
      </c>
      <c r="I404" s="410">
        <v>3293.08</v>
      </c>
      <c r="J404" s="410">
        <v>3359.17</v>
      </c>
      <c r="K404" s="409">
        <v>3227</v>
      </c>
      <c r="L404" s="409">
        <v>3071.95</v>
      </c>
      <c r="M404" s="409">
        <v>1.43137</v>
      </c>
      <c r="N404" s="6"/>
      <c r="O404" s="6"/>
    </row>
    <row r="405" ht="12.75" customHeight="1" spans="1:15">
      <c r="A405" s="407">
        <v>395</v>
      </c>
      <c r="B405" s="411" t="s">
        <v>522</v>
      </c>
      <c r="C405" s="409">
        <v>103.05</v>
      </c>
      <c r="D405" s="410">
        <v>104.2</v>
      </c>
      <c r="E405" s="410">
        <v>99.5</v>
      </c>
      <c r="F405" s="410">
        <v>95.95</v>
      </c>
      <c r="G405" s="410">
        <v>91.25</v>
      </c>
      <c r="H405" s="410">
        <v>107.75</v>
      </c>
      <c r="I405" s="410">
        <v>112.45</v>
      </c>
      <c r="J405" s="410">
        <v>116</v>
      </c>
      <c r="K405" s="409">
        <v>108.9</v>
      </c>
      <c r="L405" s="409">
        <v>100.65</v>
      </c>
      <c r="M405" s="409">
        <v>48.41899</v>
      </c>
      <c r="N405" s="6"/>
      <c r="O405" s="6"/>
    </row>
    <row r="406" ht="12.75" customHeight="1" spans="1:15">
      <c r="A406" s="407">
        <v>396</v>
      </c>
      <c r="B406" s="411" t="s">
        <v>523</v>
      </c>
      <c r="C406" s="409">
        <v>2842.5</v>
      </c>
      <c r="D406" s="410">
        <v>2882.28</v>
      </c>
      <c r="E406" s="410">
        <v>2790.22</v>
      </c>
      <c r="F406" s="410">
        <v>2737.93</v>
      </c>
      <c r="G406" s="410">
        <v>2645.87</v>
      </c>
      <c r="H406" s="410">
        <v>2934.57</v>
      </c>
      <c r="I406" s="410">
        <v>3026.63</v>
      </c>
      <c r="J406" s="410">
        <v>3078.92</v>
      </c>
      <c r="K406" s="409">
        <v>2974.35</v>
      </c>
      <c r="L406" s="409">
        <v>2830</v>
      </c>
      <c r="M406" s="409">
        <v>0.10425</v>
      </c>
      <c r="N406" s="6"/>
      <c r="O406" s="6"/>
    </row>
    <row r="407" ht="12.75" customHeight="1" spans="1:15">
      <c r="A407" s="407">
        <v>397</v>
      </c>
      <c r="B407" s="411" t="s">
        <v>524</v>
      </c>
      <c r="C407" s="409">
        <v>364.1</v>
      </c>
      <c r="D407" s="410">
        <v>363.02</v>
      </c>
      <c r="E407" s="410">
        <v>359.08</v>
      </c>
      <c r="F407" s="410">
        <v>354.07</v>
      </c>
      <c r="G407" s="410">
        <v>350.13</v>
      </c>
      <c r="H407" s="410">
        <v>368.03</v>
      </c>
      <c r="I407" s="410">
        <v>371.97</v>
      </c>
      <c r="J407" s="410">
        <v>376.98</v>
      </c>
      <c r="K407" s="409">
        <v>366.95</v>
      </c>
      <c r="L407" s="409">
        <v>358</v>
      </c>
      <c r="M407" s="409">
        <v>0.58648</v>
      </c>
      <c r="N407" s="6"/>
      <c r="O407" s="6"/>
    </row>
    <row r="408" ht="12.75" customHeight="1" spans="1:15">
      <c r="A408" s="407">
        <v>398</v>
      </c>
      <c r="B408" s="411" t="s">
        <v>525</v>
      </c>
      <c r="C408" s="409">
        <v>112.55</v>
      </c>
      <c r="D408" s="410">
        <v>112.98</v>
      </c>
      <c r="E408" s="410">
        <v>111.17</v>
      </c>
      <c r="F408" s="410">
        <v>109.78</v>
      </c>
      <c r="G408" s="410">
        <v>107.97</v>
      </c>
      <c r="H408" s="410">
        <v>114.37</v>
      </c>
      <c r="I408" s="410">
        <v>116.18</v>
      </c>
      <c r="J408" s="410">
        <v>117.57</v>
      </c>
      <c r="K408" s="409">
        <v>114.8</v>
      </c>
      <c r="L408" s="409">
        <v>111.6</v>
      </c>
      <c r="M408" s="409">
        <v>5.73818</v>
      </c>
      <c r="N408" s="6"/>
      <c r="O408" s="6"/>
    </row>
    <row r="409" ht="12.75" customHeight="1" spans="1:15">
      <c r="A409" s="407">
        <v>399</v>
      </c>
      <c r="B409" s="411" t="s">
        <v>223</v>
      </c>
      <c r="C409" s="409">
        <v>21287.05</v>
      </c>
      <c r="D409" s="410">
        <v>21178.38</v>
      </c>
      <c r="E409" s="410">
        <v>20768.77</v>
      </c>
      <c r="F409" s="410">
        <v>20250.48</v>
      </c>
      <c r="G409" s="410">
        <v>19840.87</v>
      </c>
      <c r="H409" s="410">
        <v>21696.67</v>
      </c>
      <c r="I409" s="410">
        <v>22106.28</v>
      </c>
      <c r="J409" s="410">
        <v>22624.57</v>
      </c>
      <c r="K409" s="409">
        <v>21588</v>
      </c>
      <c r="L409" s="409">
        <v>20660.1</v>
      </c>
      <c r="M409" s="409">
        <v>6.55229</v>
      </c>
      <c r="N409" s="6"/>
      <c r="O409" s="6"/>
    </row>
    <row r="410" ht="12.75" customHeight="1" spans="1:15">
      <c r="A410" s="407">
        <v>400</v>
      </c>
      <c r="B410" s="411" t="s">
        <v>526</v>
      </c>
      <c r="C410" s="409">
        <v>58.5</v>
      </c>
      <c r="D410" s="410">
        <v>58.3</v>
      </c>
      <c r="E410" s="410">
        <v>56.7</v>
      </c>
      <c r="F410" s="410">
        <v>54.9</v>
      </c>
      <c r="G410" s="410">
        <v>53.3</v>
      </c>
      <c r="H410" s="410">
        <v>60.1</v>
      </c>
      <c r="I410" s="410">
        <v>61.7</v>
      </c>
      <c r="J410" s="410">
        <v>63.5</v>
      </c>
      <c r="K410" s="409">
        <v>59.9</v>
      </c>
      <c r="L410" s="409">
        <v>56.5</v>
      </c>
      <c r="M410" s="409">
        <v>335.45767</v>
      </c>
      <c r="N410" s="6"/>
      <c r="O410" s="6"/>
    </row>
    <row r="411" ht="12.75" customHeight="1" spans="1:15">
      <c r="A411" s="407">
        <v>401</v>
      </c>
      <c r="B411" s="411" t="s">
        <v>527</v>
      </c>
      <c r="C411" s="409">
        <v>1723.3</v>
      </c>
      <c r="D411" s="410">
        <v>1726.2</v>
      </c>
      <c r="E411" s="410">
        <v>1707.1</v>
      </c>
      <c r="F411" s="410">
        <v>1690.9</v>
      </c>
      <c r="G411" s="410">
        <v>1671.8</v>
      </c>
      <c r="H411" s="410">
        <v>1742.4</v>
      </c>
      <c r="I411" s="410">
        <v>1761.5</v>
      </c>
      <c r="J411" s="410">
        <v>1777.7</v>
      </c>
      <c r="K411" s="409">
        <v>1745.3</v>
      </c>
      <c r="L411" s="409">
        <v>1710</v>
      </c>
      <c r="M411" s="409">
        <v>0.2332</v>
      </c>
      <c r="N411" s="6"/>
      <c r="O411" s="6"/>
    </row>
    <row r="412" ht="12.75" customHeight="1" spans="1:15">
      <c r="A412" s="407">
        <v>402</v>
      </c>
      <c r="B412" s="411" t="s">
        <v>226</v>
      </c>
      <c r="C412" s="409">
        <v>1209.25</v>
      </c>
      <c r="D412" s="410">
        <v>1202.97</v>
      </c>
      <c r="E412" s="410">
        <v>1193.28</v>
      </c>
      <c r="F412" s="410">
        <v>1177.32</v>
      </c>
      <c r="G412" s="410">
        <v>1167.63</v>
      </c>
      <c r="H412" s="410">
        <v>1218.93</v>
      </c>
      <c r="I412" s="410">
        <v>1228.62</v>
      </c>
      <c r="J412" s="410">
        <v>1244.58</v>
      </c>
      <c r="K412" s="409">
        <v>1212.65</v>
      </c>
      <c r="L412" s="409">
        <v>1187</v>
      </c>
      <c r="M412" s="409">
        <v>17.72644</v>
      </c>
      <c r="N412" s="6"/>
      <c r="O412" s="6"/>
    </row>
    <row r="413" ht="12.75" customHeight="1" spans="1:15">
      <c r="A413" s="407">
        <v>403</v>
      </c>
      <c r="B413" s="411" t="s">
        <v>528</v>
      </c>
      <c r="C413" s="409">
        <v>287.65</v>
      </c>
      <c r="D413" s="410">
        <v>290.22</v>
      </c>
      <c r="E413" s="410">
        <v>284.43</v>
      </c>
      <c r="F413" s="410">
        <v>281.22</v>
      </c>
      <c r="G413" s="410">
        <v>275.43</v>
      </c>
      <c r="H413" s="410">
        <v>293.43</v>
      </c>
      <c r="I413" s="410">
        <v>299.22</v>
      </c>
      <c r="J413" s="410">
        <v>302.43</v>
      </c>
      <c r="K413" s="409">
        <v>296</v>
      </c>
      <c r="L413" s="409">
        <v>287</v>
      </c>
      <c r="M413" s="409">
        <v>1.22341</v>
      </c>
      <c r="N413" s="6"/>
      <c r="O413" s="6"/>
    </row>
    <row r="414" ht="12.75" customHeight="1" spans="1:15">
      <c r="A414" s="407">
        <v>404</v>
      </c>
      <c r="B414" s="411" t="s">
        <v>224</v>
      </c>
      <c r="C414" s="409">
        <v>2733.9</v>
      </c>
      <c r="D414" s="410">
        <v>2725.37</v>
      </c>
      <c r="E414" s="410">
        <v>2708.53</v>
      </c>
      <c r="F414" s="410">
        <v>2683.17</v>
      </c>
      <c r="G414" s="410">
        <v>2666.33</v>
      </c>
      <c r="H414" s="410">
        <v>2750.73</v>
      </c>
      <c r="I414" s="410">
        <v>2767.57</v>
      </c>
      <c r="J414" s="410">
        <v>2792.93</v>
      </c>
      <c r="K414" s="409">
        <v>2742.2</v>
      </c>
      <c r="L414" s="409">
        <v>2700</v>
      </c>
      <c r="M414" s="409">
        <v>2.43408</v>
      </c>
      <c r="N414" s="6"/>
      <c r="O414" s="6"/>
    </row>
    <row r="415" ht="12.75" customHeight="1" spans="1:15">
      <c r="A415" s="407">
        <v>405</v>
      </c>
      <c r="B415" s="411" t="s">
        <v>529</v>
      </c>
      <c r="C415" s="409">
        <v>645.2</v>
      </c>
      <c r="D415" s="410">
        <v>644.83</v>
      </c>
      <c r="E415" s="410">
        <v>638.37</v>
      </c>
      <c r="F415" s="410">
        <v>631.53</v>
      </c>
      <c r="G415" s="410">
        <v>625.07</v>
      </c>
      <c r="H415" s="410">
        <v>651.67</v>
      </c>
      <c r="I415" s="410">
        <v>658.13</v>
      </c>
      <c r="J415" s="410">
        <v>664.97</v>
      </c>
      <c r="K415" s="409">
        <v>651.3</v>
      </c>
      <c r="L415" s="409">
        <v>638</v>
      </c>
      <c r="M415" s="409">
        <v>1.19808</v>
      </c>
      <c r="N415" s="6"/>
      <c r="O415" s="6"/>
    </row>
    <row r="416" ht="12.75" customHeight="1" spans="1:15">
      <c r="A416" s="407">
        <v>406</v>
      </c>
      <c r="B416" s="411" t="s">
        <v>530</v>
      </c>
      <c r="C416" s="409">
        <v>3745.3</v>
      </c>
      <c r="D416" s="410">
        <v>3700.4</v>
      </c>
      <c r="E416" s="410">
        <v>3625.9</v>
      </c>
      <c r="F416" s="410">
        <v>3506.5</v>
      </c>
      <c r="G416" s="410">
        <v>3432</v>
      </c>
      <c r="H416" s="410">
        <v>3819.8</v>
      </c>
      <c r="I416" s="410">
        <v>3894.3</v>
      </c>
      <c r="J416" s="410">
        <v>4013.7</v>
      </c>
      <c r="K416" s="409">
        <v>3774.9</v>
      </c>
      <c r="L416" s="409">
        <v>3581</v>
      </c>
      <c r="M416" s="409">
        <v>0.62073</v>
      </c>
      <c r="N416" s="6"/>
      <c r="O416" s="6"/>
    </row>
    <row r="417" ht="12.75" customHeight="1" spans="1:15">
      <c r="A417" s="407">
        <v>407</v>
      </c>
      <c r="B417" s="411" t="s">
        <v>531</v>
      </c>
      <c r="C417" s="409">
        <v>412.95</v>
      </c>
      <c r="D417" s="410">
        <v>415.42</v>
      </c>
      <c r="E417" s="410">
        <v>403.53</v>
      </c>
      <c r="F417" s="410">
        <v>394.12</v>
      </c>
      <c r="G417" s="410">
        <v>382.23</v>
      </c>
      <c r="H417" s="410">
        <v>424.83</v>
      </c>
      <c r="I417" s="410">
        <v>436.72</v>
      </c>
      <c r="J417" s="410">
        <v>446.13</v>
      </c>
      <c r="K417" s="409">
        <v>427.3</v>
      </c>
      <c r="L417" s="409">
        <v>406</v>
      </c>
      <c r="M417" s="409">
        <v>0.94071</v>
      </c>
      <c r="N417" s="6"/>
      <c r="O417" s="6"/>
    </row>
    <row r="418" ht="12.75" customHeight="1" spans="1:15">
      <c r="A418" s="407">
        <v>408</v>
      </c>
      <c r="B418" s="411" t="s">
        <v>299</v>
      </c>
      <c r="C418" s="409">
        <v>468.85</v>
      </c>
      <c r="D418" s="410">
        <v>468.23</v>
      </c>
      <c r="E418" s="410">
        <v>464.12</v>
      </c>
      <c r="F418" s="410">
        <v>459.38</v>
      </c>
      <c r="G418" s="410">
        <v>455.27</v>
      </c>
      <c r="H418" s="410">
        <v>472.97</v>
      </c>
      <c r="I418" s="410">
        <v>477.08</v>
      </c>
      <c r="J418" s="410">
        <v>481.82</v>
      </c>
      <c r="K418" s="409">
        <v>472.35</v>
      </c>
      <c r="L418" s="409">
        <v>463.5</v>
      </c>
      <c r="M418" s="409">
        <v>7.66933</v>
      </c>
      <c r="N418" s="6"/>
      <c r="O418" s="6"/>
    </row>
    <row r="419" ht="12.75" customHeight="1" spans="1:15">
      <c r="A419" s="407">
        <v>409</v>
      </c>
      <c r="B419" s="411" t="s">
        <v>532</v>
      </c>
      <c r="C419" s="409">
        <v>496.8</v>
      </c>
      <c r="D419" s="410">
        <v>498.28</v>
      </c>
      <c r="E419" s="410">
        <v>489.57</v>
      </c>
      <c r="F419" s="410">
        <v>482.33</v>
      </c>
      <c r="G419" s="410">
        <v>473.62</v>
      </c>
      <c r="H419" s="410">
        <v>505.52</v>
      </c>
      <c r="I419" s="410">
        <v>514.23</v>
      </c>
      <c r="J419" s="410">
        <v>521.47</v>
      </c>
      <c r="K419" s="409">
        <v>507</v>
      </c>
      <c r="L419" s="409">
        <v>491.05</v>
      </c>
      <c r="M419" s="409">
        <v>2.14065</v>
      </c>
      <c r="N419" s="6"/>
      <c r="O419" s="6"/>
    </row>
    <row r="420" ht="12.75" customHeight="1" spans="1:15">
      <c r="A420" s="407">
        <v>410</v>
      </c>
      <c r="B420" s="411" t="s">
        <v>533</v>
      </c>
      <c r="C420" s="409">
        <v>37</v>
      </c>
      <c r="D420" s="410">
        <v>37.22</v>
      </c>
      <c r="E420" s="410">
        <v>36.03</v>
      </c>
      <c r="F420" s="410">
        <v>35.07</v>
      </c>
      <c r="G420" s="410">
        <v>33.88</v>
      </c>
      <c r="H420" s="410">
        <v>38.18</v>
      </c>
      <c r="I420" s="410">
        <v>39.37</v>
      </c>
      <c r="J420" s="410">
        <v>40.33</v>
      </c>
      <c r="K420" s="409">
        <v>38.4</v>
      </c>
      <c r="L420" s="409">
        <v>36.25</v>
      </c>
      <c r="M420" s="409">
        <v>15.54406</v>
      </c>
      <c r="N420" s="6"/>
      <c r="O420" s="6"/>
    </row>
    <row r="421" ht="12.75" customHeight="1" spans="1:15">
      <c r="A421" s="407">
        <v>411</v>
      </c>
      <c r="B421" s="411" t="s">
        <v>534</v>
      </c>
      <c r="C421" s="409">
        <v>708</v>
      </c>
      <c r="D421" s="410">
        <v>708.93</v>
      </c>
      <c r="E421" s="410">
        <v>698.07</v>
      </c>
      <c r="F421" s="410">
        <v>688.13</v>
      </c>
      <c r="G421" s="410">
        <v>677.27</v>
      </c>
      <c r="H421" s="410">
        <v>718.87</v>
      </c>
      <c r="I421" s="410">
        <v>729.73</v>
      </c>
      <c r="J421" s="410">
        <v>739.67</v>
      </c>
      <c r="K421" s="409">
        <v>719.8</v>
      </c>
      <c r="L421" s="409">
        <v>699</v>
      </c>
      <c r="M421" s="409">
        <v>1.51874</v>
      </c>
      <c r="N421" s="6"/>
      <c r="O421" s="6"/>
    </row>
    <row r="422" ht="12.75" customHeight="1" spans="1:15">
      <c r="A422" s="407">
        <v>412</v>
      </c>
      <c r="B422" s="411" t="s">
        <v>222</v>
      </c>
      <c r="C422" s="409">
        <v>521.75</v>
      </c>
      <c r="D422" s="410">
        <v>525.67</v>
      </c>
      <c r="E422" s="410">
        <v>515.63</v>
      </c>
      <c r="F422" s="410">
        <v>509.52</v>
      </c>
      <c r="G422" s="410">
        <v>499.48</v>
      </c>
      <c r="H422" s="410">
        <v>531.78</v>
      </c>
      <c r="I422" s="410">
        <v>541.82</v>
      </c>
      <c r="J422" s="410">
        <v>547.93</v>
      </c>
      <c r="K422" s="409">
        <v>535.7</v>
      </c>
      <c r="L422" s="409">
        <v>519.55</v>
      </c>
      <c r="M422" s="409">
        <v>173.10168</v>
      </c>
      <c r="N422" s="6"/>
      <c r="O422" s="6"/>
    </row>
    <row r="423" ht="12.75" customHeight="1" spans="1:15">
      <c r="A423" s="407">
        <v>413</v>
      </c>
      <c r="B423" s="411" t="s">
        <v>219</v>
      </c>
      <c r="C423" s="409">
        <v>74.05</v>
      </c>
      <c r="D423" s="410">
        <v>74.42</v>
      </c>
      <c r="E423" s="410">
        <v>73.18</v>
      </c>
      <c r="F423" s="410">
        <v>72.32</v>
      </c>
      <c r="G423" s="410">
        <v>71.08</v>
      </c>
      <c r="H423" s="410">
        <v>75.28</v>
      </c>
      <c r="I423" s="410">
        <v>76.52</v>
      </c>
      <c r="J423" s="410">
        <v>77.38</v>
      </c>
      <c r="K423" s="409">
        <v>75.65</v>
      </c>
      <c r="L423" s="409">
        <v>73.55</v>
      </c>
      <c r="M423" s="409">
        <v>310.48983</v>
      </c>
      <c r="N423" s="6"/>
      <c r="O423" s="6"/>
    </row>
    <row r="424" ht="12.75" customHeight="1" spans="1:15">
      <c r="A424" s="407">
        <v>414</v>
      </c>
      <c r="B424" s="411" t="s">
        <v>535</v>
      </c>
      <c r="C424" s="409">
        <v>309.45</v>
      </c>
      <c r="D424" s="410">
        <v>312.63</v>
      </c>
      <c r="E424" s="410">
        <v>304.47</v>
      </c>
      <c r="F424" s="410">
        <v>299.48</v>
      </c>
      <c r="G424" s="410">
        <v>291.32</v>
      </c>
      <c r="H424" s="410">
        <v>317.62</v>
      </c>
      <c r="I424" s="410">
        <v>325.78</v>
      </c>
      <c r="J424" s="410">
        <v>330.77</v>
      </c>
      <c r="K424" s="409">
        <v>320.8</v>
      </c>
      <c r="L424" s="409">
        <v>307.65</v>
      </c>
      <c r="M424" s="409">
        <v>2.63826</v>
      </c>
      <c r="N424" s="6"/>
      <c r="O424" s="6"/>
    </row>
    <row r="425" ht="12.75" customHeight="1" spans="1:15">
      <c r="A425" s="407">
        <v>415</v>
      </c>
      <c r="B425" s="411" t="s">
        <v>536</v>
      </c>
      <c r="C425" s="409">
        <v>161.1</v>
      </c>
      <c r="D425" s="410">
        <v>161.57</v>
      </c>
      <c r="E425" s="410">
        <v>158.13</v>
      </c>
      <c r="F425" s="410">
        <v>155.17</v>
      </c>
      <c r="G425" s="410">
        <v>151.73</v>
      </c>
      <c r="H425" s="410">
        <v>164.53</v>
      </c>
      <c r="I425" s="410">
        <v>167.97</v>
      </c>
      <c r="J425" s="410">
        <v>170.93</v>
      </c>
      <c r="K425" s="409">
        <v>165</v>
      </c>
      <c r="L425" s="409">
        <v>158.6</v>
      </c>
      <c r="M425" s="409">
        <v>5.56007</v>
      </c>
      <c r="N425" s="6"/>
      <c r="O425" s="6"/>
    </row>
    <row r="426" ht="12.75" customHeight="1" spans="1:15">
      <c r="A426" s="407">
        <v>416</v>
      </c>
      <c r="B426" s="411" t="s">
        <v>537</v>
      </c>
      <c r="C426" s="409">
        <v>308.35</v>
      </c>
      <c r="D426" s="410">
        <v>313.33</v>
      </c>
      <c r="E426" s="410">
        <v>300.27</v>
      </c>
      <c r="F426" s="410">
        <v>292.18</v>
      </c>
      <c r="G426" s="410">
        <v>279.12</v>
      </c>
      <c r="H426" s="410">
        <v>321.42</v>
      </c>
      <c r="I426" s="410">
        <v>334.48</v>
      </c>
      <c r="J426" s="410">
        <v>342.57</v>
      </c>
      <c r="K426" s="409">
        <v>326.4</v>
      </c>
      <c r="L426" s="409">
        <v>305.25</v>
      </c>
      <c r="M426" s="409">
        <v>3.21476</v>
      </c>
      <c r="N426" s="6"/>
      <c r="O426" s="6"/>
    </row>
    <row r="427" ht="12.75" customHeight="1" spans="1:15">
      <c r="A427" s="407">
        <v>417</v>
      </c>
      <c r="B427" s="411" t="s">
        <v>538</v>
      </c>
      <c r="C427" s="409">
        <v>414.35</v>
      </c>
      <c r="D427" s="410">
        <v>417.35</v>
      </c>
      <c r="E427" s="410">
        <v>409.8</v>
      </c>
      <c r="F427" s="410">
        <v>405.25</v>
      </c>
      <c r="G427" s="410">
        <v>397.7</v>
      </c>
      <c r="H427" s="410">
        <v>421.9</v>
      </c>
      <c r="I427" s="410">
        <v>429.45</v>
      </c>
      <c r="J427" s="410">
        <v>434</v>
      </c>
      <c r="K427" s="409">
        <v>424.9</v>
      </c>
      <c r="L427" s="409">
        <v>412.8</v>
      </c>
      <c r="M427" s="409">
        <v>0.50181</v>
      </c>
      <c r="N427" s="6"/>
      <c r="O427" s="6"/>
    </row>
    <row r="428" ht="12.75" customHeight="1" spans="1:15">
      <c r="A428" s="407">
        <v>418</v>
      </c>
      <c r="B428" s="411" t="s">
        <v>539</v>
      </c>
      <c r="C428" s="409">
        <v>497.85</v>
      </c>
      <c r="D428" s="410">
        <v>501.15</v>
      </c>
      <c r="E428" s="410">
        <v>488.9</v>
      </c>
      <c r="F428" s="410">
        <v>479.95</v>
      </c>
      <c r="G428" s="410">
        <v>467.7</v>
      </c>
      <c r="H428" s="410">
        <v>510.1</v>
      </c>
      <c r="I428" s="410">
        <v>522.35</v>
      </c>
      <c r="J428" s="410">
        <v>531.3</v>
      </c>
      <c r="K428" s="409">
        <v>513.4</v>
      </c>
      <c r="L428" s="409">
        <v>492.2</v>
      </c>
      <c r="M428" s="409">
        <v>2.19623</v>
      </c>
      <c r="N428" s="6"/>
      <c r="O428" s="6"/>
    </row>
    <row r="429" ht="12.75" customHeight="1" spans="1:15">
      <c r="A429" s="407">
        <v>419</v>
      </c>
      <c r="B429" s="411" t="s">
        <v>540</v>
      </c>
      <c r="C429" s="409">
        <v>231.1</v>
      </c>
      <c r="D429" s="410">
        <v>224.3</v>
      </c>
      <c r="E429" s="410">
        <v>209.8</v>
      </c>
      <c r="F429" s="410">
        <v>188.5</v>
      </c>
      <c r="G429" s="410">
        <v>174</v>
      </c>
      <c r="H429" s="410">
        <v>245.6</v>
      </c>
      <c r="I429" s="410">
        <v>260.1</v>
      </c>
      <c r="J429" s="410">
        <v>281.4</v>
      </c>
      <c r="K429" s="409">
        <v>238.8</v>
      </c>
      <c r="L429" s="409">
        <v>203</v>
      </c>
      <c r="M429" s="409">
        <v>80.11409</v>
      </c>
      <c r="N429" s="6"/>
      <c r="O429" s="6"/>
    </row>
    <row r="430" ht="12.75" customHeight="1" spans="1:15">
      <c r="A430" s="407">
        <v>420</v>
      </c>
      <c r="B430" s="411" t="s">
        <v>227</v>
      </c>
      <c r="C430" s="409">
        <v>930.7</v>
      </c>
      <c r="D430" s="410">
        <v>937.1</v>
      </c>
      <c r="E430" s="410">
        <v>918.7</v>
      </c>
      <c r="F430" s="410">
        <v>906.7</v>
      </c>
      <c r="G430" s="410">
        <v>888.3</v>
      </c>
      <c r="H430" s="410">
        <v>949.1</v>
      </c>
      <c r="I430" s="410">
        <v>967.5</v>
      </c>
      <c r="J430" s="410">
        <v>979.5</v>
      </c>
      <c r="K430" s="409">
        <v>955.5</v>
      </c>
      <c r="L430" s="409">
        <v>925.1</v>
      </c>
      <c r="M430" s="409">
        <v>85.19098</v>
      </c>
      <c r="N430" s="6"/>
      <c r="O430" s="6"/>
    </row>
    <row r="431" ht="12.75" customHeight="1" spans="1:15">
      <c r="A431" s="407">
        <v>421</v>
      </c>
      <c r="B431" s="411" t="s">
        <v>228</v>
      </c>
      <c r="C431" s="409">
        <v>500.65</v>
      </c>
      <c r="D431" s="410">
        <v>499.45</v>
      </c>
      <c r="E431" s="410">
        <v>494.9</v>
      </c>
      <c r="F431" s="410">
        <v>489.15</v>
      </c>
      <c r="G431" s="410">
        <v>484.6</v>
      </c>
      <c r="H431" s="410">
        <v>505.2</v>
      </c>
      <c r="I431" s="410">
        <v>509.75</v>
      </c>
      <c r="J431" s="410">
        <v>515.5</v>
      </c>
      <c r="K431" s="409">
        <v>504</v>
      </c>
      <c r="L431" s="409">
        <v>493.7</v>
      </c>
      <c r="M431" s="409">
        <v>5.89545</v>
      </c>
      <c r="N431" s="6"/>
      <c r="O431" s="6"/>
    </row>
    <row r="432" ht="12.75" customHeight="1" spans="1:15">
      <c r="A432" s="407">
        <v>422</v>
      </c>
      <c r="B432" s="411" t="s">
        <v>541</v>
      </c>
      <c r="C432" s="409">
        <v>2247.6</v>
      </c>
      <c r="D432" s="410">
        <v>2238.22</v>
      </c>
      <c r="E432" s="410">
        <v>2211.43</v>
      </c>
      <c r="F432" s="410">
        <v>2175.27</v>
      </c>
      <c r="G432" s="410">
        <v>2148.48</v>
      </c>
      <c r="H432" s="410">
        <v>2274.38</v>
      </c>
      <c r="I432" s="410">
        <v>2301.17</v>
      </c>
      <c r="J432" s="410">
        <v>2337.33</v>
      </c>
      <c r="K432" s="409">
        <v>2265</v>
      </c>
      <c r="L432" s="409">
        <v>2202.05</v>
      </c>
      <c r="M432" s="409">
        <v>0.3028</v>
      </c>
      <c r="N432" s="6"/>
      <c r="O432" s="6"/>
    </row>
    <row r="433" ht="12.75" customHeight="1" spans="1:15">
      <c r="A433" s="407">
        <v>423</v>
      </c>
      <c r="B433" s="411" t="s">
        <v>542</v>
      </c>
      <c r="C433" s="409">
        <v>896.95</v>
      </c>
      <c r="D433" s="410">
        <v>894.32</v>
      </c>
      <c r="E433" s="410">
        <v>882.63</v>
      </c>
      <c r="F433" s="410">
        <v>868.32</v>
      </c>
      <c r="G433" s="410">
        <v>856.63</v>
      </c>
      <c r="H433" s="410">
        <v>908.63</v>
      </c>
      <c r="I433" s="410">
        <v>920.32</v>
      </c>
      <c r="J433" s="410">
        <v>934.63</v>
      </c>
      <c r="K433" s="409">
        <v>906</v>
      </c>
      <c r="L433" s="409">
        <v>880</v>
      </c>
      <c r="M433" s="409">
        <v>3.29741</v>
      </c>
      <c r="N433" s="6"/>
      <c r="O433" s="6"/>
    </row>
    <row r="434" ht="12.75" customHeight="1" spans="1:15">
      <c r="A434" s="407">
        <v>424</v>
      </c>
      <c r="B434" s="411" t="s">
        <v>543</v>
      </c>
      <c r="C434" s="409">
        <v>415</v>
      </c>
      <c r="D434" s="410">
        <v>416.77</v>
      </c>
      <c r="E434" s="410">
        <v>408.53</v>
      </c>
      <c r="F434" s="410">
        <v>402.07</v>
      </c>
      <c r="G434" s="410">
        <v>393.83</v>
      </c>
      <c r="H434" s="410">
        <v>423.23</v>
      </c>
      <c r="I434" s="410">
        <v>431.47</v>
      </c>
      <c r="J434" s="410">
        <v>437.93</v>
      </c>
      <c r="K434" s="409">
        <v>425</v>
      </c>
      <c r="L434" s="409">
        <v>410.3</v>
      </c>
      <c r="M434" s="409">
        <v>2.89437</v>
      </c>
      <c r="N434" s="6"/>
      <c r="O434" s="6"/>
    </row>
    <row r="435" ht="12.75" customHeight="1" spans="1:15">
      <c r="A435" s="407">
        <v>425</v>
      </c>
      <c r="B435" s="411" t="s">
        <v>544</v>
      </c>
      <c r="C435" s="409">
        <v>330.25</v>
      </c>
      <c r="D435" s="410">
        <v>330.17</v>
      </c>
      <c r="E435" s="410">
        <v>325.08</v>
      </c>
      <c r="F435" s="410">
        <v>319.92</v>
      </c>
      <c r="G435" s="410">
        <v>314.83</v>
      </c>
      <c r="H435" s="410">
        <v>335.33</v>
      </c>
      <c r="I435" s="410">
        <v>340.42</v>
      </c>
      <c r="J435" s="410">
        <v>345.58</v>
      </c>
      <c r="K435" s="409">
        <v>335.25</v>
      </c>
      <c r="L435" s="409">
        <v>325</v>
      </c>
      <c r="M435" s="409">
        <v>3.47988</v>
      </c>
      <c r="N435" s="6"/>
      <c r="O435" s="6"/>
    </row>
    <row r="436" ht="12.75" customHeight="1" spans="1:15">
      <c r="A436" s="407">
        <v>426</v>
      </c>
      <c r="B436" s="411" t="s">
        <v>545</v>
      </c>
      <c r="C436" s="409">
        <v>2117.4</v>
      </c>
      <c r="D436" s="410">
        <v>2105.07</v>
      </c>
      <c r="E436" s="410">
        <v>2077.53</v>
      </c>
      <c r="F436" s="410">
        <v>2037.67</v>
      </c>
      <c r="G436" s="410">
        <v>2010.13</v>
      </c>
      <c r="H436" s="410">
        <v>2144.93</v>
      </c>
      <c r="I436" s="410">
        <v>2172.47</v>
      </c>
      <c r="J436" s="410">
        <v>2212.33</v>
      </c>
      <c r="K436" s="409">
        <v>2132.6</v>
      </c>
      <c r="L436" s="409">
        <v>2065.2</v>
      </c>
      <c r="M436" s="409">
        <v>4.24581</v>
      </c>
      <c r="N436" s="6"/>
      <c r="O436" s="6"/>
    </row>
    <row r="437" ht="12.75" customHeight="1" spans="1:15">
      <c r="A437" s="407">
        <v>427</v>
      </c>
      <c r="B437" s="411" t="s">
        <v>546</v>
      </c>
      <c r="C437" s="409">
        <v>460.5</v>
      </c>
      <c r="D437" s="410">
        <v>450.33</v>
      </c>
      <c r="E437" s="410">
        <v>434.17</v>
      </c>
      <c r="F437" s="410">
        <v>407.83</v>
      </c>
      <c r="G437" s="410">
        <v>391.67</v>
      </c>
      <c r="H437" s="410">
        <v>476.67</v>
      </c>
      <c r="I437" s="410">
        <v>492.83</v>
      </c>
      <c r="J437" s="410">
        <v>519.17</v>
      </c>
      <c r="K437" s="409">
        <v>466.5</v>
      </c>
      <c r="L437" s="409">
        <v>424</v>
      </c>
      <c r="M437" s="409">
        <v>6.1019</v>
      </c>
      <c r="N437" s="6"/>
      <c r="O437" s="6"/>
    </row>
    <row r="438" ht="12.75" customHeight="1" spans="1:15">
      <c r="A438" s="407">
        <v>428</v>
      </c>
      <c r="B438" s="411" t="s">
        <v>547</v>
      </c>
      <c r="C438" s="409">
        <v>8.45</v>
      </c>
      <c r="D438" s="410">
        <v>8.43</v>
      </c>
      <c r="E438" s="410">
        <v>8.27</v>
      </c>
      <c r="F438" s="410">
        <v>8.08</v>
      </c>
      <c r="G438" s="410">
        <v>7.92</v>
      </c>
      <c r="H438" s="410">
        <v>8.62</v>
      </c>
      <c r="I438" s="410">
        <v>8.78</v>
      </c>
      <c r="J438" s="410">
        <v>8.97</v>
      </c>
      <c r="K438" s="409">
        <v>8.6</v>
      </c>
      <c r="L438" s="409">
        <v>8.25</v>
      </c>
      <c r="M438" s="409">
        <v>1548.28208</v>
      </c>
      <c r="N438" s="6"/>
      <c r="O438" s="6"/>
    </row>
    <row r="439" ht="12.75" customHeight="1" spans="1:15">
      <c r="A439" s="407">
        <v>429</v>
      </c>
      <c r="B439" s="411" t="s">
        <v>548</v>
      </c>
      <c r="C439" s="409">
        <v>869.1</v>
      </c>
      <c r="D439" s="410">
        <v>862.1</v>
      </c>
      <c r="E439" s="410">
        <v>835.2</v>
      </c>
      <c r="F439" s="410">
        <v>801.3</v>
      </c>
      <c r="G439" s="410">
        <v>774.4</v>
      </c>
      <c r="H439" s="410">
        <v>896</v>
      </c>
      <c r="I439" s="410">
        <v>922.9</v>
      </c>
      <c r="J439" s="410">
        <v>956.8</v>
      </c>
      <c r="K439" s="409">
        <v>889</v>
      </c>
      <c r="L439" s="409">
        <v>828.2</v>
      </c>
      <c r="M439" s="409">
        <v>3.06502</v>
      </c>
      <c r="N439" s="6"/>
      <c r="O439" s="6"/>
    </row>
    <row r="440" ht="12.75" customHeight="1" spans="1:15">
      <c r="A440" s="407">
        <v>430</v>
      </c>
      <c r="B440" s="411" t="s">
        <v>229</v>
      </c>
      <c r="C440" s="409">
        <v>556.4</v>
      </c>
      <c r="D440" s="410">
        <v>553.92</v>
      </c>
      <c r="E440" s="410">
        <v>548.18</v>
      </c>
      <c r="F440" s="410">
        <v>539.97</v>
      </c>
      <c r="G440" s="410">
        <v>534.23</v>
      </c>
      <c r="H440" s="410">
        <v>562.13</v>
      </c>
      <c r="I440" s="410">
        <v>567.87</v>
      </c>
      <c r="J440" s="410">
        <v>576.08</v>
      </c>
      <c r="K440" s="409">
        <v>559.65</v>
      </c>
      <c r="L440" s="409">
        <v>545.7</v>
      </c>
      <c r="M440" s="409">
        <v>4.78621</v>
      </c>
      <c r="N440" s="6"/>
      <c r="O440" s="6"/>
    </row>
    <row r="441" ht="12.75" customHeight="1" spans="1:15">
      <c r="A441" s="407">
        <v>431</v>
      </c>
      <c r="B441" s="411" t="s">
        <v>549</v>
      </c>
      <c r="C441" s="409">
        <v>1837</v>
      </c>
      <c r="D441" s="410">
        <v>1848.55</v>
      </c>
      <c r="E441" s="410">
        <v>1795.1</v>
      </c>
      <c r="F441" s="410">
        <v>1753.2</v>
      </c>
      <c r="G441" s="410">
        <v>1699.75</v>
      </c>
      <c r="H441" s="410">
        <v>1890.45</v>
      </c>
      <c r="I441" s="410">
        <v>1943.9</v>
      </c>
      <c r="J441" s="410">
        <v>1985.8</v>
      </c>
      <c r="K441" s="409">
        <v>1902</v>
      </c>
      <c r="L441" s="409">
        <v>1806.65</v>
      </c>
      <c r="M441" s="409">
        <v>0.15144</v>
      </c>
      <c r="N441" s="6"/>
      <c r="O441" s="6"/>
    </row>
    <row r="442" ht="12.75" customHeight="1" spans="1:15">
      <c r="A442" s="407">
        <v>432</v>
      </c>
      <c r="B442" s="411" t="s">
        <v>550</v>
      </c>
      <c r="C442" s="409">
        <v>574.7</v>
      </c>
      <c r="D442" s="410">
        <v>576.43</v>
      </c>
      <c r="E442" s="410">
        <v>568.42</v>
      </c>
      <c r="F442" s="410">
        <v>562.13</v>
      </c>
      <c r="G442" s="410">
        <v>554.12</v>
      </c>
      <c r="H442" s="410">
        <v>582.72</v>
      </c>
      <c r="I442" s="410">
        <v>590.73</v>
      </c>
      <c r="J442" s="410">
        <v>597.02</v>
      </c>
      <c r="K442" s="409">
        <v>584.45</v>
      </c>
      <c r="L442" s="409">
        <v>570.15</v>
      </c>
      <c r="M442" s="409">
        <v>0.28953</v>
      </c>
      <c r="N442" s="6"/>
      <c r="O442" s="6"/>
    </row>
    <row r="443" ht="12.75" customHeight="1" spans="1:15">
      <c r="A443" s="407">
        <v>433</v>
      </c>
      <c r="B443" s="411" t="s">
        <v>551</v>
      </c>
      <c r="C443" s="409">
        <v>962.85</v>
      </c>
      <c r="D443" s="410">
        <v>969.8</v>
      </c>
      <c r="E443" s="410">
        <v>952.35</v>
      </c>
      <c r="F443" s="410">
        <v>941.85</v>
      </c>
      <c r="G443" s="410">
        <v>924.4</v>
      </c>
      <c r="H443" s="410">
        <v>980.3</v>
      </c>
      <c r="I443" s="410">
        <v>997.75</v>
      </c>
      <c r="J443" s="410">
        <v>1008.25</v>
      </c>
      <c r="K443" s="409">
        <v>987.25</v>
      </c>
      <c r="L443" s="409">
        <v>959.3</v>
      </c>
      <c r="M443" s="409">
        <v>1.20097</v>
      </c>
      <c r="N443" s="6"/>
      <c r="O443" s="6"/>
    </row>
    <row r="444" ht="12.75" customHeight="1" spans="1:15">
      <c r="A444" s="407">
        <v>434</v>
      </c>
      <c r="B444" s="411" t="s">
        <v>552</v>
      </c>
      <c r="C444" s="409">
        <v>37.75</v>
      </c>
      <c r="D444" s="410">
        <v>37.88</v>
      </c>
      <c r="E444" s="410">
        <v>37.32</v>
      </c>
      <c r="F444" s="410">
        <v>36.88</v>
      </c>
      <c r="G444" s="410">
        <v>36.32</v>
      </c>
      <c r="H444" s="410">
        <v>38.32</v>
      </c>
      <c r="I444" s="410">
        <v>38.88</v>
      </c>
      <c r="J444" s="410">
        <v>39.32</v>
      </c>
      <c r="K444" s="409">
        <v>38.45</v>
      </c>
      <c r="L444" s="409">
        <v>37.45</v>
      </c>
      <c r="M444" s="409">
        <v>43.27496</v>
      </c>
      <c r="N444" s="6"/>
      <c r="O444" s="6"/>
    </row>
    <row r="445" ht="12.75" customHeight="1" spans="1:15">
      <c r="A445" s="407">
        <v>435</v>
      </c>
      <c r="B445" s="411" t="s">
        <v>242</v>
      </c>
      <c r="C445" s="409">
        <v>1011.9</v>
      </c>
      <c r="D445" s="410">
        <v>1019.53</v>
      </c>
      <c r="E445" s="410">
        <v>1002.07</v>
      </c>
      <c r="F445" s="410">
        <v>992.23</v>
      </c>
      <c r="G445" s="410">
        <v>974.77</v>
      </c>
      <c r="H445" s="410">
        <v>1029.37</v>
      </c>
      <c r="I445" s="410">
        <v>1046.83</v>
      </c>
      <c r="J445" s="410">
        <v>1056.67</v>
      </c>
      <c r="K445" s="409">
        <v>1037</v>
      </c>
      <c r="L445" s="409">
        <v>1009.7</v>
      </c>
      <c r="M445" s="409">
        <v>10.56799</v>
      </c>
      <c r="N445" s="6"/>
      <c r="O445" s="6"/>
    </row>
    <row r="446" ht="12.75" customHeight="1" spans="1:15">
      <c r="A446" s="407">
        <v>436</v>
      </c>
      <c r="B446" s="411" t="s">
        <v>553</v>
      </c>
      <c r="C446" s="409">
        <v>772.3</v>
      </c>
      <c r="D446" s="410">
        <v>778.33</v>
      </c>
      <c r="E446" s="410">
        <v>757.02</v>
      </c>
      <c r="F446" s="410">
        <v>741.73</v>
      </c>
      <c r="G446" s="410">
        <v>720.42</v>
      </c>
      <c r="H446" s="410">
        <v>793.62</v>
      </c>
      <c r="I446" s="410">
        <v>814.93</v>
      </c>
      <c r="J446" s="410">
        <v>830.22</v>
      </c>
      <c r="K446" s="409">
        <v>799.65</v>
      </c>
      <c r="L446" s="409">
        <v>763.05</v>
      </c>
      <c r="M446" s="409">
        <v>7.9561</v>
      </c>
      <c r="N446" s="6"/>
      <c r="O446" s="6"/>
    </row>
    <row r="447" ht="12.75" customHeight="1" spans="1:15">
      <c r="A447" s="407">
        <v>437</v>
      </c>
      <c r="B447" s="411" t="s">
        <v>230</v>
      </c>
      <c r="C447" s="409">
        <v>1093</v>
      </c>
      <c r="D447" s="410">
        <v>1096.38</v>
      </c>
      <c r="E447" s="410">
        <v>1067.77</v>
      </c>
      <c r="F447" s="410">
        <v>1042.53</v>
      </c>
      <c r="G447" s="410">
        <v>1013.92</v>
      </c>
      <c r="H447" s="410">
        <v>1121.62</v>
      </c>
      <c r="I447" s="410">
        <v>1150.23</v>
      </c>
      <c r="J447" s="410">
        <v>1175.47</v>
      </c>
      <c r="K447" s="409">
        <v>1125</v>
      </c>
      <c r="L447" s="409">
        <v>1071.15</v>
      </c>
      <c r="M447" s="409">
        <v>57.90446</v>
      </c>
      <c r="N447" s="6"/>
      <c r="O447" s="6"/>
    </row>
    <row r="448" ht="12.75" customHeight="1" spans="1:15">
      <c r="A448" s="407">
        <v>438</v>
      </c>
      <c r="B448" s="411" t="s">
        <v>554</v>
      </c>
      <c r="C448" s="409">
        <v>222.55</v>
      </c>
      <c r="D448" s="410">
        <v>223.28</v>
      </c>
      <c r="E448" s="410">
        <v>221.02</v>
      </c>
      <c r="F448" s="410">
        <v>219.48</v>
      </c>
      <c r="G448" s="410">
        <v>217.22</v>
      </c>
      <c r="H448" s="410">
        <v>224.82</v>
      </c>
      <c r="I448" s="410">
        <v>227.08</v>
      </c>
      <c r="J448" s="410">
        <v>228.62</v>
      </c>
      <c r="K448" s="409">
        <v>225.55</v>
      </c>
      <c r="L448" s="409">
        <v>221.75</v>
      </c>
      <c r="M448" s="409">
        <v>8.08314</v>
      </c>
      <c r="N448" s="6"/>
      <c r="O448" s="6"/>
    </row>
    <row r="449" ht="12.75" customHeight="1" spans="1:15">
      <c r="A449" s="407">
        <v>439</v>
      </c>
      <c r="B449" s="411" t="s">
        <v>231</v>
      </c>
      <c r="C449" s="409">
        <v>1121.9</v>
      </c>
      <c r="D449" s="410">
        <v>1126.47</v>
      </c>
      <c r="E449" s="410">
        <v>1104.48</v>
      </c>
      <c r="F449" s="410">
        <v>1087.07</v>
      </c>
      <c r="G449" s="410">
        <v>1065.08</v>
      </c>
      <c r="H449" s="410">
        <v>1143.88</v>
      </c>
      <c r="I449" s="410">
        <v>1165.87</v>
      </c>
      <c r="J449" s="410">
        <v>1183.28</v>
      </c>
      <c r="K449" s="409">
        <v>1148.45</v>
      </c>
      <c r="L449" s="409">
        <v>1109.05</v>
      </c>
      <c r="M449" s="409">
        <v>3.89319</v>
      </c>
      <c r="N449" s="6"/>
      <c r="O449" s="6"/>
    </row>
    <row r="450" ht="12.75" customHeight="1" spans="1:15">
      <c r="A450" s="407">
        <v>440</v>
      </c>
      <c r="B450" s="411" t="s">
        <v>236</v>
      </c>
      <c r="C450" s="409">
        <v>2997.3</v>
      </c>
      <c r="D450" s="410">
        <v>3014.38</v>
      </c>
      <c r="E450" s="410">
        <v>2972.92</v>
      </c>
      <c r="F450" s="410">
        <v>2948.53</v>
      </c>
      <c r="G450" s="410">
        <v>2907.07</v>
      </c>
      <c r="H450" s="410">
        <v>3038.77</v>
      </c>
      <c r="I450" s="410">
        <v>3080.23</v>
      </c>
      <c r="J450" s="410">
        <v>3104.62</v>
      </c>
      <c r="K450" s="409">
        <v>3055.85</v>
      </c>
      <c r="L450" s="409">
        <v>2990</v>
      </c>
      <c r="M450" s="409">
        <v>24.93902</v>
      </c>
      <c r="N450" s="6"/>
      <c r="O450" s="6"/>
    </row>
    <row r="451" ht="12.75" customHeight="1" spans="1:15">
      <c r="A451" s="407">
        <v>441</v>
      </c>
      <c r="B451" s="411" t="s">
        <v>232</v>
      </c>
      <c r="C451" s="409">
        <v>792.6</v>
      </c>
      <c r="D451" s="410">
        <v>795.53</v>
      </c>
      <c r="E451" s="410">
        <v>787.37</v>
      </c>
      <c r="F451" s="410">
        <v>782.13</v>
      </c>
      <c r="G451" s="410">
        <v>773.97</v>
      </c>
      <c r="H451" s="410">
        <v>800.77</v>
      </c>
      <c r="I451" s="410">
        <v>808.93</v>
      </c>
      <c r="J451" s="410">
        <v>814.17</v>
      </c>
      <c r="K451" s="409">
        <v>803.7</v>
      </c>
      <c r="L451" s="409">
        <v>790.3</v>
      </c>
      <c r="M451" s="409">
        <v>11.36839</v>
      </c>
      <c r="N451" s="6"/>
      <c r="O451" s="6"/>
    </row>
    <row r="452" ht="12.75" customHeight="1" spans="1:15">
      <c r="A452" s="407">
        <v>442</v>
      </c>
      <c r="B452" s="411" t="s">
        <v>300</v>
      </c>
      <c r="C452" s="409">
        <v>8428.6</v>
      </c>
      <c r="D452" s="410">
        <v>8442.18</v>
      </c>
      <c r="E452" s="410">
        <v>8326.42</v>
      </c>
      <c r="F452" s="410">
        <v>8224.23</v>
      </c>
      <c r="G452" s="410">
        <v>8108.47</v>
      </c>
      <c r="H452" s="410">
        <v>8544.37</v>
      </c>
      <c r="I452" s="410">
        <v>8660.13</v>
      </c>
      <c r="J452" s="410">
        <v>8762.32</v>
      </c>
      <c r="K452" s="409">
        <v>8557.95</v>
      </c>
      <c r="L452" s="409">
        <v>8340</v>
      </c>
      <c r="M452" s="409">
        <v>1.47171</v>
      </c>
      <c r="N452" s="6"/>
      <c r="O452" s="6"/>
    </row>
    <row r="453" ht="12.75" customHeight="1" spans="1:15">
      <c r="A453" s="407">
        <v>443</v>
      </c>
      <c r="B453" s="411" t="s">
        <v>555</v>
      </c>
      <c r="C453" s="409">
        <v>2238.5</v>
      </c>
      <c r="D453" s="410">
        <v>2284.03</v>
      </c>
      <c r="E453" s="410">
        <v>2175.07</v>
      </c>
      <c r="F453" s="410">
        <v>2111.63</v>
      </c>
      <c r="G453" s="410">
        <v>2002.67</v>
      </c>
      <c r="H453" s="410">
        <v>2347.47</v>
      </c>
      <c r="I453" s="410">
        <v>2456.43</v>
      </c>
      <c r="J453" s="410">
        <v>2519.87</v>
      </c>
      <c r="K453" s="409">
        <v>2393</v>
      </c>
      <c r="L453" s="409">
        <v>2220.6</v>
      </c>
      <c r="M453" s="409">
        <v>1.38389</v>
      </c>
      <c r="N453" s="6"/>
      <c r="O453" s="6"/>
    </row>
    <row r="454" ht="12.75" customHeight="1" spans="1:15">
      <c r="A454" s="407">
        <v>444</v>
      </c>
      <c r="B454" s="411" t="s">
        <v>556</v>
      </c>
      <c r="C454" s="409">
        <v>194.45</v>
      </c>
      <c r="D454" s="410">
        <v>196.35</v>
      </c>
      <c r="E454" s="410">
        <v>189.9</v>
      </c>
      <c r="F454" s="410">
        <v>185.35</v>
      </c>
      <c r="G454" s="410">
        <v>178.9</v>
      </c>
      <c r="H454" s="410">
        <v>200.9</v>
      </c>
      <c r="I454" s="410">
        <v>207.35</v>
      </c>
      <c r="J454" s="410">
        <v>211.9</v>
      </c>
      <c r="K454" s="409">
        <v>202.8</v>
      </c>
      <c r="L454" s="409">
        <v>191.8</v>
      </c>
      <c r="M454" s="409">
        <v>44.43617</v>
      </c>
      <c r="N454" s="6"/>
      <c r="O454" s="6"/>
    </row>
    <row r="455" ht="12.75" customHeight="1" spans="1:15">
      <c r="A455" s="407">
        <v>445</v>
      </c>
      <c r="B455" s="411" t="s">
        <v>233</v>
      </c>
      <c r="C455" s="409">
        <v>402.25</v>
      </c>
      <c r="D455" s="410">
        <v>405.03</v>
      </c>
      <c r="E455" s="410">
        <v>396.82</v>
      </c>
      <c r="F455" s="410">
        <v>391.38</v>
      </c>
      <c r="G455" s="410">
        <v>383.17</v>
      </c>
      <c r="H455" s="410">
        <v>410.47</v>
      </c>
      <c r="I455" s="410">
        <v>418.68</v>
      </c>
      <c r="J455" s="410">
        <v>424.12</v>
      </c>
      <c r="K455" s="409">
        <v>413.25</v>
      </c>
      <c r="L455" s="409">
        <v>399.6</v>
      </c>
      <c r="M455" s="409">
        <v>207.25995</v>
      </c>
      <c r="N455" s="6"/>
      <c r="O455" s="6"/>
    </row>
    <row r="456" ht="12.75" customHeight="1" spans="1:15">
      <c r="A456" s="407">
        <v>446</v>
      </c>
      <c r="B456" s="411" t="s">
        <v>234</v>
      </c>
      <c r="C456" s="409">
        <v>212.25</v>
      </c>
      <c r="D456" s="410">
        <v>213.58</v>
      </c>
      <c r="E456" s="410">
        <v>209.17</v>
      </c>
      <c r="F456" s="410">
        <v>206.08</v>
      </c>
      <c r="G456" s="410">
        <v>201.67</v>
      </c>
      <c r="H456" s="410">
        <v>216.67</v>
      </c>
      <c r="I456" s="410">
        <v>221.08</v>
      </c>
      <c r="J456" s="410">
        <v>224.17</v>
      </c>
      <c r="K456" s="409">
        <v>218</v>
      </c>
      <c r="L456" s="409">
        <v>210.5</v>
      </c>
      <c r="M456" s="409">
        <v>187.36174</v>
      </c>
      <c r="N456" s="6"/>
      <c r="O456" s="6"/>
    </row>
    <row r="457" ht="12.75" customHeight="1" spans="1:15">
      <c r="A457" s="407">
        <v>447</v>
      </c>
      <c r="B457" s="411" t="s">
        <v>557</v>
      </c>
      <c r="C457" s="409">
        <v>600.65</v>
      </c>
      <c r="D457" s="410">
        <v>607.88</v>
      </c>
      <c r="E457" s="410">
        <v>587.77</v>
      </c>
      <c r="F457" s="410">
        <v>574.88</v>
      </c>
      <c r="G457" s="410">
        <v>554.77</v>
      </c>
      <c r="H457" s="410">
        <v>620.77</v>
      </c>
      <c r="I457" s="410">
        <v>640.88</v>
      </c>
      <c r="J457" s="410">
        <v>653.77</v>
      </c>
      <c r="K457" s="409">
        <v>628</v>
      </c>
      <c r="L457" s="409">
        <v>595</v>
      </c>
      <c r="M457" s="409">
        <v>1.67395</v>
      </c>
      <c r="N457" s="6"/>
      <c r="O457" s="6"/>
    </row>
    <row r="458" ht="12.75" customHeight="1" spans="1:15">
      <c r="A458" s="407">
        <v>448</v>
      </c>
      <c r="B458" s="411" t="s">
        <v>235</v>
      </c>
      <c r="C458" s="409">
        <v>96.85</v>
      </c>
      <c r="D458" s="410">
        <v>97.17</v>
      </c>
      <c r="E458" s="410">
        <v>96.08</v>
      </c>
      <c r="F458" s="410">
        <v>95.32</v>
      </c>
      <c r="G458" s="410">
        <v>94.23</v>
      </c>
      <c r="H458" s="410">
        <v>97.93</v>
      </c>
      <c r="I458" s="410">
        <v>99.02</v>
      </c>
      <c r="J458" s="410">
        <v>99.78</v>
      </c>
      <c r="K458" s="409">
        <v>98.25</v>
      </c>
      <c r="L458" s="409">
        <v>96.4</v>
      </c>
      <c r="M458" s="409">
        <v>608.84592</v>
      </c>
      <c r="N458" s="6"/>
      <c r="O458" s="6"/>
    </row>
    <row r="459" ht="12.75" customHeight="1" spans="1:15">
      <c r="A459" s="407">
        <v>449</v>
      </c>
      <c r="B459" s="411" t="s">
        <v>558</v>
      </c>
      <c r="C459" s="409">
        <v>104.35</v>
      </c>
      <c r="D459" s="410">
        <v>104.77</v>
      </c>
      <c r="E459" s="410">
        <v>101.78</v>
      </c>
      <c r="F459" s="410">
        <v>99.22</v>
      </c>
      <c r="G459" s="410">
        <v>96.23</v>
      </c>
      <c r="H459" s="410">
        <v>107.33</v>
      </c>
      <c r="I459" s="410">
        <v>110.32</v>
      </c>
      <c r="J459" s="410">
        <v>112.88</v>
      </c>
      <c r="K459" s="409">
        <v>107.75</v>
      </c>
      <c r="L459" s="409">
        <v>102.2</v>
      </c>
      <c r="M459" s="409">
        <v>7.30224</v>
      </c>
      <c r="N459" s="6"/>
      <c r="O459" s="6"/>
    </row>
    <row r="460" ht="12.75" customHeight="1" spans="1:15">
      <c r="A460" s="407">
        <v>450</v>
      </c>
      <c r="B460" s="411" t="s">
        <v>559</v>
      </c>
      <c r="C460" s="409">
        <v>3077.1</v>
      </c>
      <c r="D460" s="410">
        <v>3086.07</v>
      </c>
      <c r="E460" s="410">
        <v>3041.13</v>
      </c>
      <c r="F460" s="410">
        <v>3005.17</v>
      </c>
      <c r="G460" s="410">
        <v>2960.23</v>
      </c>
      <c r="H460" s="410">
        <v>3122.03</v>
      </c>
      <c r="I460" s="410">
        <v>3166.97</v>
      </c>
      <c r="J460" s="410">
        <v>3202.93</v>
      </c>
      <c r="K460" s="409">
        <v>3131</v>
      </c>
      <c r="L460" s="409">
        <v>3050.1</v>
      </c>
      <c r="M460" s="409">
        <v>0.05522</v>
      </c>
      <c r="N460" s="6"/>
      <c r="O460" s="6"/>
    </row>
    <row r="461" ht="12.75" customHeight="1" spans="1:15">
      <c r="A461" s="407">
        <v>451</v>
      </c>
      <c r="B461" s="411" t="s">
        <v>237</v>
      </c>
      <c r="C461" s="409">
        <v>1007.1</v>
      </c>
      <c r="D461" s="410">
        <v>1017.75</v>
      </c>
      <c r="E461" s="410">
        <v>991</v>
      </c>
      <c r="F461" s="410">
        <v>974.9</v>
      </c>
      <c r="G461" s="410">
        <v>948.15</v>
      </c>
      <c r="H461" s="410">
        <v>1033.85</v>
      </c>
      <c r="I461" s="410">
        <v>1060.6</v>
      </c>
      <c r="J461" s="410">
        <v>1076.7</v>
      </c>
      <c r="K461" s="409">
        <v>1044.5</v>
      </c>
      <c r="L461" s="409">
        <v>1001.65</v>
      </c>
      <c r="M461" s="409">
        <v>31.7631</v>
      </c>
      <c r="N461" s="6"/>
      <c r="O461" s="6"/>
    </row>
    <row r="462" ht="12.75" customHeight="1" spans="1:15">
      <c r="A462" s="407">
        <v>452</v>
      </c>
      <c r="B462" s="411" t="s">
        <v>560</v>
      </c>
      <c r="C462" s="409">
        <v>85.6</v>
      </c>
      <c r="D462" s="410">
        <v>85.63</v>
      </c>
      <c r="E462" s="410">
        <v>84.62</v>
      </c>
      <c r="F462" s="410">
        <v>83.63</v>
      </c>
      <c r="G462" s="410">
        <v>82.62</v>
      </c>
      <c r="H462" s="410">
        <v>86.62</v>
      </c>
      <c r="I462" s="410">
        <v>87.63</v>
      </c>
      <c r="J462" s="410">
        <v>88.62</v>
      </c>
      <c r="K462" s="409">
        <v>86.65</v>
      </c>
      <c r="L462" s="409">
        <v>84.65</v>
      </c>
      <c r="M462" s="409">
        <v>1.85182</v>
      </c>
      <c r="N462" s="6"/>
      <c r="O462" s="6"/>
    </row>
    <row r="463" ht="12.75" customHeight="1" spans="1:15">
      <c r="A463" s="407">
        <v>453</v>
      </c>
      <c r="B463" s="411" t="s">
        <v>215</v>
      </c>
      <c r="C463" s="409">
        <v>749.1</v>
      </c>
      <c r="D463" s="410">
        <v>750.47</v>
      </c>
      <c r="E463" s="410">
        <v>740.18</v>
      </c>
      <c r="F463" s="410">
        <v>731.27</v>
      </c>
      <c r="G463" s="410">
        <v>720.98</v>
      </c>
      <c r="H463" s="410">
        <v>759.38</v>
      </c>
      <c r="I463" s="410">
        <v>769.67</v>
      </c>
      <c r="J463" s="410">
        <v>778.58</v>
      </c>
      <c r="K463" s="409">
        <v>760.75</v>
      </c>
      <c r="L463" s="409">
        <v>741.55</v>
      </c>
      <c r="M463" s="409">
        <v>5.56512</v>
      </c>
      <c r="N463" s="6"/>
      <c r="O463" s="6"/>
    </row>
    <row r="464" ht="12.75" customHeight="1" spans="1:15">
      <c r="A464" s="407">
        <v>454</v>
      </c>
      <c r="B464" s="411" t="s">
        <v>561</v>
      </c>
      <c r="C464" s="409">
        <v>2188.75</v>
      </c>
      <c r="D464" s="410">
        <v>2184.97</v>
      </c>
      <c r="E464" s="410">
        <v>2160.83</v>
      </c>
      <c r="F464" s="410">
        <v>2132.92</v>
      </c>
      <c r="G464" s="410">
        <v>2108.78</v>
      </c>
      <c r="H464" s="410">
        <v>2212.88</v>
      </c>
      <c r="I464" s="410">
        <v>2237.02</v>
      </c>
      <c r="J464" s="410">
        <v>2264.93</v>
      </c>
      <c r="K464" s="409">
        <v>2209.1</v>
      </c>
      <c r="L464" s="409">
        <v>2157.05</v>
      </c>
      <c r="M464" s="409">
        <v>1.0336</v>
      </c>
      <c r="N464" s="6"/>
      <c r="O464" s="6"/>
    </row>
    <row r="465" ht="12.75" customHeight="1" spans="1:15">
      <c r="A465" s="407">
        <v>455</v>
      </c>
      <c r="B465" s="411" t="s">
        <v>562</v>
      </c>
      <c r="C465" s="409">
        <v>702.4</v>
      </c>
      <c r="D465" s="410">
        <v>699.18</v>
      </c>
      <c r="E465" s="410">
        <v>690.47</v>
      </c>
      <c r="F465" s="410">
        <v>678.53</v>
      </c>
      <c r="G465" s="410">
        <v>669.82</v>
      </c>
      <c r="H465" s="410">
        <v>711.12</v>
      </c>
      <c r="I465" s="410">
        <v>719.83</v>
      </c>
      <c r="J465" s="410">
        <v>731.77</v>
      </c>
      <c r="K465" s="409">
        <v>707.9</v>
      </c>
      <c r="L465" s="409">
        <v>687.25</v>
      </c>
      <c r="M465" s="409">
        <v>1.17634</v>
      </c>
      <c r="N465" s="6"/>
      <c r="O465" s="6"/>
    </row>
    <row r="466" ht="12.75" customHeight="1" spans="1:15">
      <c r="A466" s="407">
        <v>456</v>
      </c>
      <c r="B466" s="411" t="s">
        <v>563</v>
      </c>
      <c r="C466" s="409">
        <v>2937.95</v>
      </c>
      <c r="D466" s="410">
        <v>2933.32</v>
      </c>
      <c r="E466" s="410">
        <v>2877.63</v>
      </c>
      <c r="F466" s="410">
        <v>2817.32</v>
      </c>
      <c r="G466" s="410">
        <v>2761.63</v>
      </c>
      <c r="H466" s="410">
        <v>2993.63</v>
      </c>
      <c r="I466" s="410">
        <v>3049.32</v>
      </c>
      <c r="J466" s="410">
        <v>3109.63</v>
      </c>
      <c r="K466" s="409">
        <v>2989</v>
      </c>
      <c r="L466" s="409">
        <v>2873</v>
      </c>
      <c r="M466" s="409">
        <v>0.53657</v>
      </c>
      <c r="N466" s="6"/>
      <c r="O466" s="6"/>
    </row>
    <row r="467" ht="12.75" customHeight="1" spans="1:15">
      <c r="A467" s="407">
        <v>457</v>
      </c>
      <c r="B467" s="411" t="s">
        <v>238</v>
      </c>
      <c r="C467" s="409">
        <v>2531.5</v>
      </c>
      <c r="D467" s="410">
        <v>2551.63</v>
      </c>
      <c r="E467" s="410">
        <v>2497.22</v>
      </c>
      <c r="F467" s="410">
        <v>2462.93</v>
      </c>
      <c r="G467" s="410">
        <v>2408.52</v>
      </c>
      <c r="H467" s="410">
        <v>2585.92</v>
      </c>
      <c r="I467" s="410">
        <v>2640.33</v>
      </c>
      <c r="J467" s="410">
        <v>2674.62</v>
      </c>
      <c r="K467" s="409">
        <v>2606.05</v>
      </c>
      <c r="L467" s="409">
        <v>2517.35</v>
      </c>
      <c r="M467" s="409">
        <v>11.77076</v>
      </c>
      <c r="N467" s="6"/>
      <c r="O467" s="6"/>
    </row>
    <row r="468" ht="12.75" customHeight="1" spans="1:15">
      <c r="A468" s="407">
        <v>458</v>
      </c>
      <c r="B468" s="411" t="s">
        <v>239</v>
      </c>
      <c r="C468" s="409">
        <v>1545.8</v>
      </c>
      <c r="D468" s="410">
        <v>1534.32</v>
      </c>
      <c r="E468" s="410">
        <v>1513.83</v>
      </c>
      <c r="F468" s="410">
        <v>1481.87</v>
      </c>
      <c r="G468" s="410">
        <v>1461.38</v>
      </c>
      <c r="H468" s="410">
        <v>1566.28</v>
      </c>
      <c r="I468" s="410">
        <v>1586.77</v>
      </c>
      <c r="J468" s="410">
        <v>1618.73</v>
      </c>
      <c r="K468" s="409">
        <v>1554.8</v>
      </c>
      <c r="L468" s="409">
        <v>1502.35</v>
      </c>
      <c r="M468" s="409">
        <v>7.02076</v>
      </c>
      <c r="N468" s="6"/>
      <c r="O468" s="6"/>
    </row>
    <row r="469" ht="12.75" customHeight="1" spans="1:15">
      <c r="A469" s="407">
        <v>459</v>
      </c>
      <c r="B469" s="411" t="s">
        <v>240</v>
      </c>
      <c r="C469" s="409">
        <v>482.9</v>
      </c>
      <c r="D469" s="410">
        <v>486.92</v>
      </c>
      <c r="E469" s="410">
        <v>473.98</v>
      </c>
      <c r="F469" s="410">
        <v>465.07</v>
      </c>
      <c r="G469" s="410">
        <v>452.13</v>
      </c>
      <c r="H469" s="410">
        <v>495.83</v>
      </c>
      <c r="I469" s="410">
        <v>508.77</v>
      </c>
      <c r="J469" s="410">
        <v>517.68</v>
      </c>
      <c r="K469" s="409">
        <v>499.85</v>
      </c>
      <c r="L469" s="409">
        <v>478</v>
      </c>
      <c r="M469" s="409">
        <v>4.45651</v>
      </c>
      <c r="N469" s="6"/>
      <c r="O469" s="6"/>
    </row>
    <row r="470" ht="12.75" customHeight="1" spans="1:15">
      <c r="A470" s="407">
        <v>460</v>
      </c>
      <c r="B470" s="411" t="s">
        <v>241</v>
      </c>
      <c r="C470" s="409">
        <v>1397.65</v>
      </c>
      <c r="D470" s="410">
        <v>1392.3</v>
      </c>
      <c r="E470" s="410">
        <v>1375.45</v>
      </c>
      <c r="F470" s="410">
        <v>1353.25</v>
      </c>
      <c r="G470" s="410">
        <v>1336.4</v>
      </c>
      <c r="H470" s="410">
        <v>1414.5</v>
      </c>
      <c r="I470" s="410">
        <v>1431.35</v>
      </c>
      <c r="J470" s="410">
        <v>1453.55</v>
      </c>
      <c r="K470" s="409">
        <v>1409.15</v>
      </c>
      <c r="L470" s="409">
        <v>1370.1</v>
      </c>
      <c r="M470" s="409">
        <v>5.13074</v>
      </c>
      <c r="N470" s="6"/>
      <c r="O470" s="6"/>
    </row>
    <row r="471" ht="12.75" customHeight="1" spans="1:15">
      <c r="A471" s="407">
        <v>461</v>
      </c>
      <c r="B471" s="411" t="s">
        <v>301</v>
      </c>
      <c r="C471" s="409">
        <v>36.1</v>
      </c>
      <c r="D471" s="410">
        <v>36.17</v>
      </c>
      <c r="E471" s="410">
        <v>35.73</v>
      </c>
      <c r="F471" s="410">
        <v>35.37</v>
      </c>
      <c r="G471" s="410">
        <v>34.93</v>
      </c>
      <c r="H471" s="410">
        <v>36.53</v>
      </c>
      <c r="I471" s="410">
        <v>36.97</v>
      </c>
      <c r="J471" s="410">
        <v>37.33</v>
      </c>
      <c r="K471" s="409">
        <v>36.6</v>
      </c>
      <c r="L471" s="409">
        <v>35.8</v>
      </c>
      <c r="M471" s="409">
        <v>35.60393</v>
      </c>
      <c r="N471" s="6"/>
      <c r="O471" s="6"/>
    </row>
    <row r="472" ht="12.75" customHeight="1" spans="1:15">
      <c r="A472" s="407">
        <v>462</v>
      </c>
      <c r="B472" s="411" t="s">
        <v>564</v>
      </c>
      <c r="C472" s="409">
        <v>245.8</v>
      </c>
      <c r="D472" s="410">
        <v>246.57</v>
      </c>
      <c r="E472" s="410">
        <v>242.83</v>
      </c>
      <c r="F472" s="410">
        <v>239.87</v>
      </c>
      <c r="G472" s="410">
        <v>236.13</v>
      </c>
      <c r="H472" s="410">
        <v>249.53</v>
      </c>
      <c r="I472" s="410">
        <v>253.27</v>
      </c>
      <c r="J472" s="410">
        <v>256.23</v>
      </c>
      <c r="K472" s="409">
        <v>250.3</v>
      </c>
      <c r="L472" s="409">
        <v>243.6</v>
      </c>
      <c r="M472" s="409">
        <v>6.4542</v>
      </c>
      <c r="N472" s="6"/>
      <c r="O472" s="6"/>
    </row>
    <row r="473" ht="12.75" customHeight="1" spans="1:15">
      <c r="A473" s="407">
        <v>463</v>
      </c>
      <c r="B473" s="411" t="s">
        <v>565</v>
      </c>
      <c r="C473" s="409">
        <v>232.15</v>
      </c>
      <c r="D473" s="410">
        <v>234.42</v>
      </c>
      <c r="E473" s="410">
        <v>227.83</v>
      </c>
      <c r="F473" s="410">
        <v>223.52</v>
      </c>
      <c r="G473" s="410">
        <v>216.93</v>
      </c>
      <c r="H473" s="410">
        <v>238.73</v>
      </c>
      <c r="I473" s="410">
        <v>245.32</v>
      </c>
      <c r="J473" s="410">
        <v>249.63</v>
      </c>
      <c r="K473" s="409">
        <v>241</v>
      </c>
      <c r="L473" s="409">
        <v>230.1</v>
      </c>
      <c r="M473" s="409">
        <v>14.7452</v>
      </c>
      <c r="N473" s="6"/>
      <c r="O473" s="6"/>
    </row>
    <row r="474" ht="12.75" customHeight="1" spans="1:15">
      <c r="A474" s="407">
        <v>464</v>
      </c>
      <c r="B474" s="411" t="s">
        <v>566</v>
      </c>
      <c r="C474" s="409">
        <v>2583.95</v>
      </c>
      <c r="D474" s="410">
        <v>2601.73</v>
      </c>
      <c r="E474" s="410">
        <v>2522.22</v>
      </c>
      <c r="F474" s="410">
        <v>2460.48</v>
      </c>
      <c r="G474" s="410">
        <v>2380.97</v>
      </c>
      <c r="H474" s="410">
        <v>2663.47</v>
      </c>
      <c r="I474" s="410">
        <v>2742.98</v>
      </c>
      <c r="J474" s="410">
        <v>2804.72</v>
      </c>
      <c r="K474" s="409">
        <v>2681.25</v>
      </c>
      <c r="L474" s="409">
        <v>2540</v>
      </c>
      <c r="M474" s="409">
        <v>4.31025</v>
      </c>
      <c r="N474" s="6"/>
      <c r="O474" s="6"/>
    </row>
    <row r="475" ht="12.75" customHeight="1" spans="1:15">
      <c r="A475" s="407">
        <v>465</v>
      </c>
      <c r="B475" s="411" t="s">
        <v>567</v>
      </c>
      <c r="C475" s="409">
        <v>11.75</v>
      </c>
      <c r="D475" s="410">
        <v>11.77</v>
      </c>
      <c r="E475" s="410">
        <v>11.58</v>
      </c>
      <c r="F475" s="410">
        <v>11.42</v>
      </c>
      <c r="G475" s="410">
        <v>11.23</v>
      </c>
      <c r="H475" s="410">
        <v>11.93</v>
      </c>
      <c r="I475" s="410">
        <v>12.12</v>
      </c>
      <c r="J475" s="410">
        <v>12.28</v>
      </c>
      <c r="K475" s="409">
        <v>11.95</v>
      </c>
      <c r="L475" s="409">
        <v>11.6</v>
      </c>
      <c r="M475" s="409">
        <v>43.33361</v>
      </c>
      <c r="N475" s="6"/>
      <c r="O475" s="6"/>
    </row>
    <row r="476" ht="12.75" customHeight="1" spans="1:15">
      <c r="A476" s="407">
        <v>466</v>
      </c>
      <c r="B476" s="411" t="s">
        <v>568</v>
      </c>
      <c r="C476" s="409">
        <v>722.15</v>
      </c>
      <c r="D476" s="410">
        <v>724.9</v>
      </c>
      <c r="E476" s="410">
        <v>715.8</v>
      </c>
      <c r="F476" s="410">
        <v>709.45</v>
      </c>
      <c r="G476" s="410">
        <v>700.35</v>
      </c>
      <c r="H476" s="410">
        <v>731.25</v>
      </c>
      <c r="I476" s="410">
        <v>740.35</v>
      </c>
      <c r="J476" s="410">
        <v>746.7</v>
      </c>
      <c r="K476" s="409">
        <v>734</v>
      </c>
      <c r="L476" s="409">
        <v>718.55</v>
      </c>
      <c r="M476" s="409">
        <v>0.58043</v>
      </c>
      <c r="N476" s="6"/>
      <c r="O476" s="6"/>
    </row>
    <row r="477" ht="12.75" customHeight="1" spans="1:15">
      <c r="A477" s="407">
        <v>467</v>
      </c>
      <c r="B477" s="411" t="s">
        <v>245</v>
      </c>
      <c r="C477" s="409">
        <v>656.8</v>
      </c>
      <c r="D477" s="410">
        <v>662.08</v>
      </c>
      <c r="E477" s="410">
        <v>648.72</v>
      </c>
      <c r="F477" s="410">
        <v>640.63</v>
      </c>
      <c r="G477" s="410">
        <v>627.27</v>
      </c>
      <c r="H477" s="410">
        <v>670.17</v>
      </c>
      <c r="I477" s="410">
        <v>683.53</v>
      </c>
      <c r="J477" s="410">
        <v>691.62</v>
      </c>
      <c r="K477" s="409">
        <v>675.45</v>
      </c>
      <c r="L477" s="409">
        <v>654</v>
      </c>
      <c r="M477" s="409">
        <v>21.21416</v>
      </c>
      <c r="N477" s="6"/>
      <c r="O477" s="6"/>
    </row>
    <row r="478" ht="12.75" customHeight="1" spans="1:15">
      <c r="A478" s="407">
        <v>468</v>
      </c>
      <c r="B478" s="411" t="s">
        <v>569</v>
      </c>
      <c r="C478" s="409">
        <v>710.7</v>
      </c>
      <c r="D478" s="410">
        <v>715.57</v>
      </c>
      <c r="E478" s="410">
        <v>701.13</v>
      </c>
      <c r="F478" s="410">
        <v>691.57</v>
      </c>
      <c r="G478" s="410">
        <v>677.13</v>
      </c>
      <c r="H478" s="410">
        <v>725.13</v>
      </c>
      <c r="I478" s="410">
        <v>739.57</v>
      </c>
      <c r="J478" s="410">
        <v>749.13</v>
      </c>
      <c r="K478" s="409">
        <v>730</v>
      </c>
      <c r="L478" s="409">
        <v>706</v>
      </c>
      <c r="M478" s="409">
        <v>1.23849</v>
      </c>
      <c r="N478" s="6"/>
      <c r="O478" s="6"/>
    </row>
    <row r="479" ht="12.75" customHeight="1" spans="1:15">
      <c r="A479" s="407">
        <v>469</v>
      </c>
      <c r="B479" s="411" t="s">
        <v>244</v>
      </c>
      <c r="C479" s="409">
        <v>6175.9</v>
      </c>
      <c r="D479" s="410">
        <v>6194.58</v>
      </c>
      <c r="E479" s="410">
        <v>6126.32</v>
      </c>
      <c r="F479" s="410">
        <v>6076.73</v>
      </c>
      <c r="G479" s="410">
        <v>6008.47</v>
      </c>
      <c r="H479" s="410">
        <v>6244.17</v>
      </c>
      <c r="I479" s="410">
        <v>6312.43</v>
      </c>
      <c r="J479" s="410">
        <v>6362.02</v>
      </c>
      <c r="K479" s="409">
        <v>6262.85</v>
      </c>
      <c r="L479" s="409">
        <v>6145</v>
      </c>
      <c r="M479" s="409">
        <v>4.07574</v>
      </c>
      <c r="N479" s="6"/>
      <c r="O479" s="6"/>
    </row>
    <row r="480" ht="12.75" customHeight="1" spans="1:15">
      <c r="A480" s="407">
        <v>470</v>
      </c>
      <c r="B480" s="411" t="s">
        <v>302</v>
      </c>
      <c r="C480" s="409">
        <v>43.65</v>
      </c>
      <c r="D480" s="410">
        <v>43.37</v>
      </c>
      <c r="E480" s="410">
        <v>42.28</v>
      </c>
      <c r="F480" s="410">
        <v>40.92</v>
      </c>
      <c r="G480" s="410">
        <v>39.83</v>
      </c>
      <c r="H480" s="410">
        <v>44.73</v>
      </c>
      <c r="I480" s="410">
        <v>45.82</v>
      </c>
      <c r="J480" s="410">
        <v>47.18</v>
      </c>
      <c r="K480" s="409">
        <v>44.45</v>
      </c>
      <c r="L480" s="409">
        <v>42</v>
      </c>
      <c r="M480" s="409">
        <v>73.24329</v>
      </c>
      <c r="N480" s="6"/>
      <c r="O480" s="6"/>
    </row>
    <row r="481" ht="12.75" customHeight="1" spans="1:15">
      <c r="A481" s="407">
        <v>471</v>
      </c>
      <c r="B481" s="411" t="s">
        <v>243</v>
      </c>
      <c r="C481" s="409">
        <v>1699.7</v>
      </c>
      <c r="D481" s="410">
        <v>1694.2</v>
      </c>
      <c r="E481" s="410">
        <v>1671.4</v>
      </c>
      <c r="F481" s="410">
        <v>1643.1</v>
      </c>
      <c r="G481" s="410">
        <v>1620.3</v>
      </c>
      <c r="H481" s="410">
        <v>1722.5</v>
      </c>
      <c r="I481" s="410">
        <v>1745.3</v>
      </c>
      <c r="J481" s="410">
        <v>1773.6</v>
      </c>
      <c r="K481" s="409">
        <v>1717</v>
      </c>
      <c r="L481" s="409">
        <v>1665.9</v>
      </c>
      <c r="M481" s="409">
        <v>2.6355</v>
      </c>
      <c r="N481" s="6"/>
      <c r="O481" s="6"/>
    </row>
    <row r="482" ht="12.75" customHeight="1" spans="1:15">
      <c r="A482" s="407">
        <v>472</v>
      </c>
      <c r="B482" s="411" t="s">
        <v>182</v>
      </c>
      <c r="C482" s="409">
        <v>839.3</v>
      </c>
      <c r="D482" s="410">
        <v>841.3</v>
      </c>
      <c r="E482" s="410">
        <v>823.85</v>
      </c>
      <c r="F482" s="410">
        <v>808.4</v>
      </c>
      <c r="G482" s="410">
        <v>790.95</v>
      </c>
      <c r="H482" s="410">
        <v>856.75</v>
      </c>
      <c r="I482" s="410">
        <v>874.2</v>
      </c>
      <c r="J482" s="410">
        <v>889.65</v>
      </c>
      <c r="K482" s="409">
        <v>858.75</v>
      </c>
      <c r="L482" s="409">
        <v>825.85</v>
      </c>
      <c r="M482" s="409">
        <v>19.97629</v>
      </c>
      <c r="N482" s="6"/>
      <c r="O482" s="6"/>
    </row>
    <row r="483" ht="12.75" customHeight="1" spans="1:15">
      <c r="A483" s="407">
        <v>473</v>
      </c>
      <c r="B483" s="411" t="s">
        <v>570</v>
      </c>
      <c r="C483" s="409">
        <v>235.25</v>
      </c>
      <c r="D483" s="410">
        <v>235.05</v>
      </c>
      <c r="E483" s="410">
        <v>231.4</v>
      </c>
      <c r="F483" s="410">
        <v>227.55</v>
      </c>
      <c r="G483" s="410">
        <v>223.9</v>
      </c>
      <c r="H483" s="410">
        <v>238.9</v>
      </c>
      <c r="I483" s="410">
        <v>242.55</v>
      </c>
      <c r="J483" s="410">
        <v>246.4</v>
      </c>
      <c r="K483" s="409">
        <v>238.7</v>
      </c>
      <c r="L483" s="409">
        <v>231.2</v>
      </c>
      <c r="M483" s="409">
        <v>5.16522</v>
      </c>
      <c r="N483" s="6"/>
      <c r="O483" s="6"/>
    </row>
    <row r="484" ht="12.75" customHeight="1" spans="1:15">
      <c r="A484" s="407">
        <v>474</v>
      </c>
      <c r="B484" s="411" t="s">
        <v>571</v>
      </c>
      <c r="C484" s="409">
        <v>2800.95</v>
      </c>
      <c r="D484" s="410">
        <v>2808.97</v>
      </c>
      <c r="E484" s="410">
        <v>2742.98</v>
      </c>
      <c r="F484" s="410">
        <v>2685.02</v>
      </c>
      <c r="G484" s="410">
        <v>2619.03</v>
      </c>
      <c r="H484" s="410">
        <v>2866.93</v>
      </c>
      <c r="I484" s="410">
        <v>2932.92</v>
      </c>
      <c r="J484" s="410">
        <v>2990.88</v>
      </c>
      <c r="K484" s="409">
        <v>2874.95</v>
      </c>
      <c r="L484" s="409">
        <v>2751</v>
      </c>
      <c r="M484" s="409">
        <v>0.2047</v>
      </c>
      <c r="N484" s="6"/>
      <c r="O484" s="6"/>
    </row>
    <row r="485" ht="12.75" customHeight="1" spans="1:15">
      <c r="A485" s="407">
        <v>475</v>
      </c>
      <c r="B485" s="417" t="s">
        <v>572</v>
      </c>
      <c r="C485" s="418">
        <v>649.4</v>
      </c>
      <c r="D485" s="418">
        <v>658.48</v>
      </c>
      <c r="E485" s="418">
        <v>634.92</v>
      </c>
      <c r="F485" s="418">
        <v>620.43</v>
      </c>
      <c r="G485" s="418">
        <v>596.87</v>
      </c>
      <c r="H485" s="418">
        <v>672.97</v>
      </c>
      <c r="I485" s="418">
        <v>696.53</v>
      </c>
      <c r="J485" s="417">
        <v>711.02</v>
      </c>
      <c r="K485" s="417">
        <v>682.05</v>
      </c>
      <c r="L485" s="417">
        <v>644</v>
      </c>
      <c r="M485" s="353">
        <v>3.42862</v>
      </c>
      <c r="N485" s="6"/>
      <c r="O485" s="6"/>
    </row>
    <row r="486" ht="12.75" customHeight="1" spans="1:15">
      <c r="A486" s="407">
        <v>476</v>
      </c>
      <c r="B486" s="417" t="s">
        <v>573</v>
      </c>
      <c r="C486" s="418">
        <v>345.85</v>
      </c>
      <c r="D486" s="418">
        <v>351.55</v>
      </c>
      <c r="E486" s="418">
        <v>337.1</v>
      </c>
      <c r="F486" s="418">
        <v>328.35</v>
      </c>
      <c r="G486" s="418">
        <v>313.9</v>
      </c>
      <c r="H486" s="418">
        <v>360.3</v>
      </c>
      <c r="I486" s="418">
        <v>374.75</v>
      </c>
      <c r="J486" s="417">
        <v>383.5</v>
      </c>
      <c r="K486" s="417">
        <v>366</v>
      </c>
      <c r="L486" s="417">
        <v>342.8</v>
      </c>
      <c r="M486" s="353">
        <v>4.72829</v>
      </c>
      <c r="N486" s="6"/>
      <c r="O486" s="6"/>
    </row>
    <row r="487" ht="12.75" customHeight="1" spans="1:15">
      <c r="A487" s="407">
        <v>477</v>
      </c>
      <c r="B487" s="417" t="s">
        <v>574</v>
      </c>
      <c r="C487" s="409">
        <v>33.1</v>
      </c>
      <c r="D487" s="410">
        <v>33.7</v>
      </c>
      <c r="E487" s="410">
        <v>32.1</v>
      </c>
      <c r="F487" s="410">
        <v>31.1</v>
      </c>
      <c r="G487" s="410">
        <v>29.5</v>
      </c>
      <c r="H487" s="410">
        <v>34.7</v>
      </c>
      <c r="I487" s="410">
        <v>36.3</v>
      </c>
      <c r="J487" s="410">
        <v>37.3</v>
      </c>
      <c r="K487" s="409">
        <v>35.3</v>
      </c>
      <c r="L487" s="409">
        <v>32.7</v>
      </c>
      <c r="M487" s="409">
        <v>59.09598</v>
      </c>
      <c r="N487" s="6"/>
      <c r="O487" s="6"/>
    </row>
    <row r="488" ht="12.75" customHeight="1" spans="1:15">
      <c r="A488" s="407">
        <v>478</v>
      </c>
      <c r="B488" s="417" t="s">
        <v>575</v>
      </c>
      <c r="C488" s="418">
        <v>334.25</v>
      </c>
      <c r="D488" s="418">
        <v>336.68</v>
      </c>
      <c r="E488" s="418">
        <v>329.57</v>
      </c>
      <c r="F488" s="418">
        <v>324.88</v>
      </c>
      <c r="G488" s="418">
        <v>317.77</v>
      </c>
      <c r="H488" s="418">
        <v>341.37</v>
      </c>
      <c r="I488" s="418">
        <v>348.48</v>
      </c>
      <c r="J488" s="417">
        <v>353.17</v>
      </c>
      <c r="K488" s="417">
        <v>343.8</v>
      </c>
      <c r="L488" s="417">
        <v>332</v>
      </c>
      <c r="M488" s="353">
        <v>4.17433</v>
      </c>
      <c r="N488" s="6"/>
      <c r="O488" s="6"/>
    </row>
    <row r="489" ht="12.75" customHeight="1" spans="1:15">
      <c r="A489" s="407">
        <v>479</v>
      </c>
      <c r="B489" s="417" t="s">
        <v>576</v>
      </c>
      <c r="C489" s="409">
        <v>340.2</v>
      </c>
      <c r="D489" s="410">
        <v>344.52</v>
      </c>
      <c r="E489" s="410">
        <v>334.23</v>
      </c>
      <c r="F489" s="410">
        <v>328.27</v>
      </c>
      <c r="G489" s="410">
        <v>317.98</v>
      </c>
      <c r="H489" s="410">
        <v>350.48</v>
      </c>
      <c r="I489" s="410">
        <v>360.77</v>
      </c>
      <c r="J489" s="410">
        <v>366.73</v>
      </c>
      <c r="K489" s="409">
        <v>354.8</v>
      </c>
      <c r="L489" s="409">
        <v>338.55</v>
      </c>
      <c r="M489" s="409">
        <v>1.68747</v>
      </c>
      <c r="N489" s="6"/>
      <c r="O489" s="6"/>
    </row>
    <row r="490" ht="12.75" customHeight="1" spans="1:15">
      <c r="A490" s="407">
        <v>480</v>
      </c>
      <c r="B490" s="417" t="s">
        <v>303</v>
      </c>
      <c r="C490" s="418">
        <v>1033.15</v>
      </c>
      <c r="D490" s="418">
        <v>1039.45</v>
      </c>
      <c r="E490" s="410">
        <v>1020.95</v>
      </c>
      <c r="F490" s="410">
        <v>1008.75</v>
      </c>
      <c r="G490" s="410">
        <v>990.25</v>
      </c>
      <c r="H490" s="410">
        <v>1051.65</v>
      </c>
      <c r="I490" s="410">
        <v>1070.15</v>
      </c>
      <c r="J490" s="410">
        <v>1082.35</v>
      </c>
      <c r="K490" s="409">
        <v>1057.95</v>
      </c>
      <c r="L490" s="409">
        <v>1027.25</v>
      </c>
      <c r="M490" s="409">
        <v>14.76032</v>
      </c>
      <c r="N490" s="6"/>
      <c r="O490" s="6"/>
    </row>
    <row r="491" ht="12.75" customHeight="1" spans="1:15">
      <c r="A491" s="407">
        <v>481</v>
      </c>
      <c r="B491" s="417" t="s">
        <v>246</v>
      </c>
      <c r="C491" s="409">
        <v>259.65</v>
      </c>
      <c r="D491" s="410">
        <v>260.08</v>
      </c>
      <c r="E491" s="410">
        <v>256.17</v>
      </c>
      <c r="F491" s="410">
        <v>252.68</v>
      </c>
      <c r="G491" s="410">
        <v>248.77</v>
      </c>
      <c r="H491" s="410">
        <v>263.57</v>
      </c>
      <c r="I491" s="410">
        <v>267.48</v>
      </c>
      <c r="J491" s="410">
        <v>270.97</v>
      </c>
      <c r="K491" s="409">
        <v>264</v>
      </c>
      <c r="L491" s="409">
        <v>256.6</v>
      </c>
      <c r="M491" s="409">
        <v>78.65169</v>
      </c>
      <c r="N491" s="6"/>
      <c r="O491" s="6"/>
    </row>
    <row r="492" ht="12.75" customHeight="1" spans="1:15">
      <c r="A492" s="407">
        <v>482</v>
      </c>
      <c r="B492" s="417" t="s">
        <v>577</v>
      </c>
      <c r="C492" s="418">
        <v>1946.85</v>
      </c>
      <c r="D492" s="418">
        <v>1962.95</v>
      </c>
      <c r="E492" s="410">
        <v>1916.9</v>
      </c>
      <c r="F492" s="410">
        <v>1886.95</v>
      </c>
      <c r="G492" s="410">
        <v>1840.9</v>
      </c>
      <c r="H492" s="410">
        <v>1992.9</v>
      </c>
      <c r="I492" s="410">
        <v>2038.95</v>
      </c>
      <c r="J492" s="410">
        <v>2068.9</v>
      </c>
      <c r="K492" s="409">
        <v>2009</v>
      </c>
      <c r="L492" s="409">
        <v>1933</v>
      </c>
      <c r="M492" s="409">
        <v>0.23697</v>
      </c>
      <c r="N492" s="6"/>
      <c r="O492" s="6"/>
    </row>
    <row r="493" ht="12.75" customHeight="1" spans="1:15">
      <c r="A493" s="407">
        <v>483</v>
      </c>
      <c r="B493" s="353" t="s">
        <v>578</v>
      </c>
      <c r="C493" s="409">
        <v>439.75</v>
      </c>
      <c r="D493" s="410">
        <v>442.45</v>
      </c>
      <c r="E493" s="410">
        <v>435.15</v>
      </c>
      <c r="F493" s="410">
        <v>430.55</v>
      </c>
      <c r="G493" s="410">
        <v>423.25</v>
      </c>
      <c r="H493" s="410">
        <v>447.05</v>
      </c>
      <c r="I493" s="410">
        <v>454.35</v>
      </c>
      <c r="J493" s="410">
        <v>458.95</v>
      </c>
      <c r="K493" s="409">
        <v>449.75</v>
      </c>
      <c r="L493" s="409">
        <v>437.85</v>
      </c>
      <c r="M493" s="409">
        <v>1.35218</v>
      </c>
      <c r="N493" s="6"/>
      <c r="O493" s="6"/>
    </row>
    <row r="494" ht="12.75" customHeight="1" spans="1:15">
      <c r="A494" s="407">
        <v>484</v>
      </c>
      <c r="B494" s="353" t="s">
        <v>579</v>
      </c>
      <c r="C494" s="418">
        <v>2009.4</v>
      </c>
      <c r="D494" s="418">
        <v>2025.62</v>
      </c>
      <c r="E494" s="410">
        <v>1987.78</v>
      </c>
      <c r="F494" s="410">
        <v>1966.17</v>
      </c>
      <c r="G494" s="410">
        <v>1928.33</v>
      </c>
      <c r="H494" s="410">
        <v>2047.23</v>
      </c>
      <c r="I494" s="410">
        <v>2085.07</v>
      </c>
      <c r="J494" s="410">
        <v>2106.68</v>
      </c>
      <c r="K494" s="409">
        <v>2063.45</v>
      </c>
      <c r="L494" s="409">
        <v>2004</v>
      </c>
      <c r="M494" s="409">
        <v>0.25533</v>
      </c>
      <c r="N494" s="6"/>
      <c r="O494" s="6"/>
    </row>
    <row r="495" ht="12.75" customHeight="1" spans="1:15">
      <c r="A495" s="407">
        <v>485</v>
      </c>
      <c r="B495" s="353" t="s">
        <v>147</v>
      </c>
      <c r="C495" s="409">
        <v>8.5</v>
      </c>
      <c r="D495" s="410">
        <v>8.7</v>
      </c>
      <c r="E495" s="410">
        <v>8.2</v>
      </c>
      <c r="F495" s="410">
        <v>7.9</v>
      </c>
      <c r="G495" s="410">
        <v>7.4</v>
      </c>
      <c r="H495" s="410">
        <v>9</v>
      </c>
      <c r="I495" s="410">
        <v>9.5</v>
      </c>
      <c r="J495" s="410">
        <v>9.8</v>
      </c>
      <c r="K495" s="409">
        <v>9.2</v>
      </c>
      <c r="L495" s="409">
        <v>8.4</v>
      </c>
      <c r="M495" s="409">
        <v>1716.41115</v>
      </c>
      <c r="N495" s="6"/>
      <c r="O495" s="6"/>
    </row>
    <row r="496" ht="12.75" customHeight="1" spans="1:15">
      <c r="A496" s="407">
        <v>486</v>
      </c>
      <c r="B496" s="353" t="s">
        <v>247</v>
      </c>
      <c r="C496" s="418">
        <v>901.2</v>
      </c>
      <c r="D496" s="418">
        <v>902.02</v>
      </c>
      <c r="E496" s="410">
        <v>894.53</v>
      </c>
      <c r="F496" s="410">
        <v>887.87</v>
      </c>
      <c r="G496" s="410">
        <v>880.38</v>
      </c>
      <c r="H496" s="410">
        <v>908.68</v>
      </c>
      <c r="I496" s="410">
        <v>916.17</v>
      </c>
      <c r="J496" s="410">
        <v>922.83</v>
      </c>
      <c r="K496" s="409">
        <v>909.5</v>
      </c>
      <c r="L496" s="409">
        <v>895.35</v>
      </c>
      <c r="M496" s="409">
        <v>9.44566</v>
      </c>
      <c r="N496" s="6"/>
      <c r="O496" s="6"/>
    </row>
    <row r="497" ht="12.75" customHeight="1" spans="1:15">
      <c r="A497" s="407">
        <v>487</v>
      </c>
      <c r="B497" s="353" t="s">
        <v>580</v>
      </c>
      <c r="C497" s="418">
        <v>268.2</v>
      </c>
      <c r="D497" s="418">
        <v>267.6</v>
      </c>
      <c r="E497" s="410">
        <v>262.1</v>
      </c>
      <c r="F497" s="410">
        <v>256</v>
      </c>
      <c r="G497" s="410">
        <v>250.5</v>
      </c>
      <c r="H497" s="410">
        <v>273.7</v>
      </c>
      <c r="I497" s="410">
        <v>279.2</v>
      </c>
      <c r="J497" s="410">
        <v>285.3</v>
      </c>
      <c r="K497" s="409">
        <v>273.1</v>
      </c>
      <c r="L497" s="409">
        <v>261.5</v>
      </c>
      <c r="M497" s="409">
        <v>9.18583</v>
      </c>
      <c r="N497" s="6"/>
      <c r="O497" s="6"/>
    </row>
    <row r="498" ht="12.75" customHeight="1" spans="1:15">
      <c r="A498" s="407">
        <v>488</v>
      </c>
      <c r="B498" s="353" t="s">
        <v>581</v>
      </c>
      <c r="C498" s="418">
        <v>73.2</v>
      </c>
      <c r="D498" s="418">
        <v>73.67</v>
      </c>
      <c r="E498" s="410">
        <v>72.53</v>
      </c>
      <c r="F498" s="410">
        <v>71.87</v>
      </c>
      <c r="G498" s="410">
        <v>70.73</v>
      </c>
      <c r="H498" s="410">
        <v>74.33</v>
      </c>
      <c r="I498" s="410">
        <v>75.47</v>
      </c>
      <c r="J498" s="410">
        <v>76.13</v>
      </c>
      <c r="K498" s="409">
        <v>74.8</v>
      </c>
      <c r="L498" s="409">
        <v>73</v>
      </c>
      <c r="M498" s="409">
        <v>9.07621</v>
      </c>
      <c r="N498" s="6"/>
      <c r="O498" s="6"/>
    </row>
    <row r="499" ht="12.75" customHeight="1" spans="1:15">
      <c r="A499" s="407">
        <v>489</v>
      </c>
      <c r="B499" s="353" t="s">
        <v>582</v>
      </c>
      <c r="C499" s="418">
        <v>696.6</v>
      </c>
      <c r="D499" s="418">
        <v>695.53</v>
      </c>
      <c r="E499" s="410">
        <v>684.82</v>
      </c>
      <c r="F499" s="410">
        <v>673.03</v>
      </c>
      <c r="G499" s="410">
        <v>662.32</v>
      </c>
      <c r="H499" s="410">
        <v>707.32</v>
      </c>
      <c r="I499" s="410">
        <v>718.03</v>
      </c>
      <c r="J499" s="410">
        <v>729.82</v>
      </c>
      <c r="K499" s="409">
        <v>706.25</v>
      </c>
      <c r="L499" s="409">
        <v>683.75</v>
      </c>
      <c r="M499" s="409">
        <v>1.22248</v>
      </c>
      <c r="N499" s="6"/>
      <c r="O499" s="6"/>
    </row>
    <row r="500" ht="12.75" customHeight="1" spans="1:15">
      <c r="A500" s="407">
        <v>490</v>
      </c>
      <c r="B500" s="353" t="s">
        <v>248</v>
      </c>
      <c r="C500" s="418">
        <v>1640.55</v>
      </c>
      <c r="D500" s="418">
        <v>1639.33</v>
      </c>
      <c r="E500" s="410">
        <v>1618.77</v>
      </c>
      <c r="F500" s="410">
        <v>1596.98</v>
      </c>
      <c r="G500" s="410">
        <v>1576.42</v>
      </c>
      <c r="H500" s="410">
        <v>1661.12</v>
      </c>
      <c r="I500" s="410">
        <v>1681.68</v>
      </c>
      <c r="J500" s="410">
        <v>1703.47</v>
      </c>
      <c r="K500" s="409">
        <v>1659.9</v>
      </c>
      <c r="L500" s="409">
        <v>1617.55</v>
      </c>
      <c r="M500" s="409">
        <v>0.57334</v>
      </c>
      <c r="N500" s="6"/>
      <c r="O500" s="6"/>
    </row>
    <row r="501" ht="12.75" customHeight="1" spans="1:15">
      <c r="A501" s="407">
        <v>491</v>
      </c>
      <c r="B501" s="353" t="s">
        <v>249</v>
      </c>
      <c r="C501" s="418">
        <v>392.8</v>
      </c>
      <c r="D501" s="418">
        <v>395.42</v>
      </c>
      <c r="E501" s="410">
        <v>388.93</v>
      </c>
      <c r="F501" s="410">
        <v>385.07</v>
      </c>
      <c r="G501" s="410">
        <v>378.58</v>
      </c>
      <c r="H501" s="410">
        <v>399.28</v>
      </c>
      <c r="I501" s="410">
        <v>405.77</v>
      </c>
      <c r="J501" s="410">
        <v>409.63</v>
      </c>
      <c r="K501" s="409">
        <v>401.9</v>
      </c>
      <c r="L501" s="409">
        <v>391.55</v>
      </c>
      <c r="M501" s="409">
        <v>59.41534</v>
      </c>
      <c r="N501" s="6"/>
      <c r="O501" s="6"/>
    </row>
    <row r="502" ht="12.75" customHeight="1" spans="1:15">
      <c r="A502" s="407">
        <v>492</v>
      </c>
      <c r="B502" s="353" t="s">
        <v>583</v>
      </c>
      <c r="C502" s="418">
        <v>241</v>
      </c>
      <c r="D502" s="418">
        <v>241.33</v>
      </c>
      <c r="E502" s="410">
        <v>236.17</v>
      </c>
      <c r="F502" s="410">
        <v>231.33</v>
      </c>
      <c r="G502" s="410">
        <v>226.17</v>
      </c>
      <c r="H502" s="410">
        <v>246.17</v>
      </c>
      <c r="I502" s="410">
        <v>251.33</v>
      </c>
      <c r="J502" s="410">
        <v>256.17</v>
      </c>
      <c r="K502" s="409">
        <v>246.5</v>
      </c>
      <c r="L502" s="409">
        <v>236.5</v>
      </c>
      <c r="M502" s="409">
        <v>5.11982</v>
      </c>
      <c r="N502" s="6"/>
      <c r="O502" s="6"/>
    </row>
    <row r="503" ht="12.75" customHeight="1" spans="1:15">
      <c r="A503" s="407">
        <v>493</v>
      </c>
      <c r="B503" s="353" t="s">
        <v>304</v>
      </c>
      <c r="C503" s="353">
        <v>15.5</v>
      </c>
      <c r="D503" s="418">
        <v>15.55</v>
      </c>
      <c r="E503" s="410">
        <v>15.35</v>
      </c>
      <c r="F503" s="410">
        <v>15.2</v>
      </c>
      <c r="G503" s="410">
        <v>15</v>
      </c>
      <c r="H503" s="410">
        <v>15.7</v>
      </c>
      <c r="I503" s="410">
        <v>15.9</v>
      </c>
      <c r="J503" s="410">
        <v>16.05</v>
      </c>
      <c r="K503" s="409">
        <v>15.75</v>
      </c>
      <c r="L503" s="409">
        <v>15.4</v>
      </c>
      <c r="M503" s="409">
        <v>454.76468</v>
      </c>
      <c r="N503" s="6"/>
      <c r="O503" s="6"/>
    </row>
    <row r="504" ht="12.75" customHeight="1" spans="1:15">
      <c r="A504" s="407">
        <v>494</v>
      </c>
      <c r="B504" s="353" t="s">
        <v>584</v>
      </c>
      <c r="C504" s="353">
        <v>9958.25</v>
      </c>
      <c r="D504" s="418">
        <v>9903.38</v>
      </c>
      <c r="E504" s="410">
        <v>9816.87</v>
      </c>
      <c r="F504" s="410">
        <v>9675.48</v>
      </c>
      <c r="G504" s="410">
        <v>9588.97</v>
      </c>
      <c r="H504" s="410">
        <v>10044.77</v>
      </c>
      <c r="I504" s="410">
        <v>10131.28</v>
      </c>
      <c r="J504" s="410">
        <v>10272.67</v>
      </c>
      <c r="K504" s="409">
        <v>9989.9</v>
      </c>
      <c r="L504" s="409">
        <v>9762</v>
      </c>
      <c r="M504" s="409">
        <v>0.05345</v>
      </c>
      <c r="N504" s="6"/>
      <c r="O504" s="6"/>
    </row>
    <row r="505" ht="12.75" customHeight="1" spans="1:15">
      <c r="A505" s="407">
        <v>495</v>
      </c>
      <c r="B505" s="353" t="s">
        <v>250</v>
      </c>
      <c r="C505" s="353">
        <v>251.1</v>
      </c>
      <c r="D505" s="418">
        <v>254.55</v>
      </c>
      <c r="E505" s="410">
        <v>244.35</v>
      </c>
      <c r="F505" s="410">
        <v>237.6</v>
      </c>
      <c r="G505" s="410">
        <v>227.4</v>
      </c>
      <c r="H505" s="410">
        <v>261.3</v>
      </c>
      <c r="I505" s="410">
        <v>271.5</v>
      </c>
      <c r="J505" s="410">
        <v>278.25</v>
      </c>
      <c r="K505" s="409">
        <v>264.75</v>
      </c>
      <c r="L505" s="409">
        <v>247.8</v>
      </c>
      <c r="M505" s="409">
        <v>188.22028</v>
      </c>
      <c r="N505" s="6"/>
      <c r="O505" s="6"/>
    </row>
    <row r="506" ht="12.75" customHeight="1" spans="1:15">
      <c r="A506" s="407">
        <v>496</v>
      </c>
      <c r="B506" s="353" t="s">
        <v>585</v>
      </c>
      <c r="C506" s="353">
        <v>210</v>
      </c>
      <c r="D506" s="418">
        <v>212.32</v>
      </c>
      <c r="E506" s="410">
        <v>205.93</v>
      </c>
      <c r="F506" s="410">
        <v>201.87</v>
      </c>
      <c r="G506" s="410">
        <v>195.48</v>
      </c>
      <c r="H506" s="410">
        <v>216.38</v>
      </c>
      <c r="I506" s="410">
        <v>222.77</v>
      </c>
      <c r="J506" s="410">
        <v>226.83</v>
      </c>
      <c r="K506" s="409">
        <v>218.7</v>
      </c>
      <c r="L506" s="409">
        <v>208.25</v>
      </c>
      <c r="M506" s="409">
        <v>10.80159</v>
      </c>
      <c r="N506" s="6"/>
      <c r="O506" s="6"/>
    </row>
    <row r="507" ht="12.75" customHeight="1" spans="1:15">
      <c r="A507" s="407">
        <v>497</v>
      </c>
      <c r="B507" s="353" t="s">
        <v>305</v>
      </c>
      <c r="C507" s="418">
        <v>61.2</v>
      </c>
      <c r="D507" s="410">
        <v>60.7</v>
      </c>
      <c r="E507" s="410">
        <v>59.4</v>
      </c>
      <c r="F507" s="410">
        <v>57.6</v>
      </c>
      <c r="G507" s="410">
        <v>56.3</v>
      </c>
      <c r="H507" s="410">
        <v>62.5</v>
      </c>
      <c r="I507" s="410">
        <v>63.8</v>
      </c>
      <c r="J507" s="409">
        <v>65.6</v>
      </c>
      <c r="K507" s="409">
        <v>62</v>
      </c>
      <c r="L507" s="409">
        <v>58.9</v>
      </c>
      <c r="M507" s="353">
        <v>769.69699</v>
      </c>
      <c r="N507" s="6"/>
      <c r="O507" s="6"/>
    </row>
    <row r="508" ht="12.75" customHeight="1" spans="1:15">
      <c r="A508" s="407">
        <v>498</v>
      </c>
      <c r="B508" s="353" t="s">
        <v>251</v>
      </c>
      <c r="C508" s="418">
        <v>382.85</v>
      </c>
      <c r="D508" s="410">
        <v>379.92</v>
      </c>
      <c r="E508" s="410">
        <v>372.93</v>
      </c>
      <c r="F508" s="410">
        <v>363.02</v>
      </c>
      <c r="G508" s="410">
        <v>356.03</v>
      </c>
      <c r="H508" s="410">
        <v>389.83</v>
      </c>
      <c r="I508" s="410">
        <v>396.82</v>
      </c>
      <c r="J508" s="409">
        <v>406.73</v>
      </c>
      <c r="K508" s="409">
        <v>386.9</v>
      </c>
      <c r="L508" s="409">
        <v>370</v>
      </c>
      <c r="M508" s="353">
        <v>65.48772</v>
      </c>
      <c r="N508" s="6"/>
      <c r="O508" s="6"/>
    </row>
    <row r="509" ht="12.75" customHeight="1" spans="1:15">
      <c r="A509" s="407">
        <v>499</v>
      </c>
      <c r="B509" s="419" t="s">
        <v>586</v>
      </c>
      <c r="C509" s="419">
        <v>1605.25</v>
      </c>
      <c r="D509" s="419">
        <v>1602.42</v>
      </c>
      <c r="E509" s="419">
        <v>1587.83</v>
      </c>
      <c r="F509" s="419">
        <v>1570.42</v>
      </c>
      <c r="G509" s="419">
        <v>1555.83</v>
      </c>
      <c r="H509" s="419">
        <v>1619.83</v>
      </c>
      <c r="I509" s="419">
        <v>1634.42</v>
      </c>
      <c r="J509" s="419">
        <v>1651.83</v>
      </c>
      <c r="K509" s="419">
        <v>1617</v>
      </c>
      <c r="L509" s="419">
        <v>1585</v>
      </c>
      <c r="M509" s="419">
        <v>0.18896</v>
      </c>
      <c r="N509" s="6"/>
      <c r="O509" s="6"/>
    </row>
    <row r="510" ht="12.75" customHeight="1" spans="1:15">
      <c r="A510" s="420">
        <v>500</v>
      </c>
      <c r="B510" s="353" t="s">
        <v>587</v>
      </c>
      <c r="C510" s="353">
        <v>1453.95</v>
      </c>
      <c r="D510" s="353">
        <v>1457.98</v>
      </c>
      <c r="E510" s="353">
        <v>1435.97</v>
      </c>
      <c r="F510" s="353">
        <v>1417.98</v>
      </c>
      <c r="G510" s="353">
        <v>1395.97</v>
      </c>
      <c r="H510" s="353">
        <v>1475.97</v>
      </c>
      <c r="I510" s="353">
        <v>1497.98</v>
      </c>
      <c r="J510" s="353">
        <v>1515.97</v>
      </c>
      <c r="K510" s="353">
        <v>1480</v>
      </c>
      <c r="L510" s="353">
        <v>1440</v>
      </c>
      <c r="M510" s="353">
        <v>0.1414</v>
      </c>
      <c r="N510" s="6"/>
      <c r="O510" s="6"/>
    </row>
    <row r="511" ht="12.75" customHeight="1" spans="1:15">
      <c r="A511" s="353"/>
      <c r="N511" s="6"/>
      <c r="O511" s="6"/>
    </row>
    <row r="512" ht="12.75" customHeight="1" spans="2:15"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</row>
    <row r="513" ht="12.75" customHeight="1" spans="2:15"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</row>
    <row r="514" ht="12.75" customHeight="1" spans="2:15"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</row>
    <row r="515" ht="12.75" customHeight="1" spans="2:15"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</row>
    <row r="516" ht="12.75" customHeight="1" spans="2:15"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</row>
    <row r="517" ht="12.75" customHeight="1" spans="2:15"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</row>
    <row r="518" ht="12.75" customHeight="1" spans="1:15">
      <c r="A518" s="421" t="s">
        <v>308</v>
      </c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</row>
    <row r="519" ht="12.75" customHeight="1" spans="1:15">
      <c r="A519" s="422" t="s">
        <v>252</v>
      </c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</row>
    <row r="520" ht="12.75" customHeight="1" spans="1:15">
      <c r="A520" s="422" t="s">
        <v>253</v>
      </c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</row>
    <row r="521" ht="12.75" customHeight="1" spans="1:15">
      <c r="A521" s="422" t="s">
        <v>254</v>
      </c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</row>
    <row r="522" ht="12.75" customHeight="1" spans="1:15">
      <c r="A522" s="422" t="s">
        <v>255</v>
      </c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</row>
    <row r="523" ht="12.75" customHeight="1" spans="1:15">
      <c r="A523" s="422" t="s">
        <v>256</v>
      </c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</row>
    <row r="524" ht="12.75" customHeight="1" spans="1:15">
      <c r="A524" s="423" t="s">
        <v>258</v>
      </c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</row>
    <row r="525" ht="12.75" customHeight="1" spans="1:15">
      <c r="A525" s="423" t="s">
        <v>259</v>
      </c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</row>
    <row r="526" ht="12.75" customHeight="1" spans="1:15">
      <c r="A526" s="423" t="s">
        <v>260</v>
      </c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</row>
    <row r="527" ht="12.75" customHeight="1" spans="1:15">
      <c r="A527" s="423" t="s">
        <v>261</v>
      </c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</row>
    <row r="528" ht="12.75" customHeight="1" spans="1:15">
      <c r="A528" s="423" t="s">
        <v>262</v>
      </c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</row>
    <row r="529" ht="12.75" customHeight="1" spans="1:15">
      <c r="A529" s="423" t="s">
        <v>263</v>
      </c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</row>
    <row r="530" ht="12.75" customHeight="1" spans="1:15">
      <c r="A530" s="423" t="s">
        <v>264</v>
      </c>
      <c r="N530" s="6"/>
      <c r="O530" s="6"/>
    </row>
    <row r="531" ht="12.75" customHeight="1" spans="1:15">
      <c r="A531" s="423" t="s">
        <v>265</v>
      </c>
      <c r="N531" s="6"/>
      <c r="O531" s="6"/>
    </row>
    <row r="532" ht="12.75" customHeight="1" spans="1:15">
      <c r="A532" s="423" t="s">
        <v>266</v>
      </c>
      <c r="N532" s="6"/>
      <c r="O532" s="6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66"/>
  <sheetViews>
    <sheetView zoomScale="85" zoomScaleNormal="85" workbookViewId="0">
      <pane ySplit="9" topLeftCell="A10" activePane="bottomLeft" state="frozen"/>
      <selection/>
      <selection pane="bottomLeft" activeCell="H91" sqref="H91:H129"/>
    </sheetView>
  </sheetViews>
  <sheetFormatPr defaultColWidth="17.2857142857143" defaultRowHeight="15" customHeight="1"/>
  <cols>
    <col min="1" max="1" width="12.1428571428571" customWidth="1"/>
    <col min="2" max="2" width="14.2857142857143" customWidth="1"/>
    <col min="3" max="3" width="28.2857142857143" customWidth="1"/>
    <col min="4" max="4" width="55.7142857142857" customWidth="1"/>
    <col min="5" max="5" width="12.4285714285714" customWidth="1"/>
    <col min="6" max="6" width="13.1428571428571" customWidth="1"/>
    <col min="7" max="7" width="9.57142857142857" customWidth="1"/>
    <col min="8" max="8" width="10.2857142857143" customWidth="1"/>
    <col min="9" max="35" width="9.28571428571429" customWidth="1"/>
  </cols>
  <sheetData>
    <row r="1" ht="12" customHeight="1" spans="1:35">
      <c r="A1" s="368" t="s">
        <v>310</v>
      </c>
      <c r="B1" s="369"/>
      <c r="C1" s="370"/>
      <c r="D1" s="371"/>
      <c r="E1" s="369"/>
      <c r="F1" s="369"/>
      <c r="G1" s="369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  <c r="AD1" s="372"/>
      <c r="AE1" s="372"/>
      <c r="AF1" s="372"/>
      <c r="AG1" s="372"/>
      <c r="AH1" s="372"/>
      <c r="AI1" s="372"/>
    </row>
    <row r="2" ht="12.75" customHeight="1" spans="1:35">
      <c r="A2" s="373"/>
      <c r="B2" s="374"/>
      <c r="C2" s="375"/>
      <c r="D2" s="376"/>
      <c r="E2" s="374"/>
      <c r="F2" s="374"/>
      <c r="G2" s="374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</row>
    <row r="3" ht="12.75" customHeight="1" spans="1:35">
      <c r="A3" s="373"/>
      <c r="B3" s="374"/>
      <c r="C3" s="375"/>
      <c r="D3" s="376"/>
      <c r="E3" s="374"/>
      <c r="F3" s="374"/>
      <c r="G3" s="374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</row>
    <row r="4" ht="12.75" customHeight="1" spans="1:35">
      <c r="A4" s="373"/>
      <c r="B4" s="374"/>
      <c r="C4" s="375"/>
      <c r="D4" s="376"/>
      <c r="E4" s="374"/>
      <c r="F4" s="374"/>
      <c r="G4" s="374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</row>
    <row r="5" ht="6" customHeight="1" spans="1:35">
      <c r="A5" s="377"/>
      <c r="B5" s="156"/>
      <c r="C5" s="377"/>
      <c r="D5" s="156"/>
      <c r="E5" s="369"/>
      <c r="F5" s="369"/>
      <c r="G5" s="369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372"/>
      <c r="AC5" s="372"/>
      <c r="AD5" s="372"/>
      <c r="AE5" s="372"/>
      <c r="AF5" s="372"/>
      <c r="AG5" s="372"/>
      <c r="AH5" s="372"/>
      <c r="AI5" s="372"/>
    </row>
    <row r="6" ht="26.25" customHeight="1" spans="1:35">
      <c r="A6" s="372"/>
      <c r="B6" s="378"/>
      <c r="C6" s="377"/>
      <c r="D6" s="377"/>
      <c r="E6" s="379" t="s">
        <v>309</v>
      </c>
      <c r="F6" s="369"/>
      <c r="G6" s="369"/>
      <c r="H6" s="372"/>
      <c r="I6" s="372"/>
      <c r="J6" s="372"/>
      <c r="K6" s="372"/>
      <c r="L6" s="372"/>
      <c r="M6" s="372"/>
      <c r="N6" s="372"/>
      <c r="O6" s="372"/>
      <c r="P6" s="372"/>
      <c r="Q6" s="372"/>
      <c r="R6" s="372"/>
      <c r="S6" s="372"/>
      <c r="T6" s="372"/>
      <c r="U6" s="372"/>
      <c r="V6" s="372"/>
      <c r="W6" s="372"/>
      <c r="X6" s="372"/>
      <c r="Y6" s="372"/>
      <c r="Z6" s="372"/>
      <c r="AA6" s="372"/>
      <c r="AB6" s="372"/>
      <c r="AC6" s="372"/>
      <c r="AD6" s="372"/>
      <c r="AE6" s="372"/>
      <c r="AF6" s="372"/>
      <c r="AG6" s="372"/>
      <c r="AH6" s="372"/>
      <c r="AI6" s="372"/>
    </row>
    <row r="7" ht="16.5" customHeight="1" spans="1:35">
      <c r="A7" s="380" t="s">
        <v>588</v>
      </c>
      <c r="B7" s="381" t="s">
        <v>589</v>
      </c>
      <c r="C7" s="156"/>
      <c r="D7" s="382">
        <f>Main!B10</f>
        <v>44834</v>
      </c>
      <c r="E7" s="383"/>
      <c r="F7" s="369"/>
      <c r="G7" s="384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  <c r="AI7" s="372"/>
    </row>
    <row r="8" ht="12.75" customHeight="1" spans="1:35">
      <c r="A8" s="368"/>
      <c r="B8" s="369"/>
      <c r="C8" s="370"/>
      <c r="D8" s="371"/>
      <c r="E8" s="383"/>
      <c r="F8" s="383"/>
      <c r="G8" s="383"/>
      <c r="H8" s="372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  <c r="U8" s="372"/>
      <c r="V8" s="372"/>
      <c r="W8" s="372"/>
      <c r="X8" s="372"/>
      <c r="Y8" s="372"/>
      <c r="Z8" s="372"/>
      <c r="AA8" s="372"/>
      <c r="AB8" s="372"/>
      <c r="AC8" s="372"/>
      <c r="AD8" s="372"/>
      <c r="AE8" s="372"/>
      <c r="AF8" s="372"/>
      <c r="AG8" s="372"/>
      <c r="AH8" s="372"/>
      <c r="AI8" s="372"/>
    </row>
    <row r="9" ht="51" spans="1:35">
      <c r="A9" s="385" t="s">
        <v>590</v>
      </c>
      <c r="B9" s="386" t="s">
        <v>591</v>
      </c>
      <c r="C9" s="386" t="s">
        <v>592</v>
      </c>
      <c r="D9" s="386" t="s">
        <v>593</v>
      </c>
      <c r="E9" s="386" t="s">
        <v>594</v>
      </c>
      <c r="F9" s="386" t="s">
        <v>595</v>
      </c>
      <c r="G9" s="386" t="s">
        <v>596</v>
      </c>
      <c r="H9" s="386" t="s">
        <v>597</v>
      </c>
      <c r="I9" s="372"/>
      <c r="J9" s="372"/>
      <c r="K9" s="372"/>
      <c r="L9" s="372"/>
      <c r="M9" s="372"/>
      <c r="N9" s="372"/>
      <c r="O9" s="372"/>
      <c r="P9" s="372"/>
      <c r="Q9" s="372"/>
      <c r="R9" s="372"/>
      <c r="S9" s="372"/>
      <c r="T9" s="372"/>
      <c r="U9" s="372"/>
      <c r="V9" s="372"/>
      <c r="W9" s="372"/>
      <c r="X9" s="372"/>
      <c r="Y9" s="372"/>
      <c r="Z9" s="372"/>
      <c r="AA9" s="372"/>
      <c r="AB9" s="372"/>
      <c r="AC9" s="372"/>
      <c r="AD9" s="372"/>
      <c r="AE9" s="372"/>
      <c r="AF9" s="372"/>
      <c r="AG9" s="372"/>
      <c r="AH9" s="372"/>
      <c r="AI9" s="372"/>
    </row>
    <row r="10" ht="12.75" customHeight="1" spans="1:35">
      <c r="A10" s="387">
        <v>44833</v>
      </c>
      <c r="B10" s="388">
        <v>520123</v>
      </c>
      <c r="C10" s="389" t="s">
        <v>598</v>
      </c>
      <c r="D10" s="389" t="s">
        <v>599</v>
      </c>
      <c r="E10" s="389" t="s">
        <v>600</v>
      </c>
      <c r="F10" s="390">
        <v>35806</v>
      </c>
      <c r="G10" s="388">
        <v>93</v>
      </c>
      <c r="H10" s="388" t="s">
        <v>333</v>
      </c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2"/>
      <c r="AF10" s="372"/>
      <c r="AG10" s="372"/>
      <c r="AH10" s="372"/>
      <c r="AI10" s="372"/>
    </row>
    <row r="11" ht="12.75" customHeight="1" spans="1:35">
      <c r="A11" s="387">
        <v>44833</v>
      </c>
      <c r="B11" s="388">
        <v>520123</v>
      </c>
      <c r="C11" s="389" t="s">
        <v>598</v>
      </c>
      <c r="D11" s="389" t="s">
        <v>601</v>
      </c>
      <c r="E11" s="389" t="s">
        <v>602</v>
      </c>
      <c r="F11" s="390">
        <v>30000</v>
      </c>
      <c r="G11" s="388">
        <v>93.32</v>
      </c>
      <c r="H11" s="388" t="s">
        <v>333</v>
      </c>
      <c r="I11" s="372"/>
      <c r="J11" s="372"/>
      <c r="K11" s="372"/>
      <c r="L11" s="372"/>
      <c r="M11" s="372"/>
      <c r="N11" s="372"/>
      <c r="O11" s="372"/>
      <c r="P11" s="372"/>
      <c r="Q11" s="372"/>
      <c r="R11" s="372"/>
      <c r="S11" s="372"/>
      <c r="T11" s="372"/>
      <c r="U11" s="372"/>
      <c r="V11" s="372"/>
      <c r="W11" s="372"/>
      <c r="X11" s="372"/>
      <c r="Y11" s="372"/>
      <c r="Z11" s="372"/>
      <c r="AA11" s="372"/>
      <c r="AB11" s="372"/>
      <c r="AC11" s="372"/>
      <c r="AD11" s="372"/>
      <c r="AE11" s="372"/>
      <c r="AF11" s="372"/>
      <c r="AG11" s="372"/>
      <c r="AH11" s="372"/>
      <c r="AI11" s="372"/>
    </row>
    <row r="12" ht="12.75" customHeight="1" spans="1:35">
      <c r="A12" s="387">
        <v>44833</v>
      </c>
      <c r="B12" s="388">
        <v>538351</v>
      </c>
      <c r="C12" s="389" t="s">
        <v>603</v>
      </c>
      <c r="D12" s="389" t="s">
        <v>604</v>
      </c>
      <c r="E12" s="389" t="s">
        <v>600</v>
      </c>
      <c r="F12" s="390">
        <v>135368</v>
      </c>
      <c r="G12" s="388">
        <v>12.35</v>
      </c>
      <c r="H12" s="388" t="s">
        <v>333</v>
      </c>
      <c r="I12" s="372"/>
      <c r="J12" s="372"/>
      <c r="K12" s="372"/>
      <c r="L12" s="372"/>
      <c r="M12" s="372"/>
      <c r="N12" s="372"/>
      <c r="O12" s="372"/>
      <c r="P12" s="372"/>
      <c r="Q12" s="372"/>
      <c r="R12" s="372"/>
      <c r="S12" s="372"/>
      <c r="T12" s="372"/>
      <c r="U12" s="372"/>
      <c r="V12" s="372"/>
      <c r="W12" s="372"/>
      <c r="X12" s="372"/>
      <c r="Y12" s="372"/>
      <c r="Z12" s="372"/>
      <c r="AA12" s="372"/>
      <c r="AB12" s="372"/>
      <c r="AC12" s="372"/>
      <c r="AD12" s="372"/>
      <c r="AE12" s="372"/>
      <c r="AF12" s="372"/>
      <c r="AG12" s="372"/>
      <c r="AH12" s="372"/>
      <c r="AI12" s="372"/>
    </row>
    <row r="13" ht="12.75" customHeight="1" spans="1:35">
      <c r="A13" s="387">
        <v>44833</v>
      </c>
      <c r="B13" s="388">
        <v>538351</v>
      </c>
      <c r="C13" s="389" t="s">
        <v>603</v>
      </c>
      <c r="D13" s="389" t="s">
        <v>604</v>
      </c>
      <c r="E13" s="389" t="s">
        <v>602</v>
      </c>
      <c r="F13" s="390">
        <v>48441</v>
      </c>
      <c r="G13" s="388">
        <v>12.71</v>
      </c>
      <c r="H13" s="388" t="s">
        <v>333</v>
      </c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72"/>
    </row>
    <row r="14" ht="12.75" customHeight="1" spans="1:35">
      <c r="A14" s="387">
        <v>44833</v>
      </c>
      <c r="B14" s="388">
        <v>538351</v>
      </c>
      <c r="C14" s="389" t="s">
        <v>603</v>
      </c>
      <c r="D14" s="389" t="s">
        <v>605</v>
      </c>
      <c r="E14" s="389" t="s">
        <v>602</v>
      </c>
      <c r="F14" s="390">
        <v>200000</v>
      </c>
      <c r="G14" s="388">
        <v>12.35</v>
      </c>
      <c r="H14" s="388" t="s">
        <v>333</v>
      </c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  <c r="U14" s="372"/>
      <c r="V14" s="372"/>
      <c r="W14" s="372"/>
      <c r="X14" s="372"/>
      <c r="Y14" s="372"/>
      <c r="Z14" s="372"/>
      <c r="AA14" s="372"/>
      <c r="AB14" s="372"/>
      <c r="AC14" s="372"/>
      <c r="AD14" s="372"/>
      <c r="AE14" s="372"/>
      <c r="AF14" s="372"/>
      <c r="AG14" s="372"/>
      <c r="AH14" s="372"/>
      <c r="AI14" s="372"/>
    </row>
    <row r="15" ht="12.75" customHeight="1" spans="1:35">
      <c r="A15" s="387">
        <v>44833</v>
      </c>
      <c r="B15" s="388">
        <v>539545</v>
      </c>
      <c r="C15" s="389" t="s">
        <v>606</v>
      </c>
      <c r="D15" s="389" t="s">
        <v>607</v>
      </c>
      <c r="E15" s="389" t="s">
        <v>602</v>
      </c>
      <c r="F15" s="390">
        <v>115000</v>
      </c>
      <c r="G15" s="388">
        <v>43.03</v>
      </c>
      <c r="H15" s="388" t="s">
        <v>333</v>
      </c>
      <c r="I15" s="372"/>
      <c r="J15" s="372"/>
      <c r="K15" s="372"/>
      <c r="L15" s="372"/>
      <c r="M15" s="372"/>
      <c r="N15" s="372"/>
      <c r="O15" s="372"/>
      <c r="P15" s="372"/>
      <c r="Q15" s="372"/>
      <c r="R15" s="372"/>
      <c r="S15" s="372"/>
      <c r="T15" s="372"/>
      <c r="U15" s="372"/>
      <c r="V15" s="372"/>
      <c r="W15" s="372"/>
      <c r="X15" s="372"/>
      <c r="Y15" s="372"/>
      <c r="Z15" s="372"/>
      <c r="AA15" s="372"/>
      <c r="AB15" s="372"/>
      <c r="AC15" s="372"/>
      <c r="AD15" s="372"/>
      <c r="AE15" s="372"/>
      <c r="AF15" s="372"/>
      <c r="AG15" s="372"/>
      <c r="AH15" s="372"/>
      <c r="AI15" s="372"/>
    </row>
    <row r="16" ht="12.75" customHeight="1" spans="1:35">
      <c r="A16" s="387">
        <v>44833</v>
      </c>
      <c r="B16" s="388">
        <v>540788</v>
      </c>
      <c r="C16" s="389" t="s">
        <v>608</v>
      </c>
      <c r="D16" s="389" t="s">
        <v>609</v>
      </c>
      <c r="E16" s="389" t="s">
        <v>602</v>
      </c>
      <c r="F16" s="390">
        <v>60000</v>
      </c>
      <c r="G16" s="388">
        <v>41.51</v>
      </c>
      <c r="H16" s="388" t="s">
        <v>333</v>
      </c>
      <c r="I16" s="372"/>
      <c r="J16" s="372"/>
      <c r="K16" s="372"/>
      <c r="L16" s="372"/>
      <c r="M16" s="372"/>
      <c r="N16" s="372"/>
      <c r="O16" s="372"/>
      <c r="P16" s="372"/>
      <c r="Q16" s="372"/>
      <c r="R16" s="372"/>
      <c r="S16" s="372"/>
      <c r="T16" s="372"/>
      <c r="U16" s="372"/>
      <c r="V16" s="372"/>
      <c r="W16" s="372"/>
      <c r="X16" s="372"/>
      <c r="Y16" s="372"/>
      <c r="Z16" s="372"/>
      <c r="AA16" s="372"/>
      <c r="AB16" s="372"/>
      <c r="AC16" s="372"/>
      <c r="AD16" s="372"/>
      <c r="AE16" s="372"/>
      <c r="AF16" s="372"/>
      <c r="AG16" s="372"/>
      <c r="AH16" s="372"/>
      <c r="AI16" s="372"/>
    </row>
    <row r="17" ht="12.75" customHeight="1" spans="1:35">
      <c r="A17" s="387">
        <v>44833</v>
      </c>
      <c r="B17" s="388">
        <v>509053</v>
      </c>
      <c r="C17" s="389" t="s">
        <v>610</v>
      </c>
      <c r="D17" s="389" t="s">
        <v>611</v>
      </c>
      <c r="E17" s="389" t="s">
        <v>600</v>
      </c>
      <c r="F17" s="390">
        <v>304100</v>
      </c>
      <c r="G17" s="388">
        <v>16.89</v>
      </c>
      <c r="H17" s="388" t="s">
        <v>333</v>
      </c>
      <c r="I17" s="372"/>
      <c r="J17" s="372"/>
      <c r="K17" s="372"/>
      <c r="L17" s="372"/>
      <c r="M17" s="372"/>
      <c r="N17" s="372"/>
      <c r="O17" s="372"/>
      <c r="P17" s="372"/>
      <c r="Q17" s="372"/>
      <c r="R17" s="372"/>
      <c r="S17" s="372"/>
      <c r="T17" s="372"/>
      <c r="U17" s="372"/>
      <c r="V17" s="372"/>
      <c r="W17" s="372"/>
      <c r="X17" s="372"/>
      <c r="Y17" s="372"/>
      <c r="Z17" s="372"/>
      <c r="AA17" s="372"/>
      <c r="AB17" s="372"/>
      <c r="AC17" s="372"/>
      <c r="AD17" s="372"/>
      <c r="AE17" s="372"/>
      <c r="AF17" s="372"/>
      <c r="AG17" s="372"/>
      <c r="AH17" s="372"/>
      <c r="AI17" s="372"/>
    </row>
    <row r="18" ht="12.75" customHeight="1" spans="1:35">
      <c r="A18" s="387">
        <v>44833</v>
      </c>
      <c r="B18" s="388">
        <v>539621</v>
      </c>
      <c r="C18" s="389" t="s">
        <v>612</v>
      </c>
      <c r="D18" s="389" t="s">
        <v>613</v>
      </c>
      <c r="E18" s="389" t="s">
        <v>602</v>
      </c>
      <c r="F18" s="390">
        <v>716005</v>
      </c>
      <c r="G18" s="388">
        <v>1.71</v>
      </c>
      <c r="H18" s="388" t="s">
        <v>333</v>
      </c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  <c r="X18" s="372"/>
      <c r="Y18" s="372"/>
      <c r="Z18" s="372"/>
      <c r="AA18" s="372"/>
      <c r="AB18" s="372"/>
      <c r="AC18" s="372"/>
      <c r="AD18" s="372"/>
      <c r="AE18" s="372"/>
      <c r="AF18" s="372"/>
      <c r="AG18" s="372"/>
      <c r="AH18" s="372"/>
      <c r="AI18" s="372"/>
    </row>
    <row r="19" ht="12.75" customHeight="1" spans="1:35">
      <c r="A19" s="387">
        <v>44833</v>
      </c>
      <c r="B19" s="388">
        <v>539621</v>
      </c>
      <c r="C19" s="389" t="s">
        <v>612</v>
      </c>
      <c r="D19" s="389" t="s">
        <v>614</v>
      </c>
      <c r="E19" s="389" t="s">
        <v>600</v>
      </c>
      <c r="F19" s="390">
        <v>824941</v>
      </c>
      <c r="G19" s="388">
        <v>1.79</v>
      </c>
      <c r="H19" s="388" t="s">
        <v>333</v>
      </c>
      <c r="I19" s="372"/>
      <c r="J19" s="372"/>
      <c r="K19" s="372"/>
      <c r="L19" s="372"/>
      <c r="M19" s="372"/>
      <c r="N19" s="372"/>
      <c r="O19" s="372"/>
      <c r="P19" s="372"/>
      <c r="Q19" s="372"/>
      <c r="R19" s="372"/>
      <c r="S19" s="372"/>
      <c r="T19" s="372"/>
      <c r="U19" s="372"/>
      <c r="V19" s="372"/>
      <c r="W19" s="372"/>
      <c r="X19" s="372"/>
      <c r="Y19" s="372"/>
      <c r="Z19" s="372"/>
      <c r="AA19" s="372"/>
      <c r="AB19" s="372"/>
      <c r="AC19" s="372"/>
      <c r="AD19" s="372"/>
      <c r="AE19" s="372"/>
      <c r="AF19" s="372"/>
      <c r="AG19" s="372"/>
      <c r="AH19" s="372"/>
      <c r="AI19" s="372"/>
    </row>
    <row r="20" ht="12.75" customHeight="1" spans="1:35">
      <c r="A20" s="387">
        <v>44833</v>
      </c>
      <c r="B20" s="388">
        <v>530427</v>
      </c>
      <c r="C20" s="389" t="s">
        <v>615</v>
      </c>
      <c r="D20" s="389" t="s">
        <v>616</v>
      </c>
      <c r="E20" s="389" t="s">
        <v>600</v>
      </c>
      <c r="F20" s="390">
        <v>20000</v>
      </c>
      <c r="G20" s="388">
        <v>51.5</v>
      </c>
      <c r="H20" s="388" t="s">
        <v>333</v>
      </c>
      <c r="I20" s="372"/>
      <c r="J20" s="372"/>
      <c r="K20" s="372"/>
      <c r="L20" s="372"/>
      <c r="M20" s="372"/>
      <c r="N20" s="372"/>
      <c r="O20" s="372"/>
      <c r="P20" s="372"/>
      <c r="Q20" s="372"/>
      <c r="R20" s="372"/>
      <c r="S20" s="372"/>
      <c r="T20" s="372"/>
      <c r="U20" s="372"/>
      <c r="V20" s="372"/>
      <c r="W20" s="372"/>
      <c r="X20" s="372"/>
      <c r="Y20" s="372"/>
      <c r="Z20" s="372"/>
      <c r="AA20" s="372"/>
      <c r="AB20" s="372"/>
      <c r="AC20" s="372"/>
      <c r="AD20" s="372"/>
      <c r="AE20" s="372"/>
      <c r="AF20" s="372"/>
      <c r="AG20" s="372"/>
      <c r="AH20" s="372"/>
      <c r="AI20" s="372"/>
    </row>
    <row r="21" ht="12.75" customHeight="1" spans="1:35">
      <c r="A21" s="387">
        <v>44833</v>
      </c>
      <c r="B21" s="388">
        <v>540023</v>
      </c>
      <c r="C21" s="389" t="s">
        <v>617</v>
      </c>
      <c r="D21" s="389" t="s">
        <v>618</v>
      </c>
      <c r="E21" s="389" t="s">
        <v>600</v>
      </c>
      <c r="F21" s="390">
        <v>103910</v>
      </c>
      <c r="G21" s="388">
        <v>105.4</v>
      </c>
      <c r="H21" s="388" t="s">
        <v>333</v>
      </c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72"/>
      <c r="Y21" s="372"/>
      <c r="Z21" s="372"/>
      <c r="AA21" s="372"/>
      <c r="AB21" s="372"/>
      <c r="AC21" s="372"/>
      <c r="AD21" s="372"/>
      <c r="AE21" s="372"/>
      <c r="AF21" s="372"/>
      <c r="AG21" s="372"/>
      <c r="AH21" s="372"/>
      <c r="AI21" s="372"/>
    </row>
    <row r="22" ht="12.75" customHeight="1" spans="1:35">
      <c r="A22" s="387">
        <v>44833</v>
      </c>
      <c r="B22" s="388">
        <v>540023</v>
      </c>
      <c r="C22" s="389" t="s">
        <v>617</v>
      </c>
      <c r="D22" s="389" t="s">
        <v>618</v>
      </c>
      <c r="E22" s="389" t="s">
        <v>602</v>
      </c>
      <c r="F22" s="390">
        <v>93481</v>
      </c>
      <c r="G22" s="388">
        <v>105.5</v>
      </c>
      <c r="H22" s="388" t="s">
        <v>333</v>
      </c>
      <c r="I22" s="372"/>
      <c r="J22" s="372"/>
      <c r="K22" s="372"/>
      <c r="L22" s="372"/>
      <c r="M22" s="372"/>
      <c r="N22" s="372"/>
      <c r="O22" s="372"/>
      <c r="P22" s="372"/>
      <c r="Q22" s="372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372"/>
      <c r="AC22" s="372"/>
      <c r="AD22" s="372"/>
      <c r="AE22" s="372"/>
      <c r="AF22" s="372"/>
      <c r="AG22" s="372"/>
      <c r="AH22" s="372"/>
      <c r="AI22" s="372"/>
    </row>
    <row r="23" ht="12.75" customHeight="1" spans="1:35">
      <c r="A23" s="387">
        <v>44833</v>
      </c>
      <c r="B23" s="388">
        <v>540023</v>
      </c>
      <c r="C23" s="389" t="s">
        <v>617</v>
      </c>
      <c r="D23" s="389" t="s">
        <v>619</v>
      </c>
      <c r="E23" s="389" t="s">
        <v>602</v>
      </c>
      <c r="F23" s="390">
        <v>100000</v>
      </c>
      <c r="G23" s="388">
        <v>105.5</v>
      </c>
      <c r="H23" s="388" t="s">
        <v>333</v>
      </c>
      <c r="I23" s="372"/>
      <c r="J23" s="372"/>
      <c r="K23" s="372"/>
      <c r="L23" s="372"/>
      <c r="M23" s="372"/>
      <c r="N23" s="372"/>
      <c r="O23" s="372"/>
      <c r="P23" s="372"/>
      <c r="Q23" s="372"/>
      <c r="R23" s="372"/>
      <c r="S23" s="372"/>
      <c r="T23" s="372"/>
      <c r="U23" s="372"/>
      <c r="V23" s="372"/>
      <c r="W23" s="372"/>
      <c r="X23" s="372"/>
      <c r="Y23" s="372"/>
      <c r="Z23" s="372"/>
      <c r="AA23" s="372"/>
      <c r="AB23" s="372"/>
      <c r="AC23" s="372"/>
      <c r="AD23" s="372"/>
      <c r="AE23" s="372"/>
      <c r="AF23" s="372"/>
      <c r="AG23" s="372"/>
      <c r="AH23" s="372"/>
      <c r="AI23" s="372"/>
    </row>
    <row r="24" ht="12.75" customHeight="1" spans="1:35">
      <c r="A24" s="387">
        <v>44833</v>
      </c>
      <c r="B24" s="388">
        <v>538868</v>
      </c>
      <c r="C24" s="389" t="s">
        <v>620</v>
      </c>
      <c r="D24" s="389" t="s">
        <v>621</v>
      </c>
      <c r="E24" s="389" t="s">
        <v>602</v>
      </c>
      <c r="F24" s="390">
        <v>31000</v>
      </c>
      <c r="G24" s="388">
        <v>46</v>
      </c>
      <c r="H24" s="388" t="s">
        <v>333</v>
      </c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72"/>
      <c r="T24" s="372"/>
      <c r="U24" s="372"/>
      <c r="V24" s="372"/>
      <c r="W24" s="372"/>
      <c r="X24" s="372"/>
      <c r="Y24" s="372"/>
      <c r="Z24" s="372"/>
      <c r="AA24" s="372"/>
      <c r="AB24" s="372"/>
      <c r="AC24" s="372"/>
      <c r="AD24" s="372"/>
      <c r="AE24" s="372"/>
      <c r="AF24" s="372"/>
      <c r="AG24" s="372"/>
      <c r="AH24" s="372"/>
      <c r="AI24" s="372"/>
    </row>
    <row r="25" ht="12.75" customHeight="1" spans="1:35">
      <c r="A25" s="387">
        <v>44833</v>
      </c>
      <c r="B25" s="388">
        <v>538868</v>
      </c>
      <c r="C25" s="389" t="s">
        <v>620</v>
      </c>
      <c r="D25" s="389" t="s">
        <v>622</v>
      </c>
      <c r="E25" s="389" t="s">
        <v>600</v>
      </c>
      <c r="F25" s="390">
        <v>21700</v>
      </c>
      <c r="G25" s="388">
        <v>46.07</v>
      </c>
      <c r="H25" s="388" t="s">
        <v>333</v>
      </c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372"/>
      <c r="AC25" s="372"/>
      <c r="AD25" s="372"/>
      <c r="AE25" s="372"/>
      <c r="AF25" s="372"/>
      <c r="AG25" s="372"/>
      <c r="AH25" s="372"/>
      <c r="AI25" s="372"/>
    </row>
    <row r="26" ht="12.75" customHeight="1" spans="1:35">
      <c r="A26" s="387">
        <v>44833</v>
      </c>
      <c r="B26" s="388">
        <v>524752</v>
      </c>
      <c r="C26" s="389" t="s">
        <v>623</v>
      </c>
      <c r="D26" s="389" t="s">
        <v>604</v>
      </c>
      <c r="E26" s="389" t="s">
        <v>600</v>
      </c>
      <c r="F26" s="390">
        <v>210655</v>
      </c>
      <c r="G26" s="388">
        <v>33.25</v>
      </c>
      <c r="H26" s="388" t="s">
        <v>333</v>
      </c>
      <c r="I26" s="372"/>
      <c r="J26" s="372"/>
      <c r="K26" s="372"/>
      <c r="L26" s="372"/>
      <c r="M26" s="372"/>
      <c r="N26" s="372"/>
      <c r="O26" s="372"/>
      <c r="P26" s="372"/>
      <c r="Q26" s="372"/>
      <c r="R26" s="372"/>
      <c r="S26" s="372"/>
      <c r="T26" s="372"/>
      <c r="U26" s="372"/>
      <c r="V26" s="372"/>
      <c r="W26" s="372"/>
      <c r="X26" s="372"/>
      <c r="Y26" s="372"/>
      <c r="Z26" s="372"/>
      <c r="AA26" s="372"/>
      <c r="AB26" s="372"/>
      <c r="AC26" s="372"/>
      <c r="AD26" s="372"/>
      <c r="AE26" s="372"/>
      <c r="AF26" s="372"/>
      <c r="AG26" s="372"/>
      <c r="AH26" s="372"/>
      <c r="AI26" s="372"/>
    </row>
    <row r="27" ht="12.75" customHeight="1" spans="1:35">
      <c r="A27" s="387">
        <v>44833</v>
      </c>
      <c r="B27" s="388">
        <v>524752</v>
      </c>
      <c r="C27" s="389" t="s">
        <v>623</v>
      </c>
      <c r="D27" s="389" t="s">
        <v>604</v>
      </c>
      <c r="E27" s="389" t="s">
        <v>602</v>
      </c>
      <c r="F27" s="390">
        <v>126470</v>
      </c>
      <c r="G27" s="388">
        <v>33.4</v>
      </c>
      <c r="H27" s="388" t="s">
        <v>333</v>
      </c>
      <c r="I27" s="372"/>
      <c r="J27" s="372"/>
      <c r="K27" s="372"/>
      <c r="L27" s="372"/>
      <c r="M27" s="372"/>
      <c r="N27" s="372"/>
      <c r="O27" s="372"/>
      <c r="P27" s="372"/>
      <c r="Q27" s="372"/>
      <c r="R27" s="372"/>
      <c r="S27" s="372"/>
      <c r="T27" s="372"/>
      <c r="U27" s="372"/>
      <c r="V27" s="372"/>
      <c r="W27" s="372"/>
      <c r="X27" s="372"/>
      <c r="Y27" s="372"/>
      <c r="Z27" s="372"/>
      <c r="AA27" s="372"/>
      <c r="AB27" s="372"/>
      <c r="AC27" s="372"/>
      <c r="AD27" s="372"/>
      <c r="AE27" s="372"/>
      <c r="AF27" s="372"/>
      <c r="AG27" s="372"/>
      <c r="AH27" s="372"/>
      <c r="AI27" s="372"/>
    </row>
    <row r="28" ht="12.75" customHeight="1" spans="1:35">
      <c r="A28" s="387">
        <v>44833</v>
      </c>
      <c r="B28" s="388">
        <v>542906</v>
      </c>
      <c r="C28" s="389" t="s">
        <v>624</v>
      </c>
      <c r="D28" s="389" t="s">
        <v>625</v>
      </c>
      <c r="E28" s="389" t="s">
        <v>602</v>
      </c>
      <c r="F28" s="390">
        <v>40000</v>
      </c>
      <c r="G28" s="388">
        <v>29.5</v>
      </c>
      <c r="H28" s="388" t="s">
        <v>333</v>
      </c>
      <c r="I28" s="372"/>
      <c r="J28" s="372"/>
      <c r="K28" s="372"/>
      <c r="L28" s="372"/>
      <c r="M28" s="372"/>
      <c r="N28" s="372"/>
      <c r="O28" s="372"/>
      <c r="P28" s="372"/>
      <c r="Q28" s="372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372"/>
      <c r="AC28" s="372"/>
      <c r="AD28" s="372"/>
      <c r="AE28" s="372"/>
      <c r="AF28" s="372"/>
      <c r="AG28" s="372"/>
      <c r="AH28" s="372"/>
      <c r="AI28" s="372"/>
    </row>
    <row r="29" ht="12.75" customHeight="1" spans="1:35">
      <c r="A29" s="387">
        <v>44833</v>
      </c>
      <c r="B29" s="388">
        <v>540204</v>
      </c>
      <c r="C29" s="389" t="s">
        <v>626</v>
      </c>
      <c r="D29" s="389" t="s">
        <v>627</v>
      </c>
      <c r="E29" s="389" t="s">
        <v>600</v>
      </c>
      <c r="F29" s="390">
        <v>100000</v>
      </c>
      <c r="G29" s="388">
        <v>48.9</v>
      </c>
      <c r="H29" s="388" t="s">
        <v>333</v>
      </c>
      <c r="I29" s="372"/>
      <c r="J29" s="372"/>
      <c r="K29" s="372"/>
      <c r="L29" s="372"/>
      <c r="M29" s="372"/>
      <c r="N29" s="372"/>
      <c r="O29" s="372"/>
      <c r="P29" s="372"/>
      <c r="Q29" s="372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372"/>
      <c r="AC29" s="372"/>
      <c r="AD29" s="372"/>
      <c r="AE29" s="372"/>
      <c r="AF29" s="372"/>
      <c r="AG29" s="372"/>
      <c r="AH29" s="372"/>
      <c r="AI29" s="372"/>
    </row>
    <row r="30" ht="12.75" customHeight="1" spans="1:35">
      <c r="A30" s="387">
        <v>44833</v>
      </c>
      <c r="B30" s="388">
        <v>540204</v>
      </c>
      <c r="C30" s="389" t="s">
        <v>626</v>
      </c>
      <c r="D30" s="389" t="s">
        <v>628</v>
      </c>
      <c r="E30" s="389" t="s">
        <v>602</v>
      </c>
      <c r="F30" s="390">
        <v>100000</v>
      </c>
      <c r="G30" s="388">
        <v>48.9</v>
      </c>
      <c r="H30" s="388" t="s">
        <v>333</v>
      </c>
      <c r="I30" s="372"/>
      <c r="J30" s="372"/>
      <c r="K30" s="372"/>
      <c r="L30" s="372"/>
      <c r="M30" s="372"/>
      <c r="N30" s="372"/>
      <c r="O30" s="372"/>
      <c r="P30" s="372"/>
      <c r="Q30" s="372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372"/>
      <c r="AC30" s="372"/>
      <c r="AD30" s="372"/>
      <c r="AE30" s="372"/>
      <c r="AF30" s="372"/>
      <c r="AG30" s="372"/>
      <c r="AH30" s="372"/>
      <c r="AI30" s="372"/>
    </row>
    <row r="31" ht="12.75" customHeight="1" spans="1:35">
      <c r="A31" s="387">
        <v>44833</v>
      </c>
      <c r="B31" s="388">
        <v>537707</v>
      </c>
      <c r="C31" s="389" t="s">
        <v>629</v>
      </c>
      <c r="D31" s="389" t="s">
        <v>630</v>
      </c>
      <c r="E31" s="389" t="s">
        <v>602</v>
      </c>
      <c r="F31" s="390">
        <v>109515</v>
      </c>
      <c r="G31" s="388">
        <v>53.75</v>
      </c>
      <c r="H31" s="388" t="s">
        <v>333</v>
      </c>
      <c r="I31" s="372"/>
      <c r="J31" s="372"/>
      <c r="K31" s="372"/>
      <c r="L31" s="372"/>
      <c r="M31" s="372"/>
      <c r="N31" s="372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372"/>
      <c r="AC31" s="372"/>
      <c r="AD31" s="372"/>
      <c r="AE31" s="372"/>
      <c r="AF31" s="372"/>
      <c r="AG31" s="372"/>
      <c r="AH31" s="372"/>
      <c r="AI31" s="372"/>
    </row>
    <row r="32" ht="12.75" customHeight="1" spans="1:35">
      <c r="A32" s="387">
        <v>44833</v>
      </c>
      <c r="B32" s="388">
        <v>537707</v>
      </c>
      <c r="C32" s="389" t="s">
        <v>629</v>
      </c>
      <c r="D32" s="389" t="s">
        <v>630</v>
      </c>
      <c r="E32" s="389" t="s">
        <v>600</v>
      </c>
      <c r="F32" s="390">
        <v>73357</v>
      </c>
      <c r="G32" s="388">
        <v>53.45</v>
      </c>
      <c r="H32" s="388" t="s">
        <v>333</v>
      </c>
      <c r="I32" s="372"/>
      <c r="J32" s="372"/>
      <c r="K32" s="372"/>
      <c r="L32" s="372"/>
      <c r="M32" s="372"/>
      <c r="N32" s="372"/>
      <c r="O32" s="372"/>
      <c r="P32" s="372"/>
      <c r="Q32" s="372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372"/>
      <c r="AC32" s="372"/>
      <c r="AD32" s="372"/>
      <c r="AE32" s="372"/>
      <c r="AF32" s="372"/>
      <c r="AG32" s="372"/>
      <c r="AH32" s="372"/>
      <c r="AI32" s="372"/>
    </row>
    <row r="33" ht="12.75" customHeight="1" spans="1:35">
      <c r="A33" s="387">
        <v>44833</v>
      </c>
      <c r="B33" s="388">
        <v>521137</v>
      </c>
      <c r="C33" s="389" t="s">
        <v>631</v>
      </c>
      <c r="D33" s="389" t="s">
        <v>632</v>
      </c>
      <c r="E33" s="389" t="s">
        <v>602</v>
      </c>
      <c r="F33" s="390">
        <v>50000</v>
      </c>
      <c r="G33" s="388">
        <v>9.76</v>
      </c>
      <c r="H33" s="388" t="s">
        <v>333</v>
      </c>
      <c r="I33" s="372"/>
      <c r="J33" s="372"/>
      <c r="K33" s="372"/>
      <c r="L33" s="372"/>
      <c r="M33" s="372"/>
      <c r="N33" s="372"/>
      <c r="O33" s="372"/>
      <c r="P33" s="372"/>
      <c r="Q33" s="372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372"/>
      <c r="AC33" s="372"/>
      <c r="AD33" s="372"/>
      <c r="AE33" s="372"/>
      <c r="AF33" s="372"/>
      <c r="AG33" s="372"/>
      <c r="AH33" s="372"/>
      <c r="AI33" s="372"/>
    </row>
    <row r="34" ht="12.75" customHeight="1" spans="1:35">
      <c r="A34" s="387">
        <v>44833</v>
      </c>
      <c r="B34" s="388">
        <v>542802</v>
      </c>
      <c r="C34" s="389" t="s">
        <v>633</v>
      </c>
      <c r="D34" s="389" t="s">
        <v>634</v>
      </c>
      <c r="E34" s="389" t="s">
        <v>602</v>
      </c>
      <c r="F34" s="390">
        <v>780057</v>
      </c>
      <c r="G34" s="388">
        <v>16.65</v>
      </c>
      <c r="H34" s="388" t="s">
        <v>333</v>
      </c>
      <c r="I34" s="372"/>
      <c r="J34" s="372"/>
      <c r="K34" s="372"/>
      <c r="L34" s="372"/>
      <c r="M34" s="372"/>
      <c r="N34" s="372"/>
      <c r="O34" s="372"/>
      <c r="P34" s="372"/>
      <c r="Q34" s="372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372"/>
      <c r="AC34" s="372"/>
      <c r="AD34" s="372"/>
      <c r="AE34" s="372"/>
      <c r="AF34" s="372"/>
      <c r="AG34" s="372"/>
      <c r="AH34" s="372"/>
      <c r="AI34" s="372"/>
    </row>
    <row r="35" ht="12.75" customHeight="1" spans="1:35">
      <c r="A35" s="387">
        <v>44833</v>
      </c>
      <c r="B35" s="388">
        <v>542802</v>
      </c>
      <c r="C35" s="389" t="s">
        <v>633</v>
      </c>
      <c r="D35" s="389" t="s">
        <v>634</v>
      </c>
      <c r="E35" s="389" t="s">
        <v>600</v>
      </c>
      <c r="F35" s="390">
        <v>780057</v>
      </c>
      <c r="G35" s="388">
        <v>16.6</v>
      </c>
      <c r="H35" s="388" t="s">
        <v>333</v>
      </c>
      <c r="I35" s="372"/>
      <c r="J35" s="372"/>
      <c r="K35" s="372"/>
      <c r="L35" s="372"/>
      <c r="M35" s="372"/>
      <c r="N35" s="372"/>
      <c r="O35" s="372"/>
      <c r="P35" s="372"/>
      <c r="Q35" s="372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372"/>
      <c r="AC35" s="372"/>
      <c r="AD35" s="372"/>
      <c r="AE35" s="372"/>
      <c r="AF35" s="372"/>
      <c r="AG35" s="372"/>
      <c r="AH35" s="372"/>
      <c r="AI35" s="372"/>
    </row>
    <row r="36" ht="12.75" customHeight="1" spans="1:35">
      <c r="A36" s="387">
        <v>44833</v>
      </c>
      <c r="B36" s="388">
        <v>542802</v>
      </c>
      <c r="C36" s="389" t="s">
        <v>633</v>
      </c>
      <c r="D36" s="389" t="s">
        <v>635</v>
      </c>
      <c r="E36" s="389" t="s">
        <v>600</v>
      </c>
      <c r="F36" s="390">
        <v>754363</v>
      </c>
      <c r="G36" s="388">
        <v>16.64</v>
      </c>
      <c r="H36" s="388" t="s">
        <v>333</v>
      </c>
      <c r="I36" s="372"/>
      <c r="J36" s="372"/>
      <c r="K36" s="372"/>
      <c r="L36" s="372"/>
      <c r="M36" s="372"/>
      <c r="N36" s="372"/>
      <c r="O36" s="372"/>
      <c r="P36" s="372"/>
      <c r="Q36" s="372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372"/>
      <c r="AC36" s="372"/>
      <c r="AD36" s="372"/>
      <c r="AE36" s="372"/>
      <c r="AF36" s="372"/>
      <c r="AG36" s="372"/>
      <c r="AH36" s="372"/>
      <c r="AI36" s="372"/>
    </row>
    <row r="37" ht="12.75" customHeight="1" spans="1:35">
      <c r="A37" s="387">
        <v>44833</v>
      </c>
      <c r="B37" s="388">
        <v>542802</v>
      </c>
      <c r="C37" s="389" t="s">
        <v>633</v>
      </c>
      <c r="D37" s="389" t="s">
        <v>635</v>
      </c>
      <c r="E37" s="389" t="s">
        <v>602</v>
      </c>
      <c r="F37" s="390">
        <v>754363</v>
      </c>
      <c r="G37" s="388">
        <v>16.64</v>
      </c>
      <c r="H37" s="388" t="s">
        <v>333</v>
      </c>
      <c r="I37" s="372"/>
      <c r="J37" s="372"/>
      <c r="K37" s="372"/>
      <c r="L37" s="372"/>
      <c r="M37" s="372"/>
      <c r="N37" s="372"/>
      <c r="O37" s="372"/>
      <c r="P37" s="372"/>
      <c r="Q37" s="372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372"/>
      <c r="AC37" s="372"/>
      <c r="AD37" s="372"/>
      <c r="AE37" s="372"/>
      <c r="AF37" s="372"/>
      <c r="AG37" s="372"/>
      <c r="AH37" s="372"/>
      <c r="AI37" s="372"/>
    </row>
    <row r="38" ht="12.75" customHeight="1" spans="1:35">
      <c r="A38" s="387">
        <v>44833</v>
      </c>
      <c r="B38" s="388">
        <v>533212</v>
      </c>
      <c r="C38" s="389" t="s">
        <v>636</v>
      </c>
      <c r="D38" s="389" t="s">
        <v>637</v>
      </c>
      <c r="E38" s="389" t="s">
        <v>600</v>
      </c>
      <c r="F38" s="390">
        <v>26665</v>
      </c>
      <c r="G38" s="388">
        <v>110.36</v>
      </c>
      <c r="H38" s="388" t="s">
        <v>333</v>
      </c>
      <c r="I38" s="372"/>
      <c r="J38" s="372"/>
      <c r="K38" s="372"/>
      <c r="L38" s="372"/>
      <c r="M38" s="372"/>
      <c r="N38" s="372"/>
      <c r="O38" s="372"/>
      <c r="P38" s="372"/>
      <c r="Q38" s="372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372"/>
      <c r="AC38" s="372"/>
      <c r="AD38" s="372"/>
      <c r="AE38" s="372"/>
      <c r="AF38" s="372"/>
      <c r="AG38" s="372"/>
      <c r="AH38" s="372"/>
      <c r="AI38" s="372"/>
    </row>
    <row r="39" ht="12.75" customHeight="1" spans="1:35">
      <c r="A39" s="387">
        <v>44833</v>
      </c>
      <c r="B39" s="388">
        <v>530663</v>
      </c>
      <c r="C39" s="389" t="s">
        <v>638</v>
      </c>
      <c r="D39" s="389" t="s">
        <v>639</v>
      </c>
      <c r="E39" s="389" t="s">
        <v>602</v>
      </c>
      <c r="F39" s="390">
        <v>646600</v>
      </c>
      <c r="G39" s="388">
        <v>1.57</v>
      </c>
      <c r="H39" s="388" t="s">
        <v>333</v>
      </c>
      <c r="I39" s="372"/>
      <c r="J39" s="372"/>
      <c r="K39" s="372"/>
      <c r="L39" s="372"/>
      <c r="M39" s="372"/>
      <c r="N39" s="372"/>
      <c r="O39" s="372"/>
      <c r="P39" s="372"/>
      <c r="Q39" s="372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372"/>
      <c r="AC39" s="372"/>
      <c r="AD39" s="372"/>
      <c r="AE39" s="372"/>
      <c r="AF39" s="372"/>
      <c r="AG39" s="372"/>
      <c r="AH39" s="372"/>
      <c r="AI39" s="372"/>
    </row>
    <row r="40" ht="12.75" customHeight="1" spans="1:35">
      <c r="A40" s="387">
        <v>44833</v>
      </c>
      <c r="B40" s="388">
        <v>543286</v>
      </c>
      <c r="C40" s="389" t="s">
        <v>640</v>
      </c>
      <c r="D40" s="389" t="s">
        <v>641</v>
      </c>
      <c r="E40" s="389" t="s">
        <v>602</v>
      </c>
      <c r="F40" s="390">
        <v>42000</v>
      </c>
      <c r="G40" s="388">
        <v>17.5</v>
      </c>
      <c r="H40" s="388" t="s">
        <v>333</v>
      </c>
      <c r="I40" s="372"/>
      <c r="J40" s="372"/>
      <c r="K40" s="372"/>
      <c r="L40" s="372"/>
      <c r="M40" s="372"/>
      <c r="N40" s="372"/>
      <c r="O40" s="372"/>
      <c r="P40" s="372"/>
      <c r="Q40" s="372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372"/>
      <c r="AC40" s="372"/>
      <c r="AD40" s="372"/>
      <c r="AE40" s="372"/>
      <c r="AF40" s="372"/>
      <c r="AG40" s="372"/>
      <c r="AH40" s="372"/>
      <c r="AI40" s="372"/>
    </row>
    <row r="41" ht="12.75" customHeight="1" spans="1:35">
      <c r="A41" s="387">
        <v>44833</v>
      </c>
      <c r="B41" s="388">
        <v>543286</v>
      </c>
      <c r="C41" s="389" t="s">
        <v>640</v>
      </c>
      <c r="D41" s="389" t="s">
        <v>641</v>
      </c>
      <c r="E41" s="389" t="s">
        <v>600</v>
      </c>
      <c r="F41" s="390">
        <v>6000</v>
      </c>
      <c r="G41" s="388">
        <v>17.25</v>
      </c>
      <c r="H41" s="388" t="s">
        <v>333</v>
      </c>
      <c r="I41" s="372"/>
      <c r="J41" s="372"/>
      <c r="K41" s="372"/>
      <c r="L41" s="372"/>
      <c r="M41" s="372"/>
      <c r="N41" s="372"/>
      <c r="O41" s="372"/>
      <c r="P41" s="372"/>
      <c r="Q41" s="372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372"/>
      <c r="AC41" s="372"/>
      <c r="AD41" s="372"/>
      <c r="AE41" s="372"/>
      <c r="AF41" s="372"/>
      <c r="AG41" s="372"/>
      <c r="AH41" s="372"/>
      <c r="AI41" s="372"/>
    </row>
    <row r="42" ht="12.75" customHeight="1" spans="1:35">
      <c r="A42" s="387">
        <v>44833</v>
      </c>
      <c r="B42" s="388">
        <v>543286</v>
      </c>
      <c r="C42" s="389" t="s">
        <v>640</v>
      </c>
      <c r="D42" s="389" t="s">
        <v>642</v>
      </c>
      <c r="E42" s="389" t="s">
        <v>600</v>
      </c>
      <c r="F42" s="390">
        <v>60000</v>
      </c>
      <c r="G42" s="388">
        <v>17.45</v>
      </c>
      <c r="H42" s="388" t="s">
        <v>333</v>
      </c>
      <c r="I42" s="372"/>
      <c r="J42" s="372"/>
      <c r="K42" s="372"/>
      <c r="L42" s="372"/>
      <c r="M42" s="372"/>
      <c r="N42" s="372"/>
      <c r="O42" s="372"/>
      <c r="P42" s="372"/>
      <c r="Q42" s="372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372"/>
      <c r="AC42" s="372"/>
      <c r="AD42" s="372"/>
      <c r="AE42" s="372"/>
      <c r="AF42" s="372"/>
      <c r="AG42" s="372"/>
      <c r="AH42" s="372"/>
      <c r="AI42" s="372"/>
    </row>
    <row r="43" ht="12.75" customHeight="1" spans="1:35">
      <c r="A43" s="387">
        <v>44833</v>
      </c>
      <c r="B43" s="388">
        <v>533602</v>
      </c>
      <c r="C43" s="389" t="s">
        <v>643</v>
      </c>
      <c r="D43" s="389" t="s">
        <v>644</v>
      </c>
      <c r="E43" s="389" t="s">
        <v>600</v>
      </c>
      <c r="F43" s="390">
        <v>374204</v>
      </c>
      <c r="G43" s="388">
        <v>9.47</v>
      </c>
      <c r="H43" s="388" t="s">
        <v>333</v>
      </c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</row>
    <row r="44" ht="12.75" customHeight="1" spans="1:35">
      <c r="A44" s="387">
        <v>44833</v>
      </c>
      <c r="B44" s="388">
        <v>533602</v>
      </c>
      <c r="C44" s="389" t="s">
        <v>643</v>
      </c>
      <c r="D44" s="389" t="s">
        <v>644</v>
      </c>
      <c r="E44" s="389" t="s">
        <v>602</v>
      </c>
      <c r="F44" s="390">
        <v>752998</v>
      </c>
      <c r="G44" s="388">
        <v>9.06</v>
      </c>
      <c r="H44" s="388" t="s">
        <v>333</v>
      </c>
      <c r="I44" s="372"/>
      <c r="J44" s="372"/>
      <c r="K44" s="372"/>
      <c r="L44" s="372"/>
      <c r="M44" s="372"/>
      <c r="N44" s="372"/>
      <c r="O44" s="372"/>
      <c r="P44" s="372"/>
      <c r="Q44" s="372"/>
      <c r="R44" s="372"/>
      <c r="S44" s="372"/>
      <c r="T44" s="372"/>
      <c r="U44" s="372"/>
      <c r="V44" s="372"/>
      <c r="W44" s="372"/>
      <c r="X44" s="372"/>
      <c r="Y44" s="372"/>
      <c r="Z44" s="372"/>
      <c r="AA44" s="372"/>
      <c r="AB44" s="372"/>
      <c r="AC44" s="372"/>
      <c r="AD44" s="372"/>
      <c r="AE44" s="372"/>
      <c r="AF44" s="372"/>
      <c r="AG44" s="372"/>
      <c r="AH44" s="372"/>
      <c r="AI44" s="372"/>
    </row>
    <row r="45" ht="12.75" customHeight="1" spans="1:35">
      <c r="A45" s="387">
        <v>44833</v>
      </c>
      <c r="B45" s="388">
        <v>540360</v>
      </c>
      <c r="C45" s="389" t="s">
        <v>645</v>
      </c>
      <c r="D45" s="389" t="s">
        <v>646</v>
      </c>
      <c r="E45" s="389" t="s">
        <v>600</v>
      </c>
      <c r="F45" s="390">
        <v>254508</v>
      </c>
      <c r="G45" s="388">
        <v>14.7</v>
      </c>
      <c r="H45" s="388" t="s">
        <v>333</v>
      </c>
      <c r="I45" s="372"/>
      <c r="J45" s="372"/>
      <c r="K45" s="372"/>
      <c r="L45" s="372"/>
      <c r="M45" s="372"/>
      <c r="N45" s="372"/>
      <c r="O45" s="372"/>
      <c r="P45" s="372"/>
      <c r="Q45" s="372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372"/>
      <c r="AC45" s="372"/>
      <c r="AD45" s="372"/>
      <c r="AE45" s="372"/>
      <c r="AF45" s="372"/>
      <c r="AG45" s="372"/>
      <c r="AH45" s="372"/>
      <c r="AI45" s="372"/>
    </row>
    <row r="46" ht="12.75" customHeight="1" spans="1:35">
      <c r="A46" s="387">
        <v>44833</v>
      </c>
      <c r="B46" s="388">
        <v>540360</v>
      </c>
      <c r="C46" s="389" t="s">
        <v>645</v>
      </c>
      <c r="D46" s="389" t="s">
        <v>646</v>
      </c>
      <c r="E46" s="389" t="s">
        <v>602</v>
      </c>
      <c r="F46" s="390">
        <v>338730</v>
      </c>
      <c r="G46" s="388">
        <v>14.75</v>
      </c>
      <c r="H46" s="388" t="s">
        <v>333</v>
      </c>
      <c r="I46" s="372"/>
      <c r="J46" s="372"/>
      <c r="K46" s="372"/>
      <c r="L46" s="372"/>
      <c r="M46" s="372"/>
      <c r="N46" s="372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372"/>
      <c r="AC46" s="372"/>
      <c r="AD46" s="372"/>
      <c r="AE46" s="372"/>
      <c r="AF46" s="372"/>
      <c r="AG46" s="372"/>
      <c r="AH46" s="372"/>
      <c r="AI46" s="372"/>
    </row>
    <row r="47" ht="12.75" customHeight="1" spans="1:35">
      <c r="A47" s="387">
        <v>44833</v>
      </c>
      <c r="B47" s="388">
        <v>511688</v>
      </c>
      <c r="C47" s="389" t="s">
        <v>647</v>
      </c>
      <c r="D47" s="389" t="s">
        <v>648</v>
      </c>
      <c r="E47" s="389" t="s">
        <v>602</v>
      </c>
      <c r="F47" s="390">
        <v>1153</v>
      </c>
      <c r="G47" s="388">
        <v>6.53</v>
      </c>
      <c r="H47" s="388" t="s">
        <v>333</v>
      </c>
      <c r="I47" s="372"/>
      <c r="J47" s="372"/>
      <c r="K47" s="372"/>
      <c r="L47" s="372"/>
      <c r="M47" s="372"/>
      <c r="N47" s="372"/>
      <c r="O47" s="372"/>
      <c r="P47" s="372"/>
      <c r="Q47" s="372"/>
      <c r="R47" s="372"/>
      <c r="S47" s="372"/>
      <c r="T47" s="372"/>
      <c r="U47" s="372"/>
      <c r="V47" s="372"/>
      <c r="W47" s="372"/>
      <c r="X47" s="372"/>
      <c r="Y47" s="372"/>
      <c r="Z47" s="372"/>
      <c r="AA47" s="372"/>
      <c r="AB47" s="372"/>
      <c r="AC47" s="372"/>
      <c r="AD47" s="372"/>
      <c r="AE47" s="372"/>
      <c r="AF47" s="372"/>
      <c r="AG47" s="372"/>
      <c r="AH47" s="372"/>
      <c r="AI47" s="372"/>
    </row>
    <row r="48" ht="12.75" customHeight="1" spans="1:35">
      <c r="A48" s="387">
        <v>44833</v>
      </c>
      <c r="B48" s="388">
        <v>511688</v>
      </c>
      <c r="C48" s="389" t="s">
        <v>647</v>
      </c>
      <c r="D48" s="389" t="s">
        <v>648</v>
      </c>
      <c r="E48" s="389" t="s">
        <v>600</v>
      </c>
      <c r="F48" s="390">
        <v>37000</v>
      </c>
      <c r="G48" s="388">
        <v>6.34</v>
      </c>
      <c r="H48" s="388" t="s">
        <v>333</v>
      </c>
      <c r="I48" s="372"/>
      <c r="J48" s="372"/>
      <c r="K48" s="372"/>
      <c r="L48" s="372"/>
      <c r="M48" s="372"/>
      <c r="N48" s="372"/>
      <c r="O48" s="372"/>
      <c r="P48" s="372"/>
      <c r="Q48" s="372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</row>
    <row r="49" ht="12.75" customHeight="1" spans="1:35">
      <c r="A49" s="387">
        <v>44833</v>
      </c>
      <c r="B49" s="388">
        <v>511688</v>
      </c>
      <c r="C49" s="389" t="s">
        <v>647</v>
      </c>
      <c r="D49" s="389" t="s">
        <v>649</v>
      </c>
      <c r="E49" s="389" t="s">
        <v>602</v>
      </c>
      <c r="F49" s="390">
        <v>44038</v>
      </c>
      <c r="G49" s="388">
        <v>6.34</v>
      </c>
      <c r="H49" s="388" t="s">
        <v>333</v>
      </c>
      <c r="I49" s="372"/>
      <c r="J49" s="372"/>
      <c r="K49" s="372"/>
      <c r="L49" s="372"/>
      <c r="M49" s="372"/>
      <c r="N49" s="372"/>
      <c r="O49" s="372"/>
      <c r="P49" s="372"/>
      <c r="Q49" s="372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372"/>
      <c r="AC49" s="372"/>
      <c r="AD49" s="372"/>
      <c r="AE49" s="372"/>
      <c r="AF49" s="372"/>
      <c r="AG49" s="372"/>
      <c r="AH49" s="372"/>
      <c r="AI49" s="372"/>
    </row>
    <row r="50" ht="12.75" customHeight="1" spans="1:35">
      <c r="A50" s="387">
        <v>44833</v>
      </c>
      <c r="B50" s="388">
        <v>506543</v>
      </c>
      <c r="C50" s="389" t="s">
        <v>650</v>
      </c>
      <c r="D50" s="389" t="s">
        <v>651</v>
      </c>
      <c r="E50" s="389" t="s">
        <v>600</v>
      </c>
      <c r="F50" s="390">
        <v>51700</v>
      </c>
      <c r="G50" s="388">
        <v>12.5</v>
      </c>
      <c r="H50" s="388" t="s">
        <v>333</v>
      </c>
      <c r="I50" s="372"/>
      <c r="J50" s="372"/>
      <c r="K50" s="372"/>
      <c r="L50" s="372"/>
      <c r="M50" s="372"/>
      <c r="N50" s="372"/>
      <c r="O50" s="372"/>
      <c r="P50" s="372"/>
      <c r="Q50" s="372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372"/>
      <c r="AC50" s="372"/>
      <c r="AD50" s="372"/>
      <c r="AE50" s="372"/>
      <c r="AF50" s="372"/>
      <c r="AG50" s="372"/>
      <c r="AH50" s="372"/>
      <c r="AI50" s="372"/>
    </row>
    <row r="51" ht="12.75" customHeight="1" spans="1:35">
      <c r="A51" s="387">
        <v>44833</v>
      </c>
      <c r="B51" s="388">
        <v>506543</v>
      </c>
      <c r="C51" s="389" t="s">
        <v>650</v>
      </c>
      <c r="D51" s="389" t="s">
        <v>652</v>
      </c>
      <c r="E51" s="389" t="s">
        <v>602</v>
      </c>
      <c r="F51" s="390">
        <v>51700</v>
      </c>
      <c r="G51" s="388">
        <v>12.5</v>
      </c>
      <c r="H51" s="388" t="s">
        <v>333</v>
      </c>
      <c r="I51" s="372"/>
      <c r="J51" s="372"/>
      <c r="K51" s="372"/>
      <c r="L51" s="372"/>
      <c r="M51" s="372"/>
      <c r="N51" s="372"/>
      <c r="O51" s="372"/>
      <c r="P51" s="372"/>
      <c r="Q51" s="372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</row>
    <row r="52" ht="12.75" customHeight="1" spans="1:35">
      <c r="A52" s="387">
        <v>44833</v>
      </c>
      <c r="B52" s="388">
        <v>530557</v>
      </c>
      <c r="C52" s="389" t="s">
        <v>653</v>
      </c>
      <c r="D52" s="389" t="s">
        <v>654</v>
      </c>
      <c r="E52" s="389" t="s">
        <v>600</v>
      </c>
      <c r="F52" s="390">
        <v>5754629</v>
      </c>
      <c r="G52" s="388">
        <v>0.49</v>
      </c>
      <c r="H52" s="388" t="s">
        <v>333</v>
      </c>
      <c r="I52" s="372"/>
      <c r="J52" s="372"/>
      <c r="K52" s="372"/>
      <c r="L52" s="372"/>
      <c r="M52" s="372"/>
      <c r="N52" s="372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372"/>
      <c r="AC52" s="372"/>
      <c r="AD52" s="372"/>
      <c r="AE52" s="372"/>
      <c r="AF52" s="372"/>
      <c r="AG52" s="372"/>
      <c r="AH52" s="372"/>
      <c r="AI52" s="372"/>
    </row>
    <row r="53" ht="12.75" customHeight="1" spans="1:35">
      <c r="A53" s="387">
        <v>44833</v>
      </c>
      <c r="B53" s="388">
        <v>530557</v>
      </c>
      <c r="C53" s="389" t="s">
        <v>653</v>
      </c>
      <c r="D53" s="389" t="s">
        <v>654</v>
      </c>
      <c r="E53" s="389" t="s">
        <v>602</v>
      </c>
      <c r="F53" s="390">
        <v>5250000</v>
      </c>
      <c r="G53" s="388">
        <v>0.49</v>
      </c>
      <c r="H53" s="388" t="s">
        <v>333</v>
      </c>
      <c r="I53" s="372"/>
      <c r="J53" s="372"/>
      <c r="K53" s="372"/>
      <c r="L53" s="372"/>
      <c r="M53" s="372"/>
      <c r="N53" s="372"/>
      <c r="O53" s="372"/>
      <c r="P53" s="372"/>
      <c r="Q53" s="372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372"/>
      <c r="AC53" s="372"/>
      <c r="AD53" s="372"/>
      <c r="AE53" s="372"/>
      <c r="AF53" s="372"/>
      <c r="AG53" s="372"/>
      <c r="AH53" s="372"/>
      <c r="AI53" s="372"/>
    </row>
    <row r="54" ht="12.75" customHeight="1" spans="1:35">
      <c r="A54" s="387">
        <v>44833</v>
      </c>
      <c r="B54" s="388">
        <v>506122</v>
      </c>
      <c r="C54" s="389" t="s">
        <v>655</v>
      </c>
      <c r="D54" s="389" t="s">
        <v>656</v>
      </c>
      <c r="E54" s="389" t="s">
        <v>600</v>
      </c>
      <c r="F54" s="390">
        <v>3000</v>
      </c>
      <c r="G54" s="388">
        <v>89.05</v>
      </c>
      <c r="H54" s="388" t="s">
        <v>333</v>
      </c>
      <c r="I54" s="372"/>
      <c r="J54" s="372"/>
      <c r="K54" s="372"/>
      <c r="L54" s="372"/>
      <c r="M54" s="372"/>
      <c r="N54" s="372"/>
      <c r="O54" s="372"/>
      <c r="P54" s="372"/>
      <c r="Q54" s="372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372"/>
      <c r="AC54" s="372"/>
      <c r="AD54" s="372"/>
      <c r="AE54" s="372"/>
      <c r="AF54" s="372"/>
      <c r="AG54" s="372"/>
      <c r="AH54" s="372"/>
      <c r="AI54" s="372"/>
    </row>
    <row r="55" ht="12.75" customHeight="1" spans="1:35">
      <c r="A55" s="387">
        <v>44833</v>
      </c>
      <c r="B55" s="388">
        <v>506122</v>
      </c>
      <c r="C55" s="389" t="s">
        <v>655</v>
      </c>
      <c r="D55" s="389" t="s">
        <v>657</v>
      </c>
      <c r="E55" s="389" t="s">
        <v>602</v>
      </c>
      <c r="F55" s="390">
        <v>4000</v>
      </c>
      <c r="G55" s="388">
        <v>89.05</v>
      </c>
      <c r="H55" s="388" t="s">
        <v>333</v>
      </c>
      <c r="I55" s="372"/>
      <c r="J55" s="372"/>
      <c r="K55" s="372"/>
      <c r="L55" s="372"/>
      <c r="M55" s="372"/>
      <c r="N55" s="372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372"/>
      <c r="AC55" s="372"/>
      <c r="AD55" s="372"/>
      <c r="AE55" s="372"/>
      <c r="AF55" s="372"/>
      <c r="AG55" s="372"/>
      <c r="AH55" s="372"/>
      <c r="AI55" s="372"/>
    </row>
    <row r="56" ht="12.75" customHeight="1" spans="1:35">
      <c r="A56" s="387">
        <v>44833</v>
      </c>
      <c r="B56" s="388">
        <v>540727</v>
      </c>
      <c r="C56" s="389" t="s">
        <v>658</v>
      </c>
      <c r="D56" s="389" t="s">
        <v>659</v>
      </c>
      <c r="E56" s="389" t="s">
        <v>602</v>
      </c>
      <c r="F56" s="390">
        <v>100000</v>
      </c>
      <c r="G56" s="388">
        <v>36.65</v>
      </c>
      <c r="H56" s="388" t="s">
        <v>333</v>
      </c>
      <c r="I56" s="372"/>
      <c r="J56" s="372"/>
      <c r="K56" s="372"/>
      <c r="L56" s="372"/>
      <c r="M56" s="372"/>
      <c r="N56" s="372"/>
      <c r="O56" s="372"/>
      <c r="P56" s="372"/>
      <c r="Q56" s="372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372"/>
      <c r="AC56" s="372"/>
      <c r="AD56" s="372"/>
      <c r="AE56" s="372"/>
      <c r="AF56" s="372"/>
      <c r="AG56" s="372"/>
      <c r="AH56" s="372"/>
      <c r="AI56" s="372"/>
    </row>
    <row r="57" ht="12.75" customHeight="1" spans="1:35">
      <c r="A57" s="387">
        <v>44833</v>
      </c>
      <c r="B57" s="388">
        <v>540727</v>
      </c>
      <c r="C57" s="389" t="s">
        <v>658</v>
      </c>
      <c r="D57" s="389" t="s">
        <v>660</v>
      </c>
      <c r="E57" s="389" t="s">
        <v>600</v>
      </c>
      <c r="F57" s="390">
        <v>83497</v>
      </c>
      <c r="G57" s="388">
        <v>36.65</v>
      </c>
      <c r="H57" s="388" t="s">
        <v>333</v>
      </c>
      <c r="I57" s="372"/>
      <c r="J57" s="372"/>
      <c r="K57" s="372"/>
      <c r="L57" s="372"/>
      <c r="M57" s="372"/>
      <c r="N57" s="372"/>
      <c r="O57" s="372"/>
      <c r="P57" s="372"/>
      <c r="Q57" s="372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372"/>
      <c r="AC57" s="372"/>
      <c r="AD57" s="372"/>
      <c r="AE57" s="372"/>
      <c r="AF57" s="372"/>
      <c r="AG57" s="372"/>
      <c r="AH57" s="372"/>
      <c r="AI57" s="372"/>
    </row>
    <row r="58" ht="12.75" customHeight="1" spans="1:35">
      <c r="A58" s="387">
        <v>44833</v>
      </c>
      <c r="B58" s="388">
        <v>511557</v>
      </c>
      <c r="C58" s="389" t="s">
        <v>661</v>
      </c>
      <c r="D58" s="389" t="s">
        <v>662</v>
      </c>
      <c r="E58" s="389" t="s">
        <v>600</v>
      </c>
      <c r="F58" s="390">
        <v>1375259</v>
      </c>
      <c r="G58" s="388">
        <v>1.9</v>
      </c>
      <c r="H58" s="388" t="s">
        <v>333</v>
      </c>
      <c r="I58" s="372"/>
      <c r="J58" s="372"/>
      <c r="K58" s="372"/>
      <c r="L58" s="372"/>
      <c r="M58" s="372"/>
      <c r="N58" s="372"/>
      <c r="O58" s="372"/>
      <c r="P58" s="372"/>
      <c r="Q58" s="372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372"/>
      <c r="AC58" s="372"/>
      <c r="AD58" s="372"/>
      <c r="AE58" s="372"/>
      <c r="AF58" s="372"/>
      <c r="AG58" s="372"/>
      <c r="AH58" s="372"/>
      <c r="AI58" s="372"/>
    </row>
    <row r="59" ht="12.75" customHeight="1" spans="1:35">
      <c r="A59" s="387">
        <v>44833</v>
      </c>
      <c r="B59" s="388">
        <v>543375</v>
      </c>
      <c r="C59" s="389" t="s">
        <v>663</v>
      </c>
      <c r="D59" s="389" t="s">
        <v>664</v>
      </c>
      <c r="E59" s="389" t="s">
        <v>600</v>
      </c>
      <c r="F59" s="390">
        <v>65000</v>
      </c>
      <c r="G59" s="388">
        <v>22.47</v>
      </c>
      <c r="H59" s="388" t="s">
        <v>333</v>
      </c>
      <c r="I59" s="372"/>
      <c r="J59" s="372"/>
      <c r="K59" s="372"/>
      <c r="L59" s="372"/>
      <c r="M59" s="372"/>
      <c r="N59" s="372"/>
      <c r="O59" s="372"/>
      <c r="P59" s="372"/>
      <c r="Q59" s="372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372"/>
      <c r="AC59" s="372"/>
      <c r="AD59" s="372"/>
      <c r="AE59" s="372"/>
      <c r="AF59" s="372"/>
      <c r="AG59" s="372"/>
      <c r="AH59" s="372"/>
      <c r="AI59" s="372"/>
    </row>
    <row r="60" ht="12.75" customHeight="1" spans="1:35">
      <c r="A60" s="387">
        <v>44833</v>
      </c>
      <c r="B60" s="388">
        <v>543375</v>
      </c>
      <c r="C60" s="389" t="s">
        <v>663</v>
      </c>
      <c r="D60" s="389" t="s">
        <v>665</v>
      </c>
      <c r="E60" s="389" t="s">
        <v>602</v>
      </c>
      <c r="F60" s="390">
        <v>80000</v>
      </c>
      <c r="G60" s="388">
        <v>22.54</v>
      </c>
      <c r="H60" s="388" t="s">
        <v>333</v>
      </c>
      <c r="I60" s="372"/>
      <c r="J60" s="372"/>
      <c r="K60" s="372"/>
      <c r="L60" s="372"/>
      <c r="M60" s="372"/>
      <c r="N60" s="372"/>
      <c r="O60" s="372"/>
      <c r="P60" s="372"/>
      <c r="Q60" s="372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372"/>
      <c r="AC60" s="372"/>
      <c r="AD60" s="372"/>
      <c r="AE60" s="372"/>
      <c r="AF60" s="372"/>
      <c r="AG60" s="372"/>
      <c r="AH60" s="372"/>
      <c r="AI60" s="372"/>
    </row>
    <row r="61" ht="12.75" customHeight="1" spans="1:35">
      <c r="A61" s="387">
        <v>44833</v>
      </c>
      <c r="B61" s="388">
        <v>539760</v>
      </c>
      <c r="C61" s="389" t="s">
        <v>666</v>
      </c>
      <c r="D61" s="389" t="s">
        <v>667</v>
      </c>
      <c r="E61" s="389" t="s">
        <v>600</v>
      </c>
      <c r="F61" s="390">
        <v>36540</v>
      </c>
      <c r="G61" s="388">
        <v>40.99</v>
      </c>
      <c r="H61" s="388" t="s">
        <v>333</v>
      </c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</row>
    <row r="62" ht="12.75" customHeight="1" spans="1:35">
      <c r="A62" s="387">
        <v>44833</v>
      </c>
      <c r="B62" s="388">
        <v>539760</v>
      </c>
      <c r="C62" s="389" t="s">
        <v>666</v>
      </c>
      <c r="D62" s="389" t="s">
        <v>668</v>
      </c>
      <c r="E62" s="389" t="s">
        <v>600</v>
      </c>
      <c r="F62" s="390">
        <v>52200</v>
      </c>
      <c r="G62" s="388">
        <v>41</v>
      </c>
      <c r="H62" s="388" t="s">
        <v>333</v>
      </c>
      <c r="I62" s="372"/>
      <c r="J62" s="372"/>
      <c r="K62" s="372"/>
      <c r="L62" s="372"/>
      <c r="M62" s="372"/>
      <c r="N62" s="372"/>
      <c r="O62" s="372"/>
      <c r="P62" s="372"/>
      <c r="Q62" s="372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372"/>
      <c r="AC62" s="372"/>
      <c r="AD62" s="372"/>
      <c r="AE62" s="372"/>
      <c r="AF62" s="372"/>
      <c r="AG62" s="372"/>
      <c r="AH62" s="372"/>
      <c r="AI62" s="372"/>
    </row>
    <row r="63" ht="12.75" customHeight="1" spans="1:35">
      <c r="A63" s="387">
        <v>44833</v>
      </c>
      <c r="B63" s="388">
        <v>539760</v>
      </c>
      <c r="C63" s="389" t="s">
        <v>666</v>
      </c>
      <c r="D63" s="389" t="s">
        <v>667</v>
      </c>
      <c r="E63" s="389" t="s">
        <v>602</v>
      </c>
      <c r="F63" s="390">
        <v>10440</v>
      </c>
      <c r="G63" s="388">
        <v>42.03</v>
      </c>
      <c r="H63" s="388" t="s">
        <v>333</v>
      </c>
      <c r="I63" s="372"/>
      <c r="J63" s="372"/>
      <c r="K63" s="372"/>
      <c r="L63" s="372"/>
      <c r="M63" s="372"/>
      <c r="N63" s="372"/>
      <c r="O63" s="372"/>
      <c r="P63" s="372"/>
      <c r="Q63" s="372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372"/>
      <c r="AC63" s="372"/>
      <c r="AD63" s="372"/>
      <c r="AE63" s="372"/>
      <c r="AF63" s="372"/>
      <c r="AG63" s="372"/>
      <c r="AH63" s="372"/>
      <c r="AI63" s="372"/>
    </row>
    <row r="64" ht="12.75" customHeight="1" spans="1:35">
      <c r="A64" s="387">
        <v>44833</v>
      </c>
      <c r="B64" s="388">
        <v>539760</v>
      </c>
      <c r="C64" s="389" t="s">
        <v>666</v>
      </c>
      <c r="D64" s="389" t="s">
        <v>669</v>
      </c>
      <c r="E64" s="389" t="s">
        <v>602</v>
      </c>
      <c r="F64" s="390">
        <v>31320</v>
      </c>
      <c r="G64" s="388">
        <v>40.88</v>
      </c>
      <c r="H64" s="388" t="s">
        <v>333</v>
      </c>
      <c r="I64" s="372"/>
      <c r="J64" s="372"/>
      <c r="K64" s="372"/>
      <c r="L64" s="372"/>
      <c r="M64" s="372"/>
      <c r="N64" s="372"/>
      <c r="O64" s="372"/>
      <c r="P64" s="372"/>
      <c r="Q64" s="372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372"/>
      <c r="AC64" s="372"/>
      <c r="AD64" s="372"/>
      <c r="AE64" s="372"/>
      <c r="AF64" s="372"/>
      <c r="AG64" s="372"/>
      <c r="AH64" s="372"/>
      <c r="AI64" s="372"/>
    </row>
    <row r="65" ht="12.75" customHeight="1" spans="1:35">
      <c r="A65" s="387">
        <v>44833</v>
      </c>
      <c r="B65" s="388">
        <v>539760</v>
      </c>
      <c r="C65" s="389" t="s">
        <v>666</v>
      </c>
      <c r="D65" s="389" t="s">
        <v>670</v>
      </c>
      <c r="E65" s="389" t="s">
        <v>602</v>
      </c>
      <c r="F65" s="390">
        <v>36540</v>
      </c>
      <c r="G65" s="388">
        <v>41</v>
      </c>
      <c r="H65" s="388" t="s">
        <v>333</v>
      </c>
      <c r="I65" s="372"/>
      <c r="J65" s="372"/>
      <c r="K65" s="372"/>
      <c r="L65" s="372"/>
      <c r="M65" s="372"/>
      <c r="N65" s="372"/>
      <c r="O65" s="372"/>
      <c r="P65" s="372"/>
      <c r="Q65" s="372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372"/>
      <c r="AC65" s="372"/>
      <c r="AD65" s="372"/>
      <c r="AE65" s="372"/>
      <c r="AF65" s="372"/>
      <c r="AG65" s="372"/>
      <c r="AH65" s="372"/>
      <c r="AI65" s="372"/>
    </row>
    <row r="66" ht="12.75" customHeight="1" spans="1:35">
      <c r="A66" s="387">
        <v>44833</v>
      </c>
      <c r="B66" s="388">
        <v>539760</v>
      </c>
      <c r="C66" s="389" t="s">
        <v>666</v>
      </c>
      <c r="D66" s="389" t="s">
        <v>671</v>
      </c>
      <c r="E66" s="389" t="s">
        <v>602</v>
      </c>
      <c r="F66" s="390">
        <v>36540</v>
      </c>
      <c r="G66" s="388">
        <v>41.01</v>
      </c>
      <c r="H66" s="388" t="s">
        <v>333</v>
      </c>
      <c r="I66" s="372"/>
      <c r="J66" s="372"/>
      <c r="K66" s="372"/>
      <c r="L66" s="372"/>
      <c r="M66" s="372"/>
      <c r="N66" s="372"/>
      <c r="O66" s="372"/>
      <c r="P66" s="372"/>
      <c r="Q66" s="372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372"/>
      <c r="AC66" s="372"/>
      <c r="AD66" s="372"/>
      <c r="AE66" s="372"/>
      <c r="AF66" s="372"/>
      <c r="AG66" s="372"/>
      <c r="AH66" s="372"/>
      <c r="AI66" s="372"/>
    </row>
    <row r="67" ht="12.75" customHeight="1" spans="1:35">
      <c r="A67" s="387">
        <v>44833</v>
      </c>
      <c r="B67" s="388">
        <v>539760</v>
      </c>
      <c r="C67" s="389" t="s">
        <v>666</v>
      </c>
      <c r="D67" s="389" t="s">
        <v>672</v>
      </c>
      <c r="E67" s="389" t="s">
        <v>602</v>
      </c>
      <c r="F67" s="390">
        <v>31320</v>
      </c>
      <c r="G67" s="388">
        <v>41.78</v>
      </c>
      <c r="H67" s="388" t="s">
        <v>333</v>
      </c>
      <c r="I67" s="372"/>
      <c r="J67" s="372"/>
      <c r="K67" s="372"/>
      <c r="L67" s="372"/>
      <c r="M67" s="372"/>
      <c r="N67" s="372"/>
      <c r="O67" s="372"/>
      <c r="P67" s="372"/>
      <c r="Q67" s="372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372"/>
      <c r="AC67" s="372"/>
      <c r="AD67" s="372"/>
      <c r="AE67" s="372"/>
      <c r="AF67" s="372"/>
      <c r="AG67" s="372"/>
      <c r="AH67" s="372"/>
      <c r="AI67" s="372"/>
    </row>
    <row r="68" ht="12.75" customHeight="1" spans="1:35">
      <c r="A68" s="387">
        <v>44833</v>
      </c>
      <c r="B68" s="388">
        <v>538875</v>
      </c>
      <c r="C68" s="389" t="s">
        <v>673</v>
      </c>
      <c r="D68" s="389" t="s">
        <v>674</v>
      </c>
      <c r="E68" s="389" t="s">
        <v>602</v>
      </c>
      <c r="F68" s="390">
        <v>5000</v>
      </c>
      <c r="G68" s="388">
        <v>20.2</v>
      </c>
      <c r="H68" s="388" t="s">
        <v>333</v>
      </c>
      <c r="I68" s="372"/>
      <c r="J68" s="372"/>
      <c r="K68" s="372"/>
      <c r="L68" s="372"/>
      <c r="M68" s="372"/>
      <c r="N68" s="372"/>
      <c r="O68" s="372"/>
      <c r="P68" s="372"/>
      <c r="Q68" s="372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372"/>
      <c r="AC68" s="372"/>
      <c r="AD68" s="372"/>
      <c r="AE68" s="372"/>
      <c r="AF68" s="372"/>
      <c r="AG68" s="372"/>
      <c r="AH68" s="372"/>
      <c r="AI68" s="372"/>
    </row>
    <row r="69" ht="12.75" customHeight="1" spans="1:35">
      <c r="A69" s="387">
        <v>44833</v>
      </c>
      <c r="B69" s="388">
        <v>538875</v>
      </c>
      <c r="C69" s="389" t="s">
        <v>673</v>
      </c>
      <c r="D69" s="389" t="s">
        <v>674</v>
      </c>
      <c r="E69" s="389" t="s">
        <v>600</v>
      </c>
      <c r="F69" s="390">
        <v>51763</v>
      </c>
      <c r="G69" s="388">
        <v>20.05</v>
      </c>
      <c r="H69" s="388" t="s">
        <v>333</v>
      </c>
      <c r="I69" s="372"/>
      <c r="J69" s="372"/>
      <c r="K69" s="372"/>
      <c r="L69" s="372"/>
      <c r="M69" s="372"/>
      <c r="N69" s="372"/>
      <c r="O69" s="372"/>
      <c r="P69" s="372"/>
      <c r="Q69" s="372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372"/>
      <c r="AC69" s="372"/>
      <c r="AD69" s="372"/>
      <c r="AE69" s="372"/>
      <c r="AF69" s="372"/>
      <c r="AG69" s="372"/>
      <c r="AH69" s="372"/>
      <c r="AI69" s="372"/>
    </row>
    <row r="70" ht="12.75" customHeight="1" spans="1:35">
      <c r="A70" s="387">
        <v>44833</v>
      </c>
      <c r="B70" s="388">
        <v>538875</v>
      </c>
      <c r="C70" s="389" t="s">
        <v>673</v>
      </c>
      <c r="D70" s="389" t="s">
        <v>675</v>
      </c>
      <c r="E70" s="389" t="s">
        <v>602</v>
      </c>
      <c r="F70" s="390">
        <v>96800</v>
      </c>
      <c r="G70" s="388">
        <v>20.08</v>
      </c>
      <c r="H70" s="388" t="s">
        <v>333</v>
      </c>
      <c r="I70" s="372"/>
      <c r="J70" s="372"/>
      <c r="K70" s="372"/>
      <c r="L70" s="372"/>
      <c r="M70" s="372"/>
      <c r="N70" s="372"/>
      <c r="O70" s="372"/>
      <c r="P70" s="372"/>
      <c r="Q70" s="372"/>
      <c r="R70" s="372"/>
      <c r="S70" s="372"/>
      <c r="T70" s="372"/>
      <c r="U70" s="372"/>
      <c r="V70" s="372"/>
      <c r="W70" s="372"/>
      <c r="X70" s="372"/>
      <c r="Y70" s="372"/>
      <c r="Z70" s="372"/>
      <c r="AA70" s="372"/>
      <c r="AB70" s="372"/>
      <c r="AC70" s="372"/>
      <c r="AD70" s="372"/>
      <c r="AE70" s="372"/>
      <c r="AF70" s="372"/>
      <c r="AG70" s="372"/>
      <c r="AH70" s="372"/>
      <c r="AI70" s="372"/>
    </row>
    <row r="71" ht="12.75" customHeight="1" spans="1:35">
      <c r="A71" s="387">
        <v>44833</v>
      </c>
      <c r="B71" s="388">
        <v>538923</v>
      </c>
      <c r="C71" s="389" t="s">
        <v>676</v>
      </c>
      <c r="D71" s="389" t="s">
        <v>677</v>
      </c>
      <c r="E71" s="389" t="s">
        <v>602</v>
      </c>
      <c r="F71" s="390">
        <v>100000</v>
      </c>
      <c r="G71" s="388">
        <v>41.79</v>
      </c>
      <c r="H71" s="388" t="s">
        <v>333</v>
      </c>
      <c r="I71" s="372"/>
      <c r="J71" s="372"/>
      <c r="K71" s="372"/>
      <c r="L71" s="372"/>
      <c r="M71" s="372"/>
      <c r="N71" s="372"/>
      <c r="O71" s="372"/>
      <c r="P71" s="372"/>
      <c r="Q71" s="372"/>
      <c r="R71" s="372"/>
      <c r="S71" s="372"/>
      <c r="T71" s="372"/>
      <c r="U71" s="372"/>
      <c r="V71" s="372"/>
      <c r="W71" s="372"/>
      <c r="X71" s="372"/>
      <c r="Y71" s="372"/>
      <c r="Z71" s="372"/>
      <c r="AA71" s="372"/>
      <c r="AB71" s="372"/>
      <c r="AC71" s="372"/>
      <c r="AD71" s="372"/>
      <c r="AE71" s="372"/>
      <c r="AF71" s="372"/>
      <c r="AG71" s="372"/>
      <c r="AH71" s="372"/>
      <c r="AI71" s="372"/>
    </row>
    <row r="72" ht="12.75" customHeight="1" spans="1:35">
      <c r="A72" s="387">
        <v>44833</v>
      </c>
      <c r="B72" s="388">
        <v>540738</v>
      </c>
      <c r="C72" s="389" t="s">
        <v>678</v>
      </c>
      <c r="D72" s="389" t="s">
        <v>679</v>
      </c>
      <c r="E72" s="389" t="s">
        <v>600</v>
      </c>
      <c r="F72" s="390">
        <v>60000</v>
      </c>
      <c r="G72" s="388">
        <v>305</v>
      </c>
      <c r="H72" s="388" t="s">
        <v>333</v>
      </c>
      <c r="I72" s="372"/>
      <c r="J72" s="372"/>
      <c r="K72" s="372"/>
      <c r="L72" s="372"/>
      <c r="M72" s="372"/>
      <c r="N72" s="372"/>
      <c r="O72" s="372"/>
      <c r="P72" s="372"/>
      <c r="Q72" s="372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372"/>
      <c r="AC72" s="372"/>
      <c r="AD72" s="372"/>
      <c r="AE72" s="372"/>
      <c r="AF72" s="372"/>
      <c r="AG72" s="372"/>
      <c r="AH72" s="372"/>
      <c r="AI72" s="372"/>
    </row>
    <row r="73" ht="12.75" customHeight="1" spans="1:35">
      <c r="A73" s="387">
        <v>44833</v>
      </c>
      <c r="B73" s="388">
        <v>530611</v>
      </c>
      <c r="C73" s="389" t="s">
        <v>680</v>
      </c>
      <c r="D73" s="389" t="s">
        <v>681</v>
      </c>
      <c r="E73" s="389" t="s">
        <v>602</v>
      </c>
      <c r="F73" s="390">
        <v>1472783</v>
      </c>
      <c r="G73" s="388">
        <v>0.92</v>
      </c>
      <c r="H73" s="388" t="s">
        <v>333</v>
      </c>
      <c r="I73" s="372"/>
      <c r="J73" s="372"/>
      <c r="K73" s="372"/>
      <c r="L73" s="372"/>
      <c r="M73" s="372"/>
      <c r="N73" s="372"/>
      <c r="O73" s="372"/>
      <c r="P73" s="372"/>
      <c r="Q73" s="372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372"/>
      <c r="AC73" s="372"/>
      <c r="AD73" s="372"/>
      <c r="AE73" s="372"/>
      <c r="AF73" s="372"/>
      <c r="AG73" s="372"/>
      <c r="AH73" s="372"/>
      <c r="AI73" s="372"/>
    </row>
    <row r="74" ht="12.75" customHeight="1" spans="1:35">
      <c r="A74" s="387">
        <v>44833</v>
      </c>
      <c r="B74" s="388">
        <v>521113</v>
      </c>
      <c r="C74" s="389" t="s">
        <v>682</v>
      </c>
      <c r="D74" s="389" t="s">
        <v>683</v>
      </c>
      <c r="E74" s="389" t="s">
        <v>602</v>
      </c>
      <c r="F74" s="390">
        <v>123331</v>
      </c>
      <c r="G74" s="388">
        <v>30.51</v>
      </c>
      <c r="H74" s="388" t="s">
        <v>333</v>
      </c>
      <c r="I74" s="372"/>
      <c r="J74" s="372"/>
      <c r="K74" s="372"/>
      <c r="L74" s="372"/>
      <c r="M74" s="372"/>
      <c r="N74" s="372"/>
      <c r="O74" s="372"/>
      <c r="P74" s="372"/>
      <c r="Q74" s="372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372"/>
      <c r="AC74" s="372"/>
      <c r="AD74" s="372"/>
      <c r="AE74" s="372"/>
      <c r="AF74" s="372"/>
      <c r="AG74" s="372"/>
      <c r="AH74" s="372"/>
      <c r="AI74" s="372"/>
    </row>
    <row r="75" ht="12.75" customHeight="1" spans="1:35">
      <c r="A75" s="387">
        <v>44833</v>
      </c>
      <c r="B75" s="388">
        <v>521113</v>
      </c>
      <c r="C75" s="389" t="s">
        <v>682</v>
      </c>
      <c r="D75" s="389" t="s">
        <v>683</v>
      </c>
      <c r="E75" s="389" t="s">
        <v>600</v>
      </c>
      <c r="F75" s="390">
        <v>12957</v>
      </c>
      <c r="G75" s="388">
        <v>30.65</v>
      </c>
      <c r="H75" s="388" t="s">
        <v>333</v>
      </c>
      <c r="I75" s="372"/>
      <c r="J75" s="372"/>
      <c r="K75" s="372"/>
      <c r="L75" s="372"/>
      <c r="M75" s="372"/>
      <c r="N75" s="372"/>
      <c r="O75" s="372"/>
      <c r="P75" s="372"/>
      <c r="Q75" s="372"/>
      <c r="R75" s="372"/>
      <c r="S75" s="372"/>
      <c r="T75" s="372"/>
      <c r="U75" s="372"/>
      <c r="V75" s="372"/>
      <c r="W75" s="372"/>
      <c r="X75" s="372"/>
      <c r="Y75" s="372"/>
      <c r="Z75" s="372"/>
      <c r="AA75" s="372"/>
      <c r="AB75" s="372"/>
      <c r="AC75" s="372"/>
      <c r="AD75" s="372"/>
      <c r="AE75" s="372"/>
      <c r="AF75" s="372"/>
      <c r="AG75" s="372"/>
      <c r="AH75" s="372"/>
      <c r="AI75" s="372"/>
    </row>
    <row r="76" ht="12.75" customHeight="1" spans="1:35">
      <c r="A76" s="387">
        <v>44833</v>
      </c>
      <c r="B76" s="388">
        <v>539835</v>
      </c>
      <c r="C76" s="389" t="s">
        <v>684</v>
      </c>
      <c r="D76" s="389" t="s">
        <v>685</v>
      </c>
      <c r="E76" s="389" t="s">
        <v>602</v>
      </c>
      <c r="F76" s="390">
        <v>910959</v>
      </c>
      <c r="G76" s="388">
        <v>2.63</v>
      </c>
      <c r="H76" s="388" t="s">
        <v>333</v>
      </c>
      <c r="I76" s="372"/>
      <c r="J76" s="372"/>
      <c r="K76" s="372"/>
      <c r="L76" s="372"/>
      <c r="M76" s="372"/>
      <c r="N76" s="372"/>
      <c r="O76" s="372"/>
      <c r="P76" s="372"/>
      <c r="Q76" s="372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372"/>
      <c r="AC76" s="372"/>
      <c r="AD76" s="372"/>
      <c r="AE76" s="372"/>
      <c r="AF76" s="372"/>
      <c r="AG76" s="372"/>
      <c r="AH76" s="372"/>
      <c r="AI76" s="372"/>
    </row>
    <row r="77" ht="12.75" customHeight="1" spans="1:35">
      <c r="A77" s="387">
        <v>44833</v>
      </c>
      <c r="B77" s="388">
        <v>539835</v>
      </c>
      <c r="C77" s="389" t="s">
        <v>684</v>
      </c>
      <c r="D77" s="389" t="s">
        <v>686</v>
      </c>
      <c r="E77" s="389" t="s">
        <v>600</v>
      </c>
      <c r="F77" s="390">
        <v>911000</v>
      </c>
      <c r="G77" s="388">
        <v>2.63</v>
      </c>
      <c r="H77" s="388" t="s">
        <v>333</v>
      </c>
      <c r="I77" s="372"/>
      <c r="J77" s="372"/>
      <c r="K77" s="372"/>
      <c r="L77" s="372"/>
      <c r="M77" s="372"/>
      <c r="N77" s="372"/>
      <c r="O77" s="372"/>
      <c r="P77" s="372"/>
      <c r="Q77" s="372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372"/>
      <c r="AC77" s="372"/>
      <c r="AD77" s="372"/>
      <c r="AE77" s="372"/>
      <c r="AF77" s="372"/>
      <c r="AG77" s="372"/>
      <c r="AH77" s="372"/>
      <c r="AI77" s="372"/>
    </row>
    <row r="78" ht="12.75" customHeight="1" spans="1:35">
      <c r="A78" s="387">
        <v>44833</v>
      </c>
      <c r="B78" s="388">
        <v>530677</v>
      </c>
      <c r="C78" s="389" t="s">
        <v>687</v>
      </c>
      <c r="D78" s="389" t="s">
        <v>688</v>
      </c>
      <c r="E78" s="389" t="s">
        <v>602</v>
      </c>
      <c r="F78" s="390">
        <v>200000</v>
      </c>
      <c r="G78" s="388">
        <v>152</v>
      </c>
      <c r="H78" s="388" t="s">
        <v>333</v>
      </c>
      <c r="I78" s="372"/>
      <c r="J78" s="372"/>
      <c r="K78" s="372"/>
      <c r="L78" s="372"/>
      <c r="M78" s="372"/>
      <c r="N78" s="372"/>
      <c r="O78" s="372"/>
      <c r="P78" s="372"/>
      <c r="Q78" s="372"/>
      <c r="R78" s="372"/>
      <c r="S78" s="372"/>
      <c r="T78" s="372"/>
      <c r="U78" s="372"/>
      <c r="V78" s="372"/>
      <c r="W78" s="372"/>
      <c r="X78" s="372"/>
      <c r="Y78" s="372"/>
      <c r="Z78" s="372"/>
      <c r="AA78" s="372"/>
      <c r="AB78" s="372"/>
      <c r="AC78" s="372"/>
      <c r="AD78" s="372"/>
      <c r="AE78" s="372"/>
      <c r="AF78" s="372"/>
      <c r="AG78" s="372"/>
      <c r="AH78" s="372"/>
      <c r="AI78" s="372"/>
    </row>
    <row r="79" ht="12.75" customHeight="1" spans="1:35">
      <c r="A79" s="387">
        <v>44833</v>
      </c>
      <c r="B79" s="388">
        <v>539278</v>
      </c>
      <c r="C79" s="389" t="s">
        <v>689</v>
      </c>
      <c r="D79" s="389" t="s">
        <v>690</v>
      </c>
      <c r="E79" s="389" t="s">
        <v>602</v>
      </c>
      <c r="F79" s="390">
        <v>359067</v>
      </c>
      <c r="G79" s="388">
        <v>8.02</v>
      </c>
      <c r="H79" s="388" t="s">
        <v>333</v>
      </c>
      <c r="I79" s="372"/>
      <c r="J79" s="372"/>
      <c r="K79" s="372"/>
      <c r="L79" s="372"/>
      <c r="M79" s="372"/>
      <c r="N79" s="372"/>
      <c r="O79" s="372"/>
      <c r="P79" s="372"/>
      <c r="Q79" s="372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372"/>
      <c r="AC79" s="372"/>
      <c r="AD79" s="372"/>
      <c r="AE79" s="372"/>
      <c r="AF79" s="372"/>
      <c r="AG79" s="372"/>
      <c r="AH79" s="372"/>
      <c r="AI79" s="372"/>
    </row>
    <row r="80" ht="12.75" customHeight="1" spans="1:35">
      <c r="A80" s="387">
        <v>44833</v>
      </c>
      <c r="B80" s="388">
        <v>539278</v>
      </c>
      <c r="C80" s="389" t="s">
        <v>689</v>
      </c>
      <c r="D80" s="389" t="s">
        <v>690</v>
      </c>
      <c r="E80" s="389" t="s">
        <v>600</v>
      </c>
      <c r="F80" s="390">
        <v>294057</v>
      </c>
      <c r="G80" s="388">
        <v>8.03</v>
      </c>
      <c r="H80" s="388" t="s">
        <v>333</v>
      </c>
      <c r="I80" s="372"/>
      <c r="J80" s="372"/>
      <c r="K80" s="372"/>
      <c r="L80" s="372"/>
      <c r="M80" s="372"/>
      <c r="N80" s="372"/>
      <c r="O80" s="372"/>
      <c r="P80" s="372"/>
      <c r="Q80" s="372"/>
      <c r="R80" s="372"/>
      <c r="S80" s="372"/>
      <c r="T80" s="372"/>
      <c r="U80" s="372"/>
      <c r="V80" s="372"/>
      <c r="W80" s="372"/>
      <c r="X80" s="372"/>
      <c r="Y80" s="372"/>
      <c r="Z80" s="372"/>
      <c r="AA80" s="372"/>
      <c r="AB80" s="372"/>
      <c r="AC80" s="372"/>
      <c r="AD80" s="372"/>
      <c r="AE80" s="372"/>
      <c r="AF80" s="372"/>
      <c r="AG80" s="372"/>
      <c r="AH80" s="372"/>
      <c r="AI80" s="372"/>
    </row>
    <row r="81" ht="12.75" customHeight="1" spans="1:35">
      <c r="A81" s="387">
        <v>44833</v>
      </c>
      <c r="B81" s="388">
        <v>539278</v>
      </c>
      <c r="C81" s="389" t="s">
        <v>689</v>
      </c>
      <c r="D81" s="389" t="s">
        <v>646</v>
      </c>
      <c r="E81" s="389" t="s">
        <v>600</v>
      </c>
      <c r="F81" s="390">
        <v>791123</v>
      </c>
      <c r="G81" s="388">
        <v>8.02</v>
      </c>
      <c r="H81" s="388" t="s">
        <v>333</v>
      </c>
      <c r="I81" s="372"/>
      <c r="J81" s="372"/>
      <c r="K81" s="372"/>
      <c r="L81" s="372"/>
      <c r="M81" s="372"/>
      <c r="N81" s="372"/>
      <c r="O81" s="372"/>
      <c r="P81" s="372"/>
      <c r="Q81" s="372"/>
      <c r="R81" s="372"/>
      <c r="S81" s="372"/>
      <c r="T81" s="372"/>
      <c r="U81" s="372"/>
      <c r="V81" s="372"/>
      <c r="W81" s="372"/>
      <c r="X81" s="372"/>
      <c r="Y81" s="372"/>
      <c r="Z81" s="372"/>
      <c r="AA81" s="372"/>
      <c r="AB81" s="372"/>
      <c r="AC81" s="372"/>
      <c r="AD81" s="372"/>
      <c r="AE81" s="372"/>
      <c r="AF81" s="372"/>
      <c r="AG81" s="372"/>
      <c r="AH81" s="372"/>
      <c r="AI81" s="372"/>
    </row>
    <row r="82" ht="12.75" customHeight="1" spans="1:35">
      <c r="A82" s="387">
        <v>44833</v>
      </c>
      <c r="B82" s="388">
        <v>539278</v>
      </c>
      <c r="C82" s="389" t="s">
        <v>689</v>
      </c>
      <c r="D82" s="389" t="s">
        <v>646</v>
      </c>
      <c r="E82" s="389" t="s">
        <v>602</v>
      </c>
      <c r="F82" s="390">
        <v>1191102</v>
      </c>
      <c r="G82" s="388">
        <v>8.03</v>
      </c>
      <c r="H82" s="388" t="s">
        <v>333</v>
      </c>
      <c r="I82" s="372"/>
      <c r="J82" s="372"/>
      <c r="K82" s="372"/>
      <c r="L82" s="372"/>
      <c r="M82" s="372"/>
      <c r="N82" s="372"/>
      <c r="O82" s="372"/>
      <c r="P82" s="372"/>
      <c r="Q82" s="372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372"/>
      <c r="AC82" s="372"/>
      <c r="AD82" s="372"/>
      <c r="AE82" s="372"/>
      <c r="AF82" s="372"/>
      <c r="AG82" s="372"/>
      <c r="AH82" s="372"/>
      <c r="AI82" s="372"/>
    </row>
    <row r="83" ht="12.75" customHeight="1" spans="1:35">
      <c r="A83" s="387">
        <v>44833</v>
      </c>
      <c r="B83" s="388">
        <v>539310</v>
      </c>
      <c r="C83" s="389" t="s">
        <v>691</v>
      </c>
      <c r="D83" s="389" t="s">
        <v>692</v>
      </c>
      <c r="E83" s="389" t="s">
        <v>602</v>
      </c>
      <c r="F83" s="390">
        <v>165000</v>
      </c>
      <c r="G83" s="388">
        <v>71.87</v>
      </c>
      <c r="H83" s="388" t="s">
        <v>333</v>
      </c>
      <c r="I83" s="372"/>
      <c r="J83" s="372"/>
      <c r="K83" s="372"/>
      <c r="L83" s="372"/>
      <c r="M83" s="372"/>
      <c r="N83" s="372"/>
      <c r="O83" s="372"/>
      <c r="P83" s="372"/>
      <c r="Q83" s="372"/>
      <c r="R83" s="372"/>
      <c r="S83" s="372"/>
      <c r="T83" s="372"/>
      <c r="U83" s="372"/>
      <c r="V83" s="372"/>
      <c r="W83" s="372"/>
      <c r="X83" s="372"/>
      <c r="Y83" s="372"/>
      <c r="Z83" s="372"/>
      <c r="AA83" s="372"/>
      <c r="AB83" s="372"/>
      <c r="AC83" s="372"/>
      <c r="AD83" s="372"/>
      <c r="AE83" s="372"/>
      <c r="AF83" s="372"/>
      <c r="AG83" s="372"/>
      <c r="AH83" s="372"/>
      <c r="AI83" s="372"/>
    </row>
    <row r="84" ht="12.75" customHeight="1" spans="1:35">
      <c r="A84" s="387">
        <v>44833</v>
      </c>
      <c r="B84" s="388">
        <v>539310</v>
      </c>
      <c r="C84" s="389" t="s">
        <v>691</v>
      </c>
      <c r="D84" s="389" t="s">
        <v>693</v>
      </c>
      <c r="E84" s="389" t="s">
        <v>602</v>
      </c>
      <c r="F84" s="390">
        <v>287000</v>
      </c>
      <c r="G84" s="388">
        <v>72.75</v>
      </c>
      <c r="H84" s="388" t="s">
        <v>333</v>
      </c>
      <c r="I84" s="372"/>
      <c r="J84" s="372"/>
      <c r="K84" s="372"/>
      <c r="L84" s="372"/>
      <c r="M84" s="372"/>
      <c r="N84" s="372"/>
      <c r="O84" s="372"/>
      <c r="P84" s="372"/>
      <c r="Q84" s="372"/>
      <c r="R84" s="372"/>
      <c r="S84" s="372"/>
      <c r="T84" s="372"/>
      <c r="U84" s="372"/>
      <c r="V84" s="372"/>
      <c r="W84" s="372"/>
      <c r="X84" s="372"/>
      <c r="Y84" s="372"/>
      <c r="Z84" s="372"/>
      <c r="AA84" s="372"/>
      <c r="AB84" s="372"/>
      <c r="AC84" s="372"/>
      <c r="AD84" s="372"/>
      <c r="AE84" s="372"/>
      <c r="AF84" s="372"/>
      <c r="AG84" s="372"/>
      <c r="AH84" s="372"/>
      <c r="AI84" s="372"/>
    </row>
    <row r="85" ht="12.75" customHeight="1" spans="1:35">
      <c r="A85" s="387">
        <v>44833</v>
      </c>
      <c r="B85" s="388">
        <v>536264</v>
      </c>
      <c r="C85" s="389" t="s">
        <v>694</v>
      </c>
      <c r="D85" s="389" t="s">
        <v>695</v>
      </c>
      <c r="E85" s="389" t="s">
        <v>600</v>
      </c>
      <c r="F85" s="390">
        <v>166568</v>
      </c>
      <c r="G85" s="388">
        <v>219.65</v>
      </c>
      <c r="H85" s="388" t="s">
        <v>333</v>
      </c>
      <c r="I85" s="372"/>
      <c r="J85" s="372"/>
      <c r="K85" s="372"/>
      <c r="L85" s="372"/>
      <c r="M85" s="372"/>
      <c r="N85" s="372"/>
      <c r="O85" s="372"/>
      <c r="P85" s="372"/>
      <c r="Q85" s="372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372"/>
      <c r="AC85" s="372"/>
      <c r="AD85" s="372"/>
      <c r="AE85" s="372"/>
      <c r="AF85" s="372"/>
      <c r="AG85" s="372"/>
      <c r="AH85" s="372"/>
      <c r="AI85" s="372"/>
    </row>
    <row r="86" ht="12.75" customHeight="1" spans="1:35">
      <c r="A86" s="387">
        <v>44833</v>
      </c>
      <c r="B86" s="388">
        <v>536264</v>
      </c>
      <c r="C86" s="389" t="s">
        <v>694</v>
      </c>
      <c r="D86" s="389" t="s">
        <v>696</v>
      </c>
      <c r="E86" s="389" t="s">
        <v>602</v>
      </c>
      <c r="F86" s="390">
        <v>168000</v>
      </c>
      <c r="G86" s="388">
        <v>219.65</v>
      </c>
      <c r="H86" s="388" t="s">
        <v>333</v>
      </c>
      <c r="I86" s="372"/>
      <c r="J86" s="372"/>
      <c r="K86" s="372"/>
      <c r="L86" s="372"/>
      <c r="M86" s="372"/>
      <c r="N86" s="372"/>
      <c r="O86" s="372"/>
      <c r="P86" s="372"/>
      <c r="Q86" s="372"/>
      <c r="R86" s="372"/>
      <c r="S86" s="372"/>
      <c r="T86" s="372"/>
      <c r="U86" s="372"/>
      <c r="V86" s="372"/>
      <c r="W86" s="372"/>
      <c r="X86" s="372"/>
      <c r="Y86" s="372"/>
      <c r="Z86" s="372"/>
      <c r="AA86" s="372"/>
      <c r="AB86" s="372"/>
      <c r="AC86" s="372"/>
      <c r="AD86" s="372"/>
      <c r="AE86" s="372"/>
      <c r="AF86" s="372"/>
      <c r="AG86" s="372"/>
      <c r="AH86" s="372"/>
      <c r="AI86" s="372"/>
    </row>
    <row r="87" ht="12.75" customHeight="1" spans="1:35">
      <c r="A87" s="387">
        <v>44833</v>
      </c>
      <c r="B87" s="388">
        <v>503663</v>
      </c>
      <c r="C87" s="389" t="s">
        <v>697</v>
      </c>
      <c r="D87" s="389" t="s">
        <v>604</v>
      </c>
      <c r="E87" s="389" t="s">
        <v>600</v>
      </c>
      <c r="F87" s="390">
        <v>1783061</v>
      </c>
      <c r="G87" s="388">
        <v>4.88</v>
      </c>
      <c r="H87" s="388" t="s">
        <v>333</v>
      </c>
      <c r="I87" s="372"/>
      <c r="J87" s="372"/>
      <c r="K87" s="372"/>
      <c r="L87" s="372"/>
      <c r="M87" s="372"/>
      <c r="N87" s="372"/>
      <c r="O87" s="372"/>
      <c r="P87" s="372"/>
      <c r="Q87" s="372"/>
      <c r="R87" s="372"/>
      <c r="S87" s="372"/>
      <c r="T87" s="372"/>
      <c r="U87" s="372"/>
      <c r="V87" s="372"/>
      <c r="W87" s="372"/>
      <c r="X87" s="372"/>
      <c r="Y87" s="372"/>
      <c r="Z87" s="372"/>
      <c r="AA87" s="372"/>
      <c r="AB87" s="372"/>
      <c r="AC87" s="372"/>
      <c r="AD87" s="372"/>
      <c r="AE87" s="372"/>
      <c r="AF87" s="372"/>
      <c r="AG87" s="372"/>
      <c r="AH87" s="372"/>
      <c r="AI87" s="372"/>
    </row>
    <row r="88" ht="12.75" customHeight="1" spans="1:35">
      <c r="A88" s="387">
        <v>44833</v>
      </c>
      <c r="B88" s="388">
        <v>503663</v>
      </c>
      <c r="C88" s="389" t="s">
        <v>697</v>
      </c>
      <c r="D88" s="389" t="s">
        <v>604</v>
      </c>
      <c r="E88" s="389" t="s">
        <v>602</v>
      </c>
      <c r="F88" s="390">
        <v>1189639</v>
      </c>
      <c r="G88" s="388">
        <v>4.9</v>
      </c>
      <c r="H88" s="388" t="s">
        <v>333</v>
      </c>
      <c r="I88" s="372"/>
      <c r="J88" s="372"/>
      <c r="K88" s="372"/>
      <c r="L88" s="372"/>
      <c r="M88" s="372"/>
      <c r="N88" s="372"/>
      <c r="O88" s="372"/>
      <c r="P88" s="372"/>
      <c r="Q88" s="372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372"/>
      <c r="AC88" s="372"/>
      <c r="AD88" s="372"/>
      <c r="AE88" s="372"/>
      <c r="AF88" s="372"/>
      <c r="AG88" s="372"/>
      <c r="AH88" s="372"/>
      <c r="AI88" s="372"/>
    </row>
    <row r="89" ht="12.75" customHeight="1" spans="1:35">
      <c r="A89" s="387">
        <v>44833</v>
      </c>
      <c r="B89" s="388">
        <v>521005</v>
      </c>
      <c r="C89" s="389" t="s">
        <v>698</v>
      </c>
      <c r="D89" s="389" t="s">
        <v>699</v>
      </c>
      <c r="E89" s="389" t="s">
        <v>602</v>
      </c>
      <c r="F89" s="390">
        <v>20000</v>
      </c>
      <c r="G89" s="388">
        <v>28.25</v>
      </c>
      <c r="H89" s="388" t="s">
        <v>333</v>
      </c>
      <c r="I89" s="372"/>
      <c r="J89" s="372"/>
      <c r="K89" s="372"/>
      <c r="L89" s="372"/>
      <c r="M89" s="372"/>
      <c r="N89" s="372"/>
      <c r="O89" s="372"/>
      <c r="P89" s="372"/>
      <c r="Q89" s="372"/>
      <c r="R89" s="372"/>
      <c r="S89" s="372"/>
      <c r="T89" s="372"/>
      <c r="U89" s="372"/>
      <c r="V89" s="372"/>
      <c r="W89" s="372"/>
      <c r="X89" s="372"/>
      <c r="Y89" s="372"/>
      <c r="Z89" s="372"/>
      <c r="AA89" s="372"/>
      <c r="AB89" s="372"/>
      <c r="AC89" s="372"/>
      <c r="AD89" s="372"/>
      <c r="AE89" s="372"/>
      <c r="AF89" s="372"/>
      <c r="AG89" s="372"/>
      <c r="AH89" s="372"/>
      <c r="AI89" s="372"/>
    </row>
    <row r="90" ht="12.75" customHeight="1" spans="1:35">
      <c r="A90" s="387">
        <v>44833</v>
      </c>
      <c r="B90" s="388">
        <v>541735</v>
      </c>
      <c r="C90" s="389" t="s">
        <v>700</v>
      </c>
      <c r="D90" s="389" t="s">
        <v>701</v>
      </c>
      <c r="E90" s="389" t="s">
        <v>602</v>
      </c>
      <c r="F90" s="390">
        <v>143142</v>
      </c>
      <c r="G90" s="388">
        <v>28.41</v>
      </c>
      <c r="H90" s="388" t="s">
        <v>333</v>
      </c>
      <c r="I90" s="372"/>
      <c r="J90" s="372"/>
      <c r="K90" s="372"/>
      <c r="L90" s="372"/>
      <c r="M90" s="372"/>
      <c r="N90" s="372"/>
      <c r="O90" s="372"/>
      <c r="P90" s="372"/>
      <c r="Q90" s="372"/>
      <c r="R90" s="372"/>
      <c r="S90" s="372"/>
      <c r="T90" s="372"/>
      <c r="U90" s="372"/>
      <c r="V90" s="372"/>
      <c r="W90" s="372"/>
      <c r="X90" s="372"/>
      <c r="Y90" s="372"/>
      <c r="Z90" s="372"/>
      <c r="AA90" s="372"/>
      <c r="AB90" s="372"/>
      <c r="AC90" s="372"/>
      <c r="AD90" s="372"/>
      <c r="AE90" s="372"/>
      <c r="AF90" s="372"/>
      <c r="AG90" s="372"/>
      <c r="AH90" s="372"/>
      <c r="AI90" s="372"/>
    </row>
    <row r="91" ht="12.75" customHeight="1" spans="1:35">
      <c r="A91" s="387">
        <v>44833</v>
      </c>
      <c r="B91" s="388" t="s">
        <v>702</v>
      </c>
      <c r="C91" s="389" t="s">
        <v>703</v>
      </c>
      <c r="D91" s="389" t="s">
        <v>704</v>
      </c>
      <c r="E91" s="389" t="s">
        <v>600</v>
      </c>
      <c r="F91" s="390">
        <v>8482</v>
      </c>
      <c r="G91" s="388">
        <v>36.47</v>
      </c>
      <c r="H91" s="388" t="s">
        <v>705</v>
      </c>
      <c r="I91" s="372"/>
      <c r="J91" s="372"/>
      <c r="K91" s="372"/>
      <c r="L91" s="372"/>
      <c r="M91" s="372"/>
      <c r="N91" s="372"/>
      <c r="O91" s="372"/>
      <c r="P91" s="372"/>
      <c r="Q91" s="372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372"/>
      <c r="AC91" s="372"/>
      <c r="AD91" s="372"/>
      <c r="AE91" s="372"/>
      <c r="AF91" s="372"/>
      <c r="AG91" s="372"/>
      <c r="AH91" s="372"/>
      <c r="AI91" s="372"/>
    </row>
    <row r="92" ht="12.75" customHeight="1" spans="1:35">
      <c r="A92" s="387">
        <v>44833</v>
      </c>
      <c r="B92" s="388" t="s">
        <v>702</v>
      </c>
      <c r="C92" s="389" t="s">
        <v>703</v>
      </c>
      <c r="D92" s="389" t="s">
        <v>706</v>
      </c>
      <c r="E92" s="389" t="s">
        <v>600</v>
      </c>
      <c r="F92" s="390">
        <v>200000</v>
      </c>
      <c r="G92" s="388">
        <v>38.7</v>
      </c>
      <c r="H92" s="388" t="s">
        <v>705</v>
      </c>
      <c r="I92" s="372"/>
      <c r="J92" s="372"/>
      <c r="K92" s="372"/>
      <c r="L92" s="372"/>
      <c r="M92" s="372"/>
      <c r="N92" s="372"/>
      <c r="O92" s="372"/>
      <c r="P92" s="372"/>
      <c r="Q92" s="372"/>
      <c r="R92" s="372"/>
      <c r="S92" s="372"/>
      <c r="T92" s="372"/>
      <c r="U92" s="372"/>
      <c r="V92" s="372"/>
      <c r="W92" s="372"/>
      <c r="X92" s="372"/>
      <c r="Y92" s="372"/>
      <c r="Z92" s="372"/>
      <c r="AA92" s="372"/>
      <c r="AB92" s="372"/>
      <c r="AC92" s="372"/>
      <c r="AD92" s="372"/>
      <c r="AE92" s="372"/>
      <c r="AF92" s="372"/>
      <c r="AG92" s="372"/>
      <c r="AH92" s="372"/>
      <c r="AI92" s="372"/>
    </row>
    <row r="93" ht="12.75" customHeight="1" spans="1:35">
      <c r="A93" s="387">
        <v>44833</v>
      </c>
      <c r="B93" s="388" t="s">
        <v>707</v>
      </c>
      <c r="C93" s="389" t="s">
        <v>708</v>
      </c>
      <c r="D93" s="389" t="s">
        <v>709</v>
      </c>
      <c r="E93" s="389" t="s">
        <v>600</v>
      </c>
      <c r="F93" s="390">
        <v>126665</v>
      </c>
      <c r="G93" s="388">
        <v>176.41</v>
      </c>
      <c r="H93" s="388" t="s">
        <v>705</v>
      </c>
      <c r="I93" s="372"/>
      <c r="J93" s="372"/>
      <c r="K93" s="372"/>
      <c r="L93" s="372"/>
      <c r="M93" s="372"/>
      <c r="N93" s="372"/>
      <c r="O93" s="372"/>
      <c r="P93" s="372"/>
      <c r="Q93" s="372"/>
      <c r="R93" s="372"/>
      <c r="S93" s="372"/>
      <c r="T93" s="372"/>
      <c r="U93" s="372"/>
      <c r="V93" s="372"/>
      <c r="W93" s="372"/>
      <c r="X93" s="372"/>
      <c r="Y93" s="372"/>
      <c r="Z93" s="372"/>
      <c r="AA93" s="372"/>
      <c r="AB93" s="372"/>
      <c r="AC93" s="372"/>
      <c r="AD93" s="372"/>
      <c r="AE93" s="372"/>
      <c r="AF93" s="372"/>
      <c r="AG93" s="372"/>
      <c r="AH93" s="372"/>
      <c r="AI93" s="372"/>
    </row>
    <row r="94" ht="12.75" customHeight="1" spans="1:35">
      <c r="A94" s="387">
        <v>44833</v>
      </c>
      <c r="B94" s="388" t="s">
        <v>710</v>
      </c>
      <c r="C94" s="389" t="s">
        <v>711</v>
      </c>
      <c r="D94" s="389" t="s">
        <v>712</v>
      </c>
      <c r="E94" s="389" t="s">
        <v>600</v>
      </c>
      <c r="F94" s="390">
        <v>141889</v>
      </c>
      <c r="G94" s="388">
        <v>476.34</v>
      </c>
      <c r="H94" s="388" t="s">
        <v>705</v>
      </c>
      <c r="I94" s="372"/>
      <c r="J94" s="372"/>
      <c r="K94" s="372"/>
      <c r="L94" s="372"/>
      <c r="M94" s="372"/>
      <c r="N94" s="372"/>
      <c r="O94" s="372"/>
      <c r="P94" s="372"/>
      <c r="Q94" s="372"/>
      <c r="R94" s="372"/>
      <c r="S94" s="372"/>
      <c r="T94" s="372"/>
      <c r="U94" s="372"/>
      <c r="V94" s="372"/>
      <c r="W94" s="372"/>
      <c r="X94" s="372"/>
      <c r="Y94" s="372"/>
      <c r="Z94" s="372"/>
      <c r="AA94" s="372"/>
      <c r="AB94" s="372"/>
      <c r="AC94" s="372"/>
      <c r="AD94" s="372"/>
      <c r="AE94" s="372"/>
      <c r="AF94" s="372"/>
      <c r="AG94" s="372"/>
      <c r="AH94" s="372"/>
      <c r="AI94" s="372"/>
    </row>
    <row r="95" ht="12.75" customHeight="1" spans="1:35">
      <c r="A95" s="387">
        <v>44833</v>
      </c>
      <c r="B95" s="388" t="s">
        <v>710</v>
      </c>
      <c r="C95" s="389" t="s">
        <v>711</v>
      </c>
      <c r="D95" s="389" t="s">
        <v>709</v>
      </c>
      <c r="E95" s="389" t="s">
        <v>600</v>
      </c>
      <c r="F95" s="390">
        <v>216507</v>
      </c>
      <c r="G95" s="388">
        <v>476.65</v>
      </c>
      <c r="H95" s="388" t="s">
        <v>705</v>
      </c>
      <c r="I95" s="372"/>
      <c r="J95" s="372"/>
      <c r="K95" s="372"/>
      <c r="L95" s="372"/>
      <c r="M95" s="372"/>
      <c r="N95" s="372"/>
      <c r="O95" s="372"/>
      <c r="P95" s="372"/>
      <c r="Q95" s="372"/>
      <c r="R95" s="372"/>
      <c r="S95" s="372"/>
      <c r="T95" s="372"/>
      <c r="U95" s="372"/>
      <c r="V95" s="372"/>
      <c r="W95" s="372"/>
      <c r="X95" s="372"/>
      <c r="Y95" s="372"/>
      <c r="Z95" s="372"/>
      <c r="AA95" s="372"/>
      <c r="AB95" s="372"/>
      <c r="AC95" s="372"/>
      <c r="AD95" s="372"/>
      <c r="AE95" s="372"/>
      <c r="AF95" s="372"/>
      <c r="AG95" s="372"/>
      <c r="AH95" s="372"/>
      <c r="AI95" s="372"/>
    </row>
    <row r="96" ht="12.75" customHeight="1" spans="1:35">
      <c r="A96" s="387">
        <v>44833</v>
      </c>
      <c r="B96" s="388" t="s">
        <v>710</v>
      </c>
      <c r="C96" s="389" t="s">
        <v>711</v>
      </c>
      <c r="D96" s="389" t="s">
        <v>713</v>
      </c>
      <c r="E96" s="389" t="s">
        <v>600</v>
      </c>
      <c r="F96" s="390">
        <v>134492</v>
      </c>
      <c r="G96" s="388">
        <v>475.65</v>
      </c>
      <c r="H96" s="388" t="s">
        <v>705</v>
      </c>
      <c r="I96" s="372"/>
      <c r="J96" s="372"/>
      <c r="K96" s="372"/>
      <c r="L96" s="372"/>
      <c r="M96" s="372"/>
      <c r="N96" s="372"/>
      <c r="O96" s="372"/>
      <c r="P96" s="372"/>
      <c r="Q96" s="372"/>
      <c r="R96" s="372"/>
      <c r="S96" s="372"/>
      <c r="T96" s="372"/>
      <c r="U96" s="372"/>
      <c r="V96" s="372"/>
      <c r="W96" s="372"/>
      <c r="X96" s="372"/>
      <c r="Y96" s="372"/>
      <c r="Z96" s="372"/>
      <c r="AA96" s="372"/>
      <c r="AB96" s="372"/>
      <c r="AC96" s="372"/>
      <c r="AD96" s="372"/>
      <c r="AE96" s="372"/>
      <c r="AF96" s="372"/>
      <c r="AG96" s="372"/>
      <c r="AH96" s="372"/>
      <c r="AI96" s="372"/>
    </row>
    <row r="97" ht="12.75" customHeight="1" spans="1:35">
      <c r="A97" s="387">
        <v>44833</v>
      </c>
      <c r="B97" s="388" t="s">
        <v>714</v>
      </c>
      <c r="C97" s="389" t="s">
        <v>715</v>
      </c>
      <c r="D97" s="389" t="s">
        <v>716</v>
      </c>
      <c r="E97" s="389" t="s">
        <v>600</v>
      </c>
      <c r="F97" s="390">
        <v>200000</v>
      </c>
      <c r="G97" s="388">
        <v>253.91</v>
      </c>
      <c r="H97" s="388" t="s">
        <v>705</v>
      </c>
      <c r="I97" s="372"/>
      <c r="J97" s="372"/>
      <c r="K97" s="372"/>
      <c r="L97" s="372"/>
      <c r="M97" s="372"/>
      <c r="N97" s="372"/>
      <c r="O97" s="372"/>
      <c r="P97" s="372"/>
      <c r="Q97" s="372"/>
      <c r="R97" s="372"/>
      <c r="S97" s="372"/>
      <c r="T97" s="372"/>
      <c r="U97" s="372"/>
      <c r="V97" s="372"/>
      <c r="W97" s="372"/>
      <c r="X97" s="372"/>
      <c r="Y97" s="372"/>
      <c r="Z97" s="372"/>
      <c r="AA97" s="372"/>
      <c r="AB97" s="372"/>
      <c r="AC97" s="372"/>
      <c r="AD97" s="372"/>
      <c r="AE97" s="372"/>
      <c r="AF97" s="372"/>
      <c r="AG97" s="372"/>
      <c r="AH97" s="372"/>
      <c r="AI97" s="372"/>
    </row>
    <row r="98" ht="12.75" customHeight="1" spans="1:35">
      <c r="A98" s="387">
        <v>44833</v>
      </c>
      <c r="B98" s="388" t="s">
        <v>714</v>
      </c>
      <c r="C98" s="389" t="s">
        <v>715</v>
      </c>
      <c r="D98" s="389" t="s">
        <v>717</v>
      </c>
      <c r="E98" s="389" t="s">
        <v>600</v>
      </c>
      <c r="F98" s="390">
        <v>300000</v>
      </c>
      <c r="G98" s="388">
        <v>235</v>
      </c>
      <c r="H98" s="388" t="s">
        <v>705</v>
      </c>
      <c r="I98" s="372"/>
      <c r="J98" s="372"/>
      <c r="K98" s="372"/>
      <c r="L98" s="372"/>
      <c r="M98" s="372"/>
      <c r="N98" s="372"/>
      <c r="O98" s="372"/>
      <c r="P98" s="372"/>
      <c r="Q98" s="372"/>
      <c r="R98" s="372"/>
      <c r="S98" s="372"/>
      <c r="T98" s="372"/>
      <c r="U98" s="372"/>
      <c r="V98" s="372"/>
      <c r="W98" s="372"/>
      <c r="X98" s="372"/>
      <c r="Y98" s="372"/>
      <c r="Z98" s="372"/>
      <c r="AA98" s="372"/>
      <c r="AB98" s="372"/>
      <c r="AC98" s="372"/>
      <c r="AD98" s="372"/>
      <c r="AE98" s="372"/>
      <c r="AF98" s="372"/>
      <c r="AG98" s="372"/>
      <c r="AH98" s="372"/>
      <c r="AI98" s="372"/>
    </row>
    <row r="99" ht="12.75" customHeight="1" spans="1:35">
      <c r="A99" s="387">
        <v>44833</v>
      </c>
      <c r="B99" s="388" t="s">
        <v>714</v>
      </c>
      <c r="C99" s="389" t="s">
        <v>715</v>
      </c>
      <c r="D99" s="389" t="s">
        <v>718</v>
      </c>
      <c r="E99" s="389" t="s">
        <v>600</v>
      </c>
      <c r="F99" s="390">
        <v>300000</v>
      </c>
      <c r="G99" s="388">
        <v>235</v>
      </c>
      <c r="H99" s="388" t="s">
        <v>705</v>
      </c>
      <c r="I99" s="372"/>
      <c r="J99" s="372"/>
      <c r="K99" s="372"/>
      <c r="L99" s="372"/>
      <c r="M99" s="372"/>
      <c r="N99" s="372"/>
      <c r="O99" s="372"/>
      <c r="P99" s="372"/>
      <c r="Q99" s="372"/>
      <c r="R99" s="372"/>
      <c r="S99" s="372"/>
      <c r="T99" s="372"/>
      <c r="U99" s="372"/>
      <c r="V99" s="372"/>
      <c r="W99" s="372"/>
      <c r="X99" s="372"/>
      <c r="Y99" s="372"/>
      <c r="Z99" s="372"/>
      <c r="AA99" s="372"/>
      <c r="AB99" s="372"/>
      <c r="AC99" s="372"/>
      <c r="AD99" s="372"/>
      <c r="AE99" s="372"/>
      <c r="AF99" s="372"/>
      <c r="AG99" s="372"/>
      <c r="AH99" s="372"/>
      <c r="AI99" s="372"/>
    </row>
    <row r="100" ht="12.75" customHeight="1" spans="1:35">
      <c r="A100" s="387">
        <v>44833</v>
      </c>
      <c r="B100" s="388" t="s">
        <v>714</v>
      </c>
      <c r="C100" s="389" t="s">
        <v>715</v>
      </c>
      <c r="D100" s="389" t="s">
        <v>719</v>
      </c>
      <c r="E100" s="389" t="s">
        <v>600</v>
      </c>
      <c r="F100" s="390">
        <v>323763</v>
      </c>
      <c r="G100" s="388">
        <v>266.88</v>
      </c>
      <c r="H100" s="388" t="s">
        <v>705</v>
      </c>
      <c r="I100" s="372"/>
      <c r="J100" s="372"/>
      <c r="K100" s="372"/>
      <c r="L100" s="372"/>
      <c r="M100" s="372"/>
      <c r="N100" s="372"/>
      <c r="O100" s="372"/>
      <c r="P100" s="372"/>
      <c r="Q100" s="372"/>
      <c r="R100" s="372"/>
      <c r="S100" s="372"/>
      <c r="T100" s="372"/>
      <c r="U100" s="372"/>
      <c r="V100" s="372"/>
      <c r="W100" s="372"/>
      <c r="X100" s="372"/>
      <c r="Y100" s="372"/>
      <c r="Z100" s="372"/>
      <c r="AA100" s="372"/>
      <c r="AB100" s="372"/>
      <c r="AC100" s="372"/>
      <c r="AD100" s="372"/>
      <c r="AE100" s="372"/>
      <c r="AF100" s="372"/>
      <c r="AG100" s="372"/>
      <c r="AH100" s="372"/>
      <c r="AI100" s="372"/>
    </row>
    <row r="101" ht="12.75" customHeight="1" spans="1:35">
      <c r="A101" s="387">
        <v>44833</v>
      </c>
      <c r="B101" s="388" t="s">
        <v>720</v>
      </c>
      <c r="C101" s="389" t="s">
        <v>721</v>
      </c>
      <c r="D101" s="389" t="s">
        <v>722</v>
      </c>
      <c r="E101" s="389" t="s">
        <v>600</v>
      </c>
      <c r="F101" s="390">
        <v>700000</v>
      </c>
      <c r="G101" s="388">
        <v>2.43</v>
      </c>
      <c r="H101" s="388" t="s">
        <v>705</v>
      </c>
      <c r="I101" s="372"/>
      <c r="J101" s="372"/>
      <c r="K101" s="372"/>
      <c r="L101" s="372"/>
      <c r="M101" s="372"/>
      <c r="N101" s="372"/>
      <c r="O101" s="372"/>
      <c r="P101" s="372"/>
      <c r="Q101" s="372"/>
      <c r="R101" s="372"/>
      <c r="S101" s="372"/>
      <c r="T101" s="372"/>
      <c r="U101" s="372"/>
      <c r="V101" s="372"/>
      <c r="W101" s="372"/>
      <c r="X101" s="372"/>
      <c r="Y101" s="372"/>
      <c r="Z101" s="372"/>
      <c r="AA101" s="372"/>
      <c r="AB101" s="372"/>
      <c r="AC101" s="372"/>
      <c r="AD101" s="372"/>
      <c r="AE101" s="372"/>
      <c r="AF101" s="372"/>
      <c r="AG101" s="372"/>
      <c r="AH101" s="372"/>
      <c r="AI101" s="372"/>
    </row>
    <row r="102" ht="12.75" customHeight="1" spans="1:35">
      <c r="A102" s="387">
        <v>44833</v>
      </c>
      <c r="B102" s="388" t="s">
        <v>723</v>
      </c>
      <c r="C102" s="389" t="s">
        <v>724</v>
      </c>
      <c r="D102" s="389" t="s">
        <v>725</v>
      </c>
      <c r="E102" s="389" t="s">
        <v>600</v>
      </c>
      <c r="F102" s="390">
        <v>60000</v>
      </c>
      <c r="G102" s="388">
        <v>62.62</v>
      </c>
      <c r="H102" s="388" t="s">
        <v>705</v>
      </c>
      <c r="I102" s="372"/>
      <c r="J102" s="372"/>
      <c r="K102" s="372"/>
      <c r="L102" s="372"/>
      <c r="M102" s="372"/>
      <c r="N102" s="372"/>
      <c r="O102" s="372"/>
      <c r="P102" s="372"/>
      <c r="Q102" s="372"/>
      <c r="R102" s="372"/>
      <c r="S102" s="372"/>
      <c r="T102" s="372"/>
      <c r="U102" s="372"/>
      <c r="V102" s="372"/>
      <c r="W102" s="372"/>
      <c r="X102" s="372"/>
      <c r="Y102" s="372"/>
      <c r="Z102" s="372"/>
      <c r="AA102" s="372"/>
      <c r="AB102" s="372"/>
      <c r="AC102" s="372"/>
      <c r="AD102" s="372"/>
      <c r="AE102" s="372"/>
      <c r="AF102" s="372"/>
      <c r="AG102" s="372"/>
      <c r="AH102" s="372"/>
      <c r="AI102" s="372"/>
    </row>
    <row r="103" ht="12.75" customHeight="1" spans="1:35">
      <c r="A103" s="387">
        <v>44833</v>
      </c>
      <c r="B103" s="388" t="s">
        <v>726</v>
      </c>
      <c r="C103" s="389" t="s">
        <v>727</v>
      </c>
      <c r="D103" s="389" t="s">
        <v>712</v>
      </c>
      <c r="E103" s="389" t="s">
        <v>600</v>
      </c>
      <c r="F103" s="390">
        <v>109209</v>
      </c>
      <c r="G103" s="388">
        <v>291.07</v>
      </c>
      <c r="H103" s="388" t="s">
        <v>705</v>
      </c>
      <c r="I103" s="372"/>
      <c r="J103" s="372"/>
      <c r="K103" s="372"/>
      <c r="L103" s="372"/>
      <c r="M103" s="372"/>
      <c r="N103" s="372"/>
      <c r="O103" s="372"/>
      <c r="P103" s="372"/>
      <c r="Q103" s="372"/>
      <c r="R103" s="372"/>
      <c r="S103" s="372"/>
      <c r="T103" s="372"/>
      <c r="U103" s="372"/>
      <c r="V103" s="372"/>
      <c r="W103" s="372"/>
      <c r="X103" s="372"/>
      <c r="Y103" s="372"/>
      <c r="Z103" s="372"/>
      <c r="AA103" s="372"/>
      <c r="AB103" s="372"/>
      <c r="AC103" s="372"/>
      <c r="AD103" s="372"/>
      <c r="AE103" s="372"/>
      <c r="AF103" s="372"/>
      <c r="AG103" s="372"/>
      <c r="AH103" s="372"/>
      <c r="AI103" s="372"/>
    </row>
    <row r="104" ht="12.75" customHeight="1" spans="1:35">
      <c r="A104" s="387">
        <v>44833</v>
      </c>
      <c r="B104" s="388" t="s">
        <v>726</v>
      </c>
      <c r="C104" s="389" t="s">
        <v>727</v>
      </c>
      <c r="D104" s="389" t="s">
        <v>728</v>
      </c>
      <c r="E104" s="389" t="s">
        <v>600</v>
      </c>
      <c r="F104" s="390">
        <v>85174</v>
      </c>
      <c r="G104" s="388">
        <v>291.94</v>
      </c>
      <c r="H104" s="388" t="s">
        <v>705</v>
      </c>
      <c r="I104" s="372"/>
      <c r="J104" s="372"/>
      <c r="K104" s="372"/>
      <c r="L104" s="372"/>
      <c r="M104" s="372"/>
      <c r="N104" s="372"/>
      <c r="O104" s="372"/>
      <c r="P104" s="372"/>
      <c r="Q104" s="372"/>
      <c r="R104" s="372"/>
      <c r="S104" s="372"/>
      <c r="T104" s="372"/>
      <c r="U104" s="372"/>
      <c r="V104" s="372"/>
      <c r="W104" s="372"/>
      <c r="X104" s="372"/>
      <c r="Y104" s="372"/>
      <c r="Z104" s="372"/>
      <c r="AA104" s="372"/>
      <c r="AB104" s="372"/>
      <c r="AC104" s="372"/>
      <c r="AD104" s="372"/>
      <c r="AE104" s="372"/>
      <c r="AF104" s="372"/>
      <c r="AG104" s="372"/>
      <c r="AH104" s="372"/>
      <c r="AI104" s="372"/>
    </row>
    <row r="105" ht="12.75" customHeight="1" spans="1:35">
      <c r="A105" s="387">
        <v>44833</v>
      </c>
      <c r="B105" s="388" t="s">
        <v>726</v>
      </c>
      <c r="C105" s="389" t="s">
        <v>727</v>
      </c>
      <c r="D105" s="389" t="s">
        <v>729</v>
      </c>
      <c r="E105" s="389" t="s">
        <v>600</v>
      </c>
      <c r="F105" s="390">
        <v>90000</v>
      </c>
      <c r="G105" s="388">
        <v>296.68</v>
      </c>
      <c r="H105" s="388" t="s">
        <v>705</v>
      </c>
      <c r="I105" s="372"/>
      <c r="J105" s="372"/>
      <c r="K105" s="372"/>
      <c r="L105" s="372"/>
      <c r="M105" s="372"/>
      <c r="N105" s="372"/>
      <c r="O105" s="372"/>
      <c r="P105" s="372"/>
      <c r="Q105" s="372"/>
      <c r="R105" s="372"/>
      <c r="S105" s="372"/>
      <c r="T105" s="372"/>
      <c r="U105" s="372"/>
      <c r="V105" s="372"/>
      <c r="W105" s="372"/>
      <c r="X105" s="372"/>
      <c r="Y105" s="372"/>
      <c r="Z105" s="372"/>
      <c r="AA105" s="372"/>
      <c r="AB105" s="372"/>
      <c r="AC105" s="372"/>
      <c r="AD105" s="372"/>
      <c r="AE105" s="372"/>
      <c r="AF105" s="372"/>
      <c r="AG105" s="372"/>
      <c r="AH105" s="372"/>
      <c r="AI105" s="372"/>
    </row>
    <row r="106" ht="12.75" customHeight="1" spans="1:35">
      <c r="A106" s="387">
        <v>44833</v>
      </c>
      <c r="B106" s="388" t="s">
        <v>730</v>
      </c>
      <c r="C106" s="389" t="s">
        <v>731</v>
      </c>
      <c r="D106" s="389" t="s">
        <v>732</v>
      </c>
      <c r="E106" s="389" t="s">
        <v>600</v>
      </c>
      <c r="F106" s="390">
        <v>250019</v>
      </c>
      <c r="G106" s="388">
        <v>45.27</v>
      </c>
      <c r="H106" s="388" t="s">
        <v>705</v>
      </c>
      <c r="I106" s="372"/>
      <c r="J106" s="372"/>
      <c r="K106" s="372"/>
      <c r="L106" s="372"/>
      <c r="M106" s="372"/>
      <c r="N106" s="372"/>
      <c r="O106" s="372"/>
      <c r="P106" s="372"/>
      <c r="Q106" s="372"/>
      <c r="R106" s="372"/>
      <c r="S106" s="372"/>
      <c r="T106" s="372"/>
      <c r="U106" s="372"/>
      <c r="V106" s="372"/>
      <c r="W106" s="372"/>
      <c r="X106" s="372"/>
      <c r="Y106" s="372"/>
      <c r="Z106" s="372"/>
      <c r="AA106" s="372"/>
      <c r="AB106" s="372"/>
      <c r="AC106" s="372"/>
      <c r="AD106" s="372"/>
      <c r="AE106" s="372"/>
      <c r="AF106" s="372"/>
      <c r="AG106" s="372"/>
      <c r="AH106" s="372"/>
      <c r="AI106" s="372"/>
    </row>
    <row r="107" ht="12.75" customHeight="1" spans="1:35">
      <c r="A107" s="387">
        <v>44833</v>
      </c>
      <c r="B107" s="388" t="s">
        <v>733</v>
      </c>
      <c r="C107" s="389" t="s">
        <v>734</v>
      </c>
      <c r="D107" s="389" t="s">
        <v>735</v>
      </c>
      <c r="E107" s="389" t="s">
        <v>600</v>
      </c>
      <c r="F107" s="390">
        <v>218</v>
      </c>
      <c r="G107" s="388">
        <v>97.3</v>
      </c>
      <c r="H107" s="388" t="s">
        <v>705</v>
      </c>
      <c r="I107" s="372"/>
      <c r="J107" s="372"/>
      <c r="K107" s="372"/>
      <c r="L107" s="372"/>
      <c r="M107" s="372"/>
      <c r="N107" s="372"/>
      <c r="O107" s="372"/>
      <c r="P107" s="372"/>
      <c r="Q107" s="372"/>
      <c r="R107" s="372"/>
      <c r="S107" s="372"/>
      <c r="T107" s="372"/>
      <c r="U107" s="372"/>
      <c r="V107" s="372"/>
      <c r="W107" s="372"/>
      <c r="X107" s="372"/>
      <c r="Y107" s="372"/>
      <c r="Z107" s="372"/>
      <c r="AA107" s="372"/>
      <c r="AB107" s="372"/>
      <c r="AC107" s="372"/>
      <c r="AD107" s="372"/>
      <c r="AE107" s="372"/>
      <c r="AF107" s="372"/>
      <c r="AG107" s="372"/>
      <c r="AH107" s="372"/>
      <c r="AI107" s="372"/>
    </row>
    <row r="108" ht="12.75" customHeight="1" spans="1:35">
      <c r="A108" s="387">
        <v>44833</v>
      </c>
      <c r="B108" s="388" t="s">
        <v>702</v>
      </c>
      <c r="C108" s="389" t="s">
        <v>703</v>
      </c>
      <c r="D108" s="389" t="s">
        <v>704</v>
      </c>
      <c r="E108" s="389" t="s">
        <v>602</v>
      </c>
      <c r="F108" s="390">
        <v>206466</v>
      </c>
      <c r="G108" s="388">
        <v>38.66</v>
      </c>
      <c r="H108" s="388" t="s">
        <v>705</v>
      </c>
      <c r="I108" s="372"/>
      <c r="J108" s="372"/>
      <c r="K108" s="372"/>
      <c r="L108" s="372"/>
      <c r="M108" s="372"/>
      <c r="N108" s="372"/>
      <c r="O108" s="372"/>
      <c r="P108" s="372"/>
      <c r="Q108" s="372"/>
      <c r="R108" s="372"/>
      <c r="S108" s="372"/>
      <c r="T108" s="372"/>
      <c r="U108" s="372"/>
      <c r="V108" s="372"/>
      <c r="W108" s="372"/>
      <c r="X108" s="372"/>
      <c r="Y108" s="372"/>
      <c r="Z108" s="372"/>
      <c r="AA108" s="372"/>
      <c r="AB108" s="372"/>
      <c r="AC108" s="372"/>
      <c r="AD108" s="372"/>
      <c r="AE108" s="372"/>
      <c r="AF108" s="372"/>
      <c r="AG108" s="372"/>
      <c r="AH108" s="372"/>
      <c r="AI108" s="372"/>
    </row>
    <row r="109" ht="12.75" customHeight="1" spans="1:35">
      <c r="A109" s="387">
        <v>44833</v>
      </c>
      <c r="B109" s="388" t="s">
        <v>702</v>
      </c>
      <c r="C109" s="389" t="s">
        <v>703</v>
      </c>
      <c r="D109" s="389" t="s">
        <v>706</v>
      </c>
      <c r="E109" s="389" t="s">
        <v>602</v>
      </c>
      <c r="F109" s="390">
        <v>20000</v>
      </c>
      <c r="G109" s="388">
        <v>36.79</v>
      </c>
      <c r="H109" s="388" t="s">
        <v>705</v>
      </c>
      <c r="I109" s="372"/>
      <c r="J109" s="372"/>
      <c r="K109" s="372"/>
      <c r="L109" s="372"/>
      <c r="M109" s="372"/>
      <c r="N109" s="372"/>
      <c r="O109" s="372"/>
      <c r="P109" s="372"/>
      <c r="Q109" s="372"/>
      <c r="R109" s="372"/>
      <c r="S109" s="372"/>
      <c r="T109" s="372"/>
      <c r="U109" s="372"/>
      <c r="V109" s="372"/>
      <c r="W109" s="372"/>
      <c r="X109" s="372"/>
      <c r="Y109" s="372"/>
      <c r="Z109" s="372"/>
      <c r="AA109" s="372"/>
      <c r="AB109" s="372"/>
      <c r="AC109" s="372"/>
      <c r="AD109" s="372"/>
      <c r="AE109" s="372"/>
      <c r="AF109" s="372"/>
      <c r="AG109" s="372"/>
      <c r="AH109" s="372"/>
      <c r="AI109" s="372"/>
    </row>
    <row r="110" ht="12.75" customHeight="1" spans="1:35">
      <c r="A110" s="387">
        <v>44833</v>
      </c>
      <c r="B110" s="388" t="s">
        <v>707</v>
      </c>
      <c r="C110" s="389" t="s">
        <v>708</v>
      </c>
      <c r="D110" s="389" t="s">
        <v>709</v>
      </c>
      <c r="E110" s="389" t="s">
        <v>602</v>
      </c>
      <c r="F110" s="390">
        <v>126665</v>
      </c>
      <c r="G110" s="388">
        <v>176.07</v>
      </c>
      <c r="H110" s="388" t="s">
        <v>705</v>
      </c>
      <c r="I110" s="372"/>
      <c r="J110" s="372"/>
      <c r="K110" s="372"/>
      <c r="L110" s="372"/>
      <c r="M110" s="372"/>
      <c r="N110" s="372"/>
      <c r="O110" s="372"/>
      <c r="P110" s="372"/>
      <c r="Q110" s="372"/>
      <c r="R110" s="372"/>
      <c r="S110" s="372"/>
      <c r="T110" s="372"/>
      <c r="U110" s="372"/>
      <c r="V110" s="372"/>
      <c r="W110" s="372"/>
      <c r="X110" s="372"/>
      <c r="Y110" s="372"/>
      <c r="Z110" s="372"/>
      <c r="AA110" s="372"/>
      <c r="AB110" s="372"/>
      <c r="AC110" s="372"/>
      <c r="AD110" s="372"/>
      <c r="AE110" s="372"/>
      <c r="AF110" s="372"/>
      <c r="AG110" s="372"/>
      <c r="AH110" s="372"/>
      <c r="AI110" s="372"/>
    </row>
    <row r="111" ht="12.75" customHeight="1" spans="1:35">
      <c r="A111" s="387">
        <v>44833</v>
      </c>
      <c r="B111" s="388" t="s">
        <v>710</v>
      </c>
      <c r="C111" s="389" t="s">
        <v>711</v>
      </c>
      <c r="D111" s="389" t="s">
        <v>709</v>
      </c>
      <c r="E111" s="389" t="s">
        <v>602</v>
      </c>
      <c r="F111" s="390">
        <v>216507</v>
      </c>
      <c r="G111" s="388">
        <v>477.21</v>
      </c>
      <c r="H111" s="388" t="s">
        <v>705</v>
      </c>
      <c r="I111" s="372"/>
      <c r="J111" s="372"/>
      <c r="K111" s="372"/>
      <c r="L111" s="372"/>
      <c r="M111" s="372"/>
      <c r="N111" s="372"/>
      <c r="O111" s="372"/>
      <c r="P111" s="372"/>
      <c r="Q111" s="372"/>
      <c r="R111" s="372"/>
      <c r="S111" s="372"/>
      <c r="T111" s="372"/>
      <c r="U111" s="372"/>
      <c r="V111" s="372"/>
      <c r="W111" s="372"/>
      <c r="X111" s="372"/>
      <c r="Y111" s="372"/>
      <c r="Z111" s="372"/>
      <c r="AA111" s="372"/>
      <c r="AB111" s="372"/>
      <c r="AC111" s="372"/>
      <c r="AD111" s="372"/>
      <c r="AE111" s="372"/>
      <c r="AF111" s="372"/>
      <c r="AG111" s="372"/>
      <c r="AH111" s="372"/>
      <c r="AI111" s="372"/>
    </row>
    <row r="112" ht="12.75" customHeight="1" spans="1:35">
      <c r="A112" s="387">
        <v>44833</v>
      </c>
      <c r="B112" s="388" t="s">
        <v>710</v>
      </c>
      <c r="C112" s="389" t="s">
        <v>711</v>
      </c>
      <c r="D112" s="389" t="s">
        <v>713</v>
      </c>
      <c r="E112" s="389" t="s">
        <v>602</v>
      </c>
      <c r="F112" s="390">
        <v>134492</v>
      </c>
      <c r="G112" s="388">
        <v>475.95</v>
      </c>
      <c r="H112" s="388" t="s">
        <v>705</v>
      </c>
      <c r="I112" s="372"/>
      <c r="J112" s="372"/>
      <c r="K112" s="372"/>
      <c r="L112" s="372"/>
      <c r="M112" s="372"/>
      <c r="N112" s="372"/>
      <c r="O112" s="372"/>
      <c r="P112" s="372"/>
      <c r="Q112" s="372"/>
      <c r="R112" s="372"/>
      <c r="S112" s="372"/>
      <c r="T112" s="372"/>
      <c r="U112" s="372"/>
      <c r="V112" s="372"/>
      <c r="W112" s="372"/>
      <c r="X112" s="372"/>
      <c r="Y112" s="372"/>
      <c r="Z112" s="372"/>
      <c r="AA112" s="372"/>
      <c r="AB112" s="372"/>
      <c r="AC112" s="372"/>
      <c r="AD112" s="372"/>
      <c r="AE112" s="372"/>
      <c r="AF112" s="372"/>
      <c r="AG112" s="372"/>
      <c r="AH112" s="372"/>
      <c r="AI112" s="372"/>
    </row>
    <row r="113" ht="12.75" customHeight="1" spans="1:35">
      <c r="A113" s="387">
        <v>44833</v>
      </c>
      <c r="B113" s="388" t="s">
        <v>710</v>
      </c>
      <c r="C113" s="389" t="s">
        <v>711</v>
      </c>
      <c r="D113" s="389" t="s">
        <v>712</v>
      </c>
      <c r="E113" s="389" t="s">
        <v>602</v>
      </c>
      <c r="F113" s="390">
        <v>142293</v>
      </c>
      <c r="G113" s="388">
        <v>476.88</v>
      </c>
      <c r="H113" s="388" t="s">
        <v>705</v>
      </c>
      <c r="I113" s="372"/>
      <c r="J113" s="372"/>
      <c r="K113" s="372"/>
      <c r="L113" s="372"/>
      <c r="M113" s="372"/>
      <c r="N113" s="372"/>
      <c r="O113" s="372"/>
      <c r="P113" s="372"/>
      <c r="Q113" s="372"/>
      <c r="R113" s="372"/>
      <c r="S113" s="372"/>
      <c r="T113" s="372"/>
      <c r="U113" s="372"/>
      <c r="V113" s="372"/>
      <c r="W113" s="372"/>
      <c r="X113" s="372"/>
      <c r="Y113" s="372"/>
      <c r="Z113" s="372"/>
      <c r="AA113" s="372"/>
      <c r="AB113" s="372"/>
      <c r="AC113" s="372"/>
      <c r="AD113" s="372"/>
      <c r="AE113" s="372"/>
      <c r="AF113" s="372"/>
      <c r="AG113" s="372"/>
      <c r="AH113" s="372"/>
      <c r="AI113" s="372"/>
    </row>
    <row r="114" ht="12.75" customHeight="1" spans="1:35">
      <c r="A114" s="387">
        <v>44833</v>
      </c>
      <c r="B114" s="388" t="s">
        <v>736</v>
      </c>
      <c r="C114" s="389" t="s">
        <v>737</v>
      </c>
      <c r="D114" s="389" t="s">
        <v>738</v>
      </c>
      <c r="E114" s="389" t="s">
        <v>602</v>
      </c>
      <c r="F114" s="390">
        <v>140000</v>
      </c>
      <c r="G114" s="388">
        <v>134.08</v>
      </c>
      <c r="H114" s="388" t="s">
        <v>705</v>
      </c>
      <c r="I114" s="372"/>
      <c r="J114" s="372"/>
      <c r="K114" s="372"/>
      <c r="L114" s="372"/>
      <c r="M114" s="372"/>
      <c r="N114" s="372"/>
      <c r="O114" s="372"/>
      <c r="P114" s="372"/>
      <c r="Q114" s="372"/>
      <c r="R114" s="372"/>
      <c r="S114" s="372"/>
      <c r="T114" s="372"/>
      <c r="U114" s="372"/>
      <c r="V114" s="372"/>
      <c r="W114" s="372"/>
      <c r="X114" s="372"/>
      <c r="Y114" s="372"/>
      <c r="Z114" s="372"/>
      <c r="AA114" s="372"/>
      <c r="AB114" s="372"/>
      <c r="AC114" s="372"/>
      <c r="AD114" s="372"/>
      <c r="AE114" s="372"/>
      <c r="AF114" s="372"/>
      <c r="AG114" s="372"/>
      <c r="AH114" s="372"/>
      <c r="AI114" s="372"/>
    </row>
    <row r="115" ht="12.75" customHeight="1" spans="1:35">
      <c r="A115" s="387">
        <v>44833</v>
      </c>
      <c r="B115" s="388" t="s">
        <v>736</v>
      </c>
      <c r="C115" s="389" t="s">
        <v>737</v>
      </c>
      <c r="D115" s="389" t="s">
        <v>739</v>
      </c>
      <c r="E115" s="389" t="s">
        <v>602</v>
      </c>
      <c r="F115" s="390">
        <v>95000</v>
      </c>
      <c r="G115" s="388">
        <v>131.35</v>
      </c>
      <c r="H115" s="388" t="s">
        <v>705</v>
      </c>
      <c r="I115" s="372"/>
      <c r="J115" s="372"/>
      <c r="K115" s="372"/>
      <c r="L115" s="372"/>
      <c r="M115" s="372"/>
      <c r="N115" s="372"/>
      <c r="O115" s="372"/>
      <c r="P115" s="372"/>
      <c r="Q115" s="372"/>
      <c r="R115" s="372"/>
      <c r="S115" s="372"/>
      <c r="T115" s="372"/>
      <c r="U115" s="372"/>
      <c r="V115" s="372"/>
      <c r="W115" s="372"/>
      <c r="X115" s="372"/>
      <c r="Y115" s="372"/>
      <c r="Z115" s="372"/>
      <c r="AA115" s="372"/>
      <c r="AB115" s="372"/>
      <c r="AC115" s="372"/>
      <c r="AD115" s="372"/>
      <c r="AE115" s="372"/>
      <c r="AF115" s="372"/>
      <c r="AG115" s="372"/>
      <c r="AH115" s="372"/>
      <c r="AI115" s="372"/>
    </row>
    <row r="116" ht="12.75" customHeight="1" spans="1:35">
      <c r="A116" s="387">
        <v>44833</v>
      </c>
      <c r="B116" s="388" t="s">
        <v>740</v>
      </c>
      <c r="C116" s="389" t="s">
        <v>741</v>
      </c>
      <c r="D116" s="389" t="s">
        <v>742</v>
      </c>
      <c r="E116" s="389" t="s">
        <v>602</v>
      </c>
      <c r="F116" s="390">
        <v>132943</v>
      </c>
      <c r="G116" s="388">
        <v>18.54</v>
      </c>
      <c r="H116" s="388" t="s">
        <v>705</v>
      </c>
      <c r="I116" s="372"/>
      <c r="J116" s="372"/>
      <c r="K116" s="372"/>
      <c r="L116" s="372"/>
      <c r="M116" s="372"/>
      <c r="N116" s="372"/>
      <c r="O116" s="372"/>
      <c r="P116" s="372"/>
      <c r="Q116" s="372"/>
      <c r="R116" s="372"/>
      <c r="S116" s="372"/>
      <c r="T116" s="372"/>
      <c r="U116" s="372"/>
      <c r="V116" s="372"/>
      <c r="W116" s="372"/>
      <c r="X116" s="372"/>
      <c r="Y116" s="372"/>
      <c r="Z116" s="372"/>
      <c r="AA116" s="372"/>
      <c r="AB116" s="372"/>
      <c r="AC116" s="372"/>
      <c r="AD116" s="372"/>
      <c r="AE116" s="372"/>
      <c r="AF116" s="372"/>
      <c r="AG116" s="372"/>
      <c r="AH116" s="372"/>
      <c r="AI116" s="372"/>
    </row>
    <row r="117" ht="12.75" customHeight="1" spans="1:35">
      <c r="A117" s="387">
        <v>44833</v>
      </c>
      <c r="B117" s="388" t="s">
        <v>743</v>
      </c>
      <c r="C117" s="389" t="s">
        <v>744</v>
      </c>
      <c r="D117" s="389" t="s">
        <v>745</v>
      </c>
      <c r="E117" s="389" t="s">
        <v>602</v>
      </c>
      <c r="F117" s="390">
        <v>6120000</v>
      </c>
      <c r="G117" s="388">
        <v>0.7</v>
      </c>
      <c r="H117" s="388" t="s">
        <v>705</v>
      </c>
      <c r="I117" s="372"/>
      <c r="J117" s="372"/>
      <c r="K117" s="372"/>
      <c r="L117" s="372"/>
      <c r="M117" s="372"/>
      <c r="N117" s="372"/>
      <c r="O117" s="372"/>
      <c r="P117" s="372"/>
      <c r="Q117" s="372"/>
      <c r="R117" s="372"/>
      <c r="S117" s="372"/>
      <c r="T117" s="372"/>
      <c r="U117" s="372"/>
      <c r="V117" s="372"/>
      <c r="W117" s="372"/>
      <c r="X117" s="372"/>
      <c r="Y117" s="372"/>
      <c r="Z117" s="372"/>
      <c r="AA117" s="372"/>
      <c r="AB117" s="372"/>
      <c r="AC117" s="372"/>
      <c r="AD117" s="372"/>
      <c r="AE117" s="372"/>
      <c r="AF117" s="372"/>
      <c r="AG117" s="372"/>
      <c r="AH117" s="372"/>
      <c r="AI117" s="372"/>
    </row>
    <row r="118" ht="12.75" customHeight="1" spans="1:35">
      <c r="A118" s="387">
        <v>44833</v>
      </c>
      <c r="B118" s="388" t="s">
        <v>743</v>
      </c>
      <c r="C118" s="389" t="s">
        <v>744</v>
      </c>
      <c r="D118" s="389" t="s">
        <v>746</v>
      </c>
      <c r="E118" s="389" t="s">
        <v>602</v>
      </c>
      <c r="F118" s="390">
        <v>6070000</v>
      </c>
      <c r="G118" s="388">
        <v>0.7</v>
      </c>
      <c r="H118" s="388" t="s">
        <v>705</v>
      </c>
      <c r="I118" s="372"/>
      <c r="J118" s="372"/>
      <c r="K118" s="372"/>
      <c r="L118" s="372"/>
      <c r="M118" s="372"/>
      <c r="N118" s="372"/>
      <c r="O118" s="372"/>
      <c r="P118" s="372"/>
      <c r="Q118" s="372"/>
      <c r="R118" s="372"/>
      <c r="S118" s="372"/>
      <c r="T118" s="372"/>
      <c r="U118" s="372"/>
      <c r="V118" s="372"/>
      <c r="W118" s="372"/>
      <c r="X118" s="372"/>
      <c r="Y118" s="372"/>
      <c r="Z118" s="372"/>
      <c r="AA118" s="372"/>
      <c r="AB118" s="372"/>
      <c r="AC118" s="372"/>
      <c r="AD118" s="372"/>
      <c r="AE118" s="372"/>
      <c r="AF118" s="372"/>
      <c r="AG118" s="372"/>
      <c r="AH118" s="372"/>
      <c r="AI118" s="372"/>
    </row>
    <row r="119" ht="12.75" customHeight="1" spans="1:35">
      <c r="A119" s="387">
        <v>44833</v>
      </c>
      <c r="B119" s="388" t="s">
        <v>714</v>
      </c>
      <c r="C119" s="389" t="s">
        <v>715</v>
      </c>
      <c r="D119" s="389" t="s">
        <v>719</v>
      </c>
      <c r="E119" s="389" t="s">
        <v>602</v>
      </c>
      <c r="F119" s="390">
        <v>775132</v>
      </c>
      <c r="G119" s="388">
        <v>235</v>
      </c>
      <c r="H119" s="388" t="s">
        <v>705</v>
      </c>
      <c r="I119" s="372"/>
      <c r="J119" s="372"/>
      <c r="K119" s="372"/>
      <c r="L119" s="372"/>
      <c r="M119" s="372"/>
      <c r="N119" s="372"/>
      <c r="O119" s="372"/>
      <c r="P119" s="372"/>
      <c r="Q119" s="372"/>
      <c r="R119" s="372"/>
      <c r="S119" s="372"/>
      <c r="T119" s="372"/>
      <c r="U119" s="372"/>
      <c r="V119" s="372"/>
      <c r="W119" s="372"/>
      <c r="X119" s="372"/>
      <c r="Y119" s="372"/>
      <c r="Z119" s="372"/>
      <c r="AA119" s="372"/>
      <c r="AB119" s="372"/>
      <c r="AC119" s="372"/>
      <c r="AD119" s="372"/>
      <c r="AE119" s="372"/>
      <c r="AF119" s="372"/>
      <c r="AG119" s="372"/>
      <c r="AH119" s="372"/>
      <c r="AI119" s="372"/>
    </row>
    <row r="120" ht="12.75" customHeight="1" spans="1:35">
      <c r="A120" s="387">
        <v>44833</v>
      </c>
      <c r="B120" s="388" t="s">
        <v>714</v>
      </c>
      <c r="C120" s="389" t="s">
        <v>715</v>
      </c>
      <c r="D120" s="389" t="s">
        <v>716</v>
      </c>
      <c r="E120" s="389" t="s">
        <v>602</v>
      </c>
      <c r="F120" s="390">
        <v>660811</v>
      </c>
      <c r="G120" s="388">
        <v>235.92</v>
      </c>
      <c r="H120" s="388" t="s">
        <v>705</v>
      </c>
      <c r="I120" s="372"/>
      <c r="J120" s="372"/>
      <c r="K120" s="372"/>
      <c r="L120" s="372"/>
      <c r="M120" s="372"/>
      <c r="N120" s="372"/>
      <c r="O120" s="372"/>
      <c r="P120" s="372"/>
      <c r="Q120" s="372"/>
      <c r="R120" s="372"/>
      <c r="S120" s="372"/>
      <c r="T120" s="372"/>
      <c r="U120" s="372"/>
      <c r="V120" s="372"/>
      <c r="W120" s="372"/>
      <c r="X120" s="372"/>
      <c r="Y120" s="372"/>
      <c r="Z120" s="372"/>
      <c r="AA120" s="372"/>
      <c r="AB120" s="372"/>
      <c r="AC120" s="372"/>
      <c r="AD120" s="372"/>
      <c r="AE120" s="372"/>
      <c r="AF120" s="372"/>
      <c r="AG120" s="372"/>
      <c r="AH120" s="372"/>
      <c r="AI120" s="372"/>
    </row>
    <row r="121" ht="12.75" customHeight="1" spans="1:35">
      <c r="A121" s="387">
        <v>44833</v>
      </c>
      <c r="B121" s="388" t="s">
        <v>720</v>
      </c>
      <c r="C121" s="389" t="s">
        <v>721</v>
      </c>
      <c r="D121" s="389" t="s">
        <v>722</v>
      </c>
      <c r="E121" s="389" t="s">
        <v>602</v>
      </c>
      <c r="F121" s="390">
        <v>4106919</v>
      </c>
      <c r="G121" s="388">
        <v>2.31</v>
      </c>
      <c r="H121" s="388" t="s">
        <v>705</v>
      </c>
      <c r="I121" s="372"/>
      <c r="J121" s="372"/>
      <c r="K121" s="372"/>
      <c r="L121" s="372"/>
      <c r="M121" s="372"/>
      <c r="N121" s="372"/>
      <c r="O121" s="372"/>
      <c r="P121" s="372"/>
      <c r="Q121" s="372"/>
      <c r="R121" s="372"/>
      <c r="S121" s="372"/>
      <c r="T121" s="372"/>
      <c r="U121" s="372"/>
      <c r="V121" s="372"/>
      <c r="W121" s="372"/>
      <c r="X121" s="372"/>
      <c r="Y121" s="372"/>
      <c r="Z121" s="372"/>
      <c r="AA121" s="372"/>
      <c r="AB121" s="372"/>
      <c r="AC121" s="372"/>
      <c r="AD121" s="372"/>
      <c r="AE121" s="372"/>
      <c r="AF121" s="372"/>
      <c r="AG121" s="372"/>
      <c r="AH121" s="372"/>
      <c r="AI121" s="372"/>
    </row>
    <row r="122" ht="12.75" customHeight="1" spans="1:35">
      <c r="A122" s="387">
        <v>44833</v>
      </c>
      <c r="B122" s="388" t="s">
        <v>720</v>
      </c>
      <c r="C122" s="389" t="s">
        <v>721</v>
      </c>
      <c r="D122" s="389" t="s">
        <v>747</v>
      </c>
      <c r="E122" s="389" t="s">
        <v>602</v>
      </c>
      <c r="F122" s="390">
        <v>3164896</v>
      </c>
      <c r="G122" s="388">
        <v>2.37</v>
      </c>
      <c r="H122" s="388" t="s">
        <v>705</v>
      </c>
      <c r="I122" s="372"/>
      <c r="J122" s="372"/>
      <c r="K122" s="372"/>
      <c r="L122" s="372"/>
      <c r="M122" s="372"/>
      <c r="N122" s="372"/>
      <c r="O122" s="372"/>
      <c r="P122" s="372"/>
      <c r="Q122" s="372"/>
      <c r="R122" s="372"/>
      <c r="S122" s="372"/>
      <c r="T122" s="372"/>
      <c r="U122" s="372"/>
      <c r="V122" s="372"/>
      <c r="W122" s="372"/>
      <c r="X122" s="372"/>
      <c r="Y122" s="372"/>
      <c r="Z122" s="372"/>
      <c r="AA122" s="372"/>
      <c r="AB122" s="372"/>
      <c r="AC122" s="372"/>
      <c r="AD122" s="372"/>
      <c r="AE122" s="372"/>
      <c r="AF122" s="372"/>
      <c r="AG122" s="372"/>
      <c r="AH122" s="372"/>
      <c r="AI122" s="372"/>
    </row>
    <row r="123" ht="12.75" customHeight="1" spans="1:35">
      <c r="A123" s="387">
        <v>44833</v>
      </c>
      <c r="B123" s="388" t="s">
        <v>726</v>
      </c>
      <c r="C123" s="389" t="s">
        <v>727</v>
      </c>
      <c r="D123" s="389" t="s">
        <v>712</v>
      </c>
      <c r="E123" s="389" t="s">
        <v>602</v>
      </c>
      <c r="F123" s="390">
        <v>114047</v>
      </c>
      <c r="G123" s="388">
        <v>292.06</v>
      </c>
      <c r="H123" s="388" t="s">
        <v>705</v>
      </c>
      <c r="I123" s="372"/>
      <c r="J123" s="372"/>
      <c r="K123" s="372"/>
      <c r="L123" s="372"/>
      <c r="M123" s="372"/>
      <c r="N123" s="372"/>
      <c r="O123" s="372"/>
      <c r="P123" s="372"/>
      <c r="Q123" s="372"/>
      <c r="R123" s="372"/>
      <c r="S123" s="372"/>
      <c r="T123" s="372"/>
      <c r="U123" s="372"/>
      <c r="V123" s="372"/>
      <c r="W123" s="372"/>
      <c r="X123" s="372"/>
      <c r="Y123" s="372"/>
      <c r="Z123" s="372"/>
      <c r="AA123" s="372"/>
      <c r="AB123" s="372"/>
      <c r="AC123" s="372"/>
      <c r="AD123" s="372"/>
      <c r="AE123" s="372"/>
      <c r="AF123" s="372"/>
      <c r="AG123" s="372"/>
      <c r="AH123" s="372"/>
      <c r="AI123" s="372"/>
    </row>
    <row r="124" ht="12.75" customHeight="1" spans="1:35">
      <c r="A124" s="387">
        <v>44833</v>
      </c>
      <c r="B124" s="388" t="s">
        <v>726</v>
      </c>
      <c r="C124" s="389" t="s">
        <v>727</v>
      </c>
      <c r="D124" s="389" t="s">
        <v>728</v>
      </c>
      <c r="E124" s="389" t="s">
        <v>602</v>
      </c>
      <c r="F124" s="390">
        <v>89620</v>
      </c>
      <c r="G124" s="388">
        <v>292.33</v>
      </c>
      <c r="H124" s="388" t="s">
        <v>705</v>
      </c>
      <c r="I124" s="372"/>
      <c r="J124" s="372"/>
      <c r="K124" s="372"/>
      <c r="L124" s="372"/>
      <c r="M124" s="372"/>
      <c r="N124" s="372"/>
      <c r="O124" s="372"/>
      <c r="P124" s="372"/>
      <c r="Q124" s="372"/>
      <c r="R124" s="372"/>
      <c r="S124" s="372"/>
      <c r="T124" s="372"/>
      <c r="U124" s="372"/>
      <c r="V124" s="372"/>
      <c r="W124" s="372"/>
      <c r="X124" s="372"/>
      <c r="Y124" s="372"/>
      <c r="Z124" s="372"/>
      <c r="AA124" s="372"/>
      <c r="AB124" s="372"/>
      <c r="AC124" s="372"/>
      <c r="AD124" s="372"/>
      <c r="AE124" s="372"/>
      <c r="AF124" s="372"/>
      <c r="AG124" s="372"/>
      <c r="AH124" s="372"/>
      <c r="AI124" s="372"/>
    </row>
    <row r="125" ht="12.75" customHeight="1" spans="1:35">
      <c r="A125" s="387">
        <v>44833</v>
      </c>
      <c r="B125" s="388" t="s">
        <v>748</v>
      </c>
      <c r="C125" s="389" t="s">
        <v>749</v>
      </c>
      <c r="D125" s="389" t="s">
        <v>750</v>
      </c>
      <c r="E125" s="389" t="s">
        <v>602</v>
      </c>
      <c r="F125" s="390">
        <v>164975</v>
      </c>
      <c r="G125" s="388">
        <v>28.27</v>
      </c>
      <c r="H125" s="388" t="s">
        <v>705</v>
      </c>
      <c r="I125" s="372"/>
      <c r="J125" s="372"/>
      <c r="K125" s="372"/>
      <c r="L125" s="372"/>
      <c r="M125" s="372"/>
      <c r="N125" s="372"/>
      <c r="O125" s="372"/>
      <c r="P125" s="372"/>
      <c r="Q125" s="372"/>
      <c r="R125" s="372"/>
      <c r="S125" s="372"/>
      <c r="T125" s="372"/>
      <c r="U125" s="372"/>
      <c r="V125" s="372"/>
      <c r="W125" s="372"/>
      <c r="X125" s="372"/>
      <c r="Y125" s="372"/>
      <c r="Z125" s="372"/>
      <c r="AA125" s="372"/>
      <c r="AB125" s="372"/>
      <c r="AC125" s="372"/>
      <c r="AD125" s="372"/>
      <c r="AE125" s="372"/>
      <c r="AF125" s="372"/>
      <c r="AG125" s="372"/>
      <c r="AH125" s="372"/>
      <c r="AI125" s="372"/>
    </row>
    <row r="126" ht="12.75" customHeight="1" spans="1:35">
      <c r="A126" s="387">
        <v>44833</v>
      </c>
      <c r="B126" s="388" t="s">
        <v>751</v>
      </c>
      <c r="C126" s="389" t="s">
        <v>752</v>
      </c>
      <c r="D126" s="389" t="s">
        <v>753</v>
      </c>
      <c r="E126" s="389" t="s">
        <v>602</v>
      </c>
      <c r="F126" s="390">
        <v>668864</v>
      </c>
      <c r="G126" s="388">
        <v>15.01</v>
      </c>
      <c r="H126" s="388" t="s">
        <v>705</v>
      </c>
      <c r="I126" s="372"/>
      <c r="J126" s="372"/>
      <c r="K126" s="372"/>
      <c r="L126" s="372"/>
      <c r="M126" s="372"/>
      <c r="N126" s="372"/>
      <c r="O126" s="372"/>
      <c r="P126" s="372"/>
      <c r="Q126" s="372"/>
      <c r="R126" s="372"/>
      <c r="S126" s="372"/>
      <c r="T126" s="372"/>
      <c r="U126" s="372"/>
      <c r="V126" s="372"/>
      <c r="W126" s="372"/>
      <c r="X126" s="372"/>
      <c r="Y126" s="372"/>
      <c r="Z126" s="372"/>
      <c r="AA126" s="372"/>
      <c r="AB126" s="372"/>
      <c r="AC126" s="372"/>
      <c r="AD126" s="372"/>
      <c r="AE126" s="372"/>
      <c r="AF126" s="372"/>
      <c r="AG126" s="372"/>
      <c r="AH126" s="372"/>
      <c r="AI126" s="372"/>
    </row>
    <row r="127" ht="12.75" customHeight="1" spans="1:35">
      <c r="A127" s="387">
        <v>44833</v>
      </c>
      <c r="B127" s="388" t="s">
        <v>754</v>
      </c>
      <c r="C127" s="389" t="s">
        <v>755</v>
      </c>
      <c r="D127" s="389" t="s">
        <v>756</v>
      </c>
      <c r="E127" s="389" t="s">
        <v>602</v>
      </c>
      <c r="F127" s="390">
        <v>302347</v>
      </c>
      <c r="G127" s="388">
        <v>14.86</v>
      </c>
      <c r="H127" s="388" t="s">
        <v>705</v>
      </c>
      <c r="I127" s="372"/>
      <c r="J127" s="372"/>
      <c r="K127" s="372"/>
      <c r="L127" s="372"/>
      <c r="M127" s="372"/>
      <c r="N127" s="372"/>
      <c r="O127" s="372"/>
      <c r="P127" s="372"/>
      <c r="Q127" s="372"/>
      <c r="R127" s="372"/>
      <c r="S127" s="372"/>
      <c r="T127" s="372"/>
      <c r="U127" s="372"/>
      <c r="V127" s="372"/>
      <c r="W127" s="372"/>
      <c r="X127" s="372"/>
      <c r="Y127" s="372"/>
      <c r="Z127" s="372"/>
      <c r="AA127" s="372"/>
      <c r="AB127" s="372"/>
      <c r="AC127" s="372"/>
      <c r="AD127" s="372"/>
      <c r="AE127" s="372"/>
      <c r="AF127" s="372"/>
      <c r="AG127" s="372"/>
      <c r="AH127" s="372"/>
      <c r="AI127" s="372"/>
    </row>
    <row r="128" ht="12.75" customHeight="1" spans="1:35">
      <c r="A128" s="387">
        <v>44833</v>
      </c>
      <c r="B128" s="388" t="s">
        <v>757</v>
      </c>
      <c r="C128" s="389" t="s">
        <v>758</v>
      </c>
      <c r="D128" s="389" t="s">
        <v>759</v>
      </c>
      <c r="E128" s="389" t="s">
        <v>602</v>
      </c>
      <c r="F128" s="390">
        <v>700000</v>
      </c>
      <c r="G128" s="388">
        <v>31.06</v>
      </c>
      <c r="H128" s="388" t="s">
        <v>705</v>
      </c>
      <c r="I128" s="372"/>
      <c r="J128" s="372"/>
      <c r="K128" s="372"/>
      <c r="L128" s="372"/>
      <c r="M128" s="372"/>
      <c r="N128" s="372"/>
      <c r="O128" s="372"/>
      <c r="P128" s="372"/>
      <c r="Q128" s="372"/>
      <c r="R128" s="372"/>
      <c r="S128" s="372"/>
      <c r="T128" s="372"/>
      <c r="U128" s="372"/>
      <c r="V128" s="372"/>
      <c r="W128" s="372"/>
      <c r="X128" s="372"/>
      <c r="Y128" s="372"/>
      <c r="Z128" s="372"/>
      <c r="AA128" s="372"/>
      <c r="AB128" s="372"/>
      <c r="AC128" s="372"/>
      <c r="AD128" s="372"/>
      <c r="AE128" s="372"/>
      <c r="AF128" s="372"/>
      <c r="AG128" s="372"/>
      <c r="AH128" s="372"/>
      <c r="AI128" s="372"/>
    </row>
    <row r="129" ht="12.75" customHeight="1" spans="1:35">
      <c r="A129" s="387">
        <v>44833</v>
      </c>
      <c r="B129" s="388" t="s">
        <v>733</v>
      </c>
      <c r="C129" s="389" t="s">
        <v>734</v>
      </c>
      <c r="D129" s="389" t="s">
        <v>735</v>
      </c>
      <c r="E129" s="389" t="s">
        <v>602</v>
      </c>
      <c r="F129" s="390">
        <v>57707</v>
      </c>
      <c r="G129" s="388">
        <v>97.59</v>
      </c>
      <c r="H129" s="388" t="s">
        <v>705</v>
      </c>
      <c r="I129" s="372"/>
      <c r="J129" s="372"/>
      <c r="K129" s="372"/>
      <c r="L129" s="372"/>
      <c r="M129" s="372"/>
      <c r="N129" s="372"/>
      <c r="O129" s="372"/>
      <c r="P129" s="372"/>
      <c r="Q129" s="372"/>
      <c r="R129" s="372"/>
      <c r="S129" s="372"/>
      <c r="T129" s="372"/>
      <c r="U129" s="372"/>
      <c r="V129" s="372"/>
      <c r="W129" s="372"/>
      <c r="X129" s="372"/>
      <c r="Y129" s="372"/>
      <c r="Z129" s="372"/>
      <c r="AA129" s="372"/>
      <c r="AB129" s="372"/>
      <c r="AC129" s="372"/>
      <c r="AD129" s="372"/>
      <c r="AE129" s="372"/>
      <c r="AF129" s="372"/>
      <c r="AG129" s="372"/>
      <c r="AH129" s="372"/>
      <c r="AI129" s="372"/>
    </row>
    <row r="130" ht="12.75" customHeight="1" spans="1:35">
      <c r="A130" s="387"/>
      <c r="B130" s="388"/>
      <c r="C130" s="389"/>
      <c r="D130" s="389"/>
      <c r="E130" s="389"/>
      <c r="F130" s="390"/>
      <c r="G130" s="388"/>
      <c r="H130" s="388"/>
      <c r="I130" s="372"/>
      <c r="J130" s="372"/>
      <c r="K130" s="372"/>
      <c r="L130" s="372"/>
      <c r="M130" s="372"/>
      <c r="N130" s="372"/>
      <c r="O130" s="372"/>
      <c r="P130" s="372"/>
      <c r="Q130" s="372"/>
      <c r="R130" s="372"/>
      <c r="S130" s="372"/>
      <c r="T130" s="372"/>
      <c r="U130" s="372"/>
      <c r="V130" s="372"/>
      <c r="W130" s="372"/>
      <c r="X130" s="372"/>
      <c r="Y130" s="372"/>
      <c r="Z130" s="372"/>
      <c r="AA130" s="372"/>
      <c r="AB130" s="372"/>
      <c r="AC130" s="372"/>
      <c r="AD130" s="372"/>
      <c r="AE130" s="372"/>
      <c r="AF130" s="372"/>
      <c r="AG130" s="372"/>
      <c r="AH130" s="372"/>
      <c r="AI130" s="372"/>
    </row>
    <row r="131" ht="12.75" customHeight="1" spans="1:35">
      <c r="A131" s="387"/>
      <c r="B131" s="388"/>
      <c r="C131" s="389"/>
      <c r="D131" s="389"/>
      <c r="E131" s="389"/>
      <c r="F131" s="390"/>
      <c r="G131" s="388"/>
      <c r="H131" s="388"/>
      <c r="I131" s="372"/>
      <c r="J131" s="372"/>
      <c r="K131" s="372"/>
      <c r="L131" s="372"/>
      <c r="M131" s="372"/>
      <c r="N131" s="372"/>
      <c r="O131" s="372"/>
      <c r="P131" s="372"/>
      <c r="Q131" s="372"/>
      <c r="R131" s="372"/>
      <c r="S131" s="372"/>
      <c r="T131" s="372"/>
      <c r="U131" s="372"/>
      <c r="V131" s="372"/>
      <c r="W131" s="372"/>
      <c r="X131" s="372"/>
      <c r="Y131" s="372"/>
      <c r="Z131" s="372"/>
      <c r="AA131" s="372"/>
      <c r="AB131" s="372"/>
      <c r="AC131" s="372"/>
      <c r="AD131" s="372"/>
      <c r="AE131" s="372"/>
      <c r="AF131" s="372"/>
      <c r="AG131" s="372"/>
      <c r="AH131" s="372"/>
      <c r="AI131" s="372"/>
    </row>
    <row r="132" ht="12.75" customHeight="1" spans="1:35">
      <c r="A132" s="387"/>
      <c r="B132" s="388"/>
      <c r="C132" s="389"/>
      <c r="D132" s="389"/>
      <c r="E132" s="389"/>
      <c r="F132" s="390"/>
      <c r="G132" s="388"/>
      <c r="H132" s="388"/>
      <c r="I132" s="372"/>
      <c r="J132" s="372"/>
      <c r="K132" s="372"/>
      <c r="L132" s="372"/>
      <c r="M132" s="372"/>
      <c r="N132" s="372"/>
      <c r="O132" s="372"/>
      <c r="P132" s="372"/>
      <c r="Q132" s="372"/>
      <c r="R132" s="372"/>
      <c r="S132" s="372"/>
      <c r="T132" s="372"/>
      <c r="U132" s="372"/>
      <c r="V132" s="372"/>
      <c r="W132" s="372"/>
      <c r="X132" s="372"/>
      <c r="Y132" s="372"/>
      <c r="Z132" s="372"/>
      <c r="AA132" s="372"/>
      <c r="AB132" s="372"/>
      <c r="AC132" s="372"/>
      <c r="AD132" s="372"/>
      <c r="AE132" s="372"/>
      <c r="AF132" s="372"/>
      <c r="AG132" s="372"/>
      <c r="AH132" s="372"/>
      <c r="AI132" s="372"/>
    </row>
    <row r="133" ht="12.75" customHeight="1" spans="1:35">
      <c r="A133" s="387"/>
      <c r="B133" s="388"/>
      <c r="C133" s="389"/>
      <c r="D133" s="389"/>
      <c r="E133" s="389"/>
      <c r="F133" s="390"/>
      <c r="G133" s="388"/>
      <c r="H133" s="388"/>
      <c r="I133" s="372"/>
      <c r="J133" s="372"/>
      <c r="K133" s="372"/>
      <c r="L133" s="372"/>
      <c r="M133" s="372"/>
      <c r="N133" s="372"/>
      <c r="O133" s="372"/>
      <c r="P133" s="372"/>
      <c r="Q133" s="372"/>
      <c r="R133" s="372"/>
      <c r="S133" s="372"/>
      <c r="T133" s="372"/>
      <c r="U133" s="372"/>
      <c r="V133" s="372"/>
      <c r="W133" s="372"/>
      <c r="X133" s="372"/>
      <c r="Y133" s="372"/>
      <c r="Z133" s="372"/>
      <c r="AA133" s="372"/>
      <c r="AB133" s="372"/>
      <c r="AC133" s="372"/>
      <c r="AD133" s="372"/>
      <c r="AE133" s="372"/>
      <c r="AF133" s="372"/>
      <c r="AG133" s="372"/>
      <c r="AH133" s="372"/>
      <c r="AI133" s="372"/>
    </row>
    <row r="134" ht="12.75" customHeight="1" spans="1:35">
      <c r="A134" s="387"/>
      <c r="B134" s="388"/>
      <c r="C134" s="389"/>
      <c r="D134" s="389"/>
      <c r="E134" s="389"/>
      <c r="F134" s="390"/>
      <c r="G134" s="388"/>
      <c r="H134" s="388"/>
      <c r="I134" s="372"/>
      <c r="J134" s="372"/>
      <c r="K134" s="372"/>
      <c r="L134" s="372"/>
      <c r="M134" s="372"/>
      <c r="N134" s="372"/>
      <c r="O134" s="372"/>
      <c r="P134" s="372"/>
      <c r="Q134" s="372"/>
      <c r="R134" s="372"/>
      <c r="S134" s="372"/>
      <c r="T134" s="372"/>
      <c r="U134" s="372"/>
      <c r="V134" s="372"/>
      <c r="W134" s="372"/>
      <c r="X134" s="372"/>
      <c r="Y134" s="372"/>
      <c r="Z134" s="372"/>
      <c r="AA134" s="372"/>
      <c r="AB134" s="372"/>
      <c r="AC134" s="372"/>
      <c r="AD134" s="372"/>
      <c r="AE134" s="372"/>
      <c r="AF134" s="372"/>
      <c r="AG134" s="372"/>
      <c r="AH134" s="372"/>
      <c r="AI134" s="372"/>
    </row>
    <row r="135" ht="12.75" customHeight="1" spans="1:35">
      <c r="A135" s="387"/>
      <c r="B135" s="388"/>
      <c r="C135" s="389"/>
      <c r="D135" s="389"/>
      <c r="E135" s="389"/>
      <c r="F135" s="390"/>
      <c r="G135" s="388"/>
      <c r="H135" s="388"/>
      <c r="I135" s="372"/>
      <c r="J135" s="372"/>
      <c r="K135" s="372"/>
      <c r="L135" s="372"/>
      <c r="M135" s="372"/>
      <c r="N135" s="372"/>
      <c r="O135" s="372"/>
      <c r="P135" s="372"/>
      <c r="Q135" s="372"/>
      <c r="R135" s="372"/>
      <c r="S135" s="372"/>
      <c r="T135" s="372"/>
      <c r="U135" s="372"/>
      <c r="V135" s="372"/>
      <c r="W135" s="372"/>
      <c r="X135" s="372"/>
      <c r="Y135" s="372"/>
      <c r="Z135" s="372"/>
      <c r="AA135" s="372"/>
      <c r="AB135" s="372"/>
      <c r="AC135" s="372"/>
      <c r="AD135" s="372"/>
      <c r="AE135" s="372"/>
      <c r="AF135" s="372"/>
      <c r="AG135" s="372"/>
      <c r="AH135" s="372"/>
      <c r="AI135" s="372"/>
    </row>
    <row r="136" ht="12.75" customHeight="1" spans="1:35">
      <c r="A136" s="387"/>
      <c r="B136" s="388"/>
      <c r="C136" s="389"/>
      <c r="D136" s="389"/>
      <c r="E136" s="389"/>
      <c r="F136" s="390"/>
      <c r="G136" s="388"/>
      <c r="H136" s="388"/>
      <c r="I136" s="372"/>
      <c r="J136" s="372"/>
      <c r="K136" s="372"/>
      <c r="L136" s="372"/>
      <c r="M136" s="372"/>
      <c r="N136" s="372"/>
      <c r="O136" s="372"/>
      <c r="P136" s="372"/>
      <c r="Q136" s="372"/>
      <c r="R136" s="372"/>
      <c r="S136" s="372"/>
      <c r="T136" s="372"/>
      <c r="U136" s="372"/>
      <c r="V136" s="372"/>
      <c r="W136" s="372"/>
      <c r="X136" s="372"/>
      <c r="Y136" s="372"/>
      <c r="Z136" s="372"/>
      <c r="AA136" s="372"/>
      <c r="AB136" s="372"/>
      <c r="AC136" s="372"/>
      <c r="AD136" s="372"/>
      <c r="AE136" s="372"/>
      <c r="AF136" s="372"/>
      <c r="AG136" s="372"/>
      <c r="AH136" s="372"/>
      <c r="AI136" s="372"/>
    </row>
    <row r="137" ht="12.75" customHeight="1" spans="1:35">
      <c r="A137" s="387"/>
      <c r="B137" s="388"/>
      <c r="C137" s="389"/>
      <c r="D137" s="389"/>
      <c r="E137" s="389"/>
      <c r="F137" s="390"/>
      <c r="G137" s="388"/>
      <c r="H137" s="388"/>
      <c r="I137" s="372"/>
      <c r="J137" s="372"/>
      <c r="K137" s="372"/>
      <c r="L137" s="372"/>
      <c r="M137" s="372"/>
      <c r="N137" s="372"/>
      <c r="O137" s="372"/>
      <c r="P137" s="372"/>
      <c r="Q137" s="372"/>
      <c r="R137" s="372"/>
      <c r="S137" s="372"/>
      <c r="T137" s="372"/>
      <c r="U137" s="372"/>
      <c r="V137" s="372"/>
      <c r="W137" s="372"/>
      <c r="X137" s="372"/>
      <c r="Y137" s="372"/>
      <c r="Z137" s="372"/>
      <c r="AA137" s="372"/>
      <c r="AB137" s="372"/>
      <c r="AC137" s="372"/>
      <c r="AD137" s="372"/>
      <c r="AE137" s="372"/>
      <c r="AF137" s="372"/>
      <c r="AG137" s="372"/>
      <c r="AH137" s="372"/>
      <c r="AI137" s="372"/>
    </row>
    <row r="138" ht="12.75" customHeight="1" spans="1:35">
      <c r="A138" s="387"/>
      <c r="B138" s="388"/>
      <c r="C138" s="389"/>
      <c r="D138" s="389"/>
      <c r="E138" s="389"/>
      <c r="F138" s="390"/>
      <c r="G138" s="388"/>
      <c r="H138" s="388"/>
      <c r="I138" s="372"/>
      <c r="J138" s="372"/>
      <c r="K138" s="372"/>
      <c r="L138" s="372"/>
      <c r="M138" s="372"/>
      <c r="N138" s="372"/>
      <c r="O138" s="372"/>
      <c r="P138" s="372"/>
      <c r="Q138" s="372"/>
      <c r="R138" s="372"/>
      <c r="S138" s="372"/>
      <c r="T138" s="372"/>
      <c r="U138" s="372"/>
      <c r="V138" s="372"/>
      <c r="W138" s="372"/>
      <c r="X138" s="372"/>
      <c r="Y138" s="372"/>
      <c r="Z138" s="372"/>
      <c r="AA138" s="372"/>
      <c r="AB138" s="372"/>
      <c r="AC138" s="372"/>
      <c r="AD138" s="372"/>
      <c r="AE138" s="372"/>
      <c r="AF138" s="372"/>
      <c r="AG138" s="372"/>
      <c r="AH138" s="372"/>
      <c r="AI138" s="372"/>
    </row>
    <row r="139" ht="12.75" customHeight="1" spans="1:35">
      <c r="A139" s="387"/>
      <c r="B139" s="388"/>
      <c r="C139" s="389"/>
      <c r="D139" s="389"/>
      <c r="E139" s="389"/>
      <c r="F139" s="390"/>
      <c r="G139" s="388"/>
      <c r="H139" s="388"/>
      <c r="I139" s="372"/>
      <c r="J139" s="372"/>
      <c r="K139" s="372"/>
      <c r="L139" s="372"/>
      <c r="M139" s="372"/>
      <c r="N139" s="372"/>
      <c r="O139" s="372"/>
      <c r="P139" s="372"/>
      <c r="Q139" s="372"/>
      <c r="R139" s="372"/>
      <c r="S139" s="372"/>
      <c r="T139" s="372"/>
      <c r="U139" s="372"/>
      <c r="V139" s="372"/>
      <c r="W139" s="372"/>
      <c r="X139" s="372"/>
      <c r="Y139" s="372"/>
      <c r="Z139" s="372"/>
      <c r="AA139" s="372"/>
      <c r="AB139" s="372"/>
      <c r="AC139" s="372"/>
      <c r="AD139" s="372"/>
      <c r="AE139" s="372"/>
      <c r="AF139" s="372"/>
      <c r="AG139" s="372"/>
      <c r="AH139" s="372"/>
      <c r="AI139" s="372"/>
    </row>
    <row r="140" ht="12.75" customHeight="1" spans="1:35">
      <c r="A140" s="387"/>
      <c r="B140" s="388"/>
      <c r="C140" s="389"/>
      <c r="D140" s="389"/>
      <c r="E140" s="389"/>
      <c r="F140" s="390"/>
      <c r="G140" s="388"/>
      <c r="H140" s="388"/>
      <c r="I140" s="372"/>
      <c r="J140" s="372"/>
      <c r="K140" s="372"/>
      <c r="L140" s="372"/>
      <c r="M140" s="372"/>
      <c r="N140" s="372"/>
      <c r="O140" s="372"/>
      <c r="P140" s="372"/>
      <c r="Q140" s="372"/>
      <c r="R140" s="372"/>
      <c r="S140" s="372"/>
      <c r="T140" s="372"/>
      <c r="U140" s="372"/>
      <c r="V140" s="372"/>
      <c r="W140" s="372"/>
      <c r="X140" s="372"/>
      <c r="Y140" s="372"/>
      <c r="Z140" s="372"/>
      <c r="AA140" s="372"/>
      <c r="AB140" s="372"/>
      <c r="AC140" s="372"/>
      <c r="AD140" s="372"/>
      <c r="AE140" s="372"/>
      <c r="AF140" s="372"/>
      <c r="AG140" s="372"/>
      <c r="AH140" s="372"/>
      <c r="AI140" s="372"/>
    </row>
    <row r="141" ht="12.75" customHeight="1" spans="1:35">
      <c r="A141" s="387"/>
      <c r="B141" s="388"/>
      <c r="C141" s="389"/>
      <c r="D141" s="389"/>
      <c r="E141" s="389"/>
      <c r="F141" s="390"/>
      <c r="G141" s="388"/>
      <c r="H141" s="388"/>
      <c r="I141" s="372"/>
      <c r="J141" s="372"/>
      <c r="K141" s="372"/>
      <c r="L141" s="372"/>
      <c r="M141" s="372"/>
      <c r="N141" s="372"/>
      <c r="O141" s="372"/>
      <c r="P141" s="372"/>
      <c r="Q141" s="372"/>
      <c r="R141" s="372"/>
      <c r="S141" s="372"/>
      <c r="T141" s="372"/>
      <c r="U141" s="372"/>
      <c r="V141" s="372"/>
      <c r="W141" s="372"/>
      <c r="X141" s="372"/>
      <c r="Y141" s="372"/>
      <c r="Z141" s="372"/>
      <c r="AA141" s="372"/>
      <c r="AB141" s="372"/>
      <c r="AC141" s="372"/>
      <c r="AD141" s="372"/>
      <c r="AE141" s="372"/>
      <c r="AF141" s="372"/>
      <c r="AG141" s="372"/>
      <c r="AH141" s="372"/>
      <c r="AI141" s="372"/>
    </row>
    <row r="142" ht="12.75" customHeight="1" spans="1:35">
      <c r="A142" s="387"/>
      <c r="B142" s="388"/>
      <c r="C142" s="389"/>
      <c r="D142" s="389"/>
      <c r="E142" s="389"/>
      <c r="F142" s="390"/>
      <c r="G142" s="388"/>
      <c r="H142" s="388"/>
      <c r="I142" s="372"/>
      <c r="J142" s="372"/>
      <c r="K142" s="372"/>
      <c r="L142" s="372"/>
      <c r="M142" s="372"/>
      <c r="N142" s="372"/>
      <c r="O142" s="372"/>
      <c r="P142" s="372"/>
      <c r="Q142" s="372"/>
      <c r="R142" s="372"/>
      <c r="S142" s="372"/>
      <c r="T142" s="372"/>
      <c r="U142" s="372"/>
      <c r="V142" s="372"/>
      <c r="W142" s="372"/>
      <c r="X142" s="372"/>
      <c r="Y142" s="372"/>
      <c r="Z142" s="372"/>
      <c r="AA142" s="372"/>
      <c r="AB142" s="372"/>
      <c r="AC142" s="372"/>
      <c r="AD142" s="372"/>
      <c r="AE142" s="372"/>
      <c r="AF142" s="372"/>
      <c r="AG142" s="372"/>
      <c r="AH142" s="372"/>
      <c r="AI142" s="372"/>
    </row>
    <row r="143" ht="12.75" customHeight="1" spans="1:35">
      <c r="A143" s="387"/>
      <c r="B143" s="388"/>
      <c r="C143" s="389"/>
      <c r="D143" s="389"/>
      <c r="E143" s="389"/>
      <c r="F143" s="390"/>
      <c r="G143" s="388"/>
      <c r="H143" s="388"/>
      <c r="I143" s="372"/>
      <c r="J143" s="372"/>
      <c r="K143" s="372"/>
      <c r="L143" s="372"/>
      <c r="M143" s="372"/>
      <c r="N143" s="372"/>
      <c r="O143" s="372"/>
      <c r="P143" s="372"/>
      <c r="Q143" s="372"/>
      <c r="R143" s="372"/>
      <c r="S143" s="372"/>
      <c r="T143" s="372"/>
      <c r="U143" s="372"/>
      <c r="V143" s="372"/>
      <c r="W143" s="372"/>
      <c r="X143" s="372"/>
      <c r="Y143" s="372"/>
      <c r="Z143" s="372"/>
      <c r="AA143" s="372"/>
      <c r="AB143" s="372"/>
      <c r="AC143" s="372"/>
      <c r="AD143" s="372"/>
      <c r="AE143" s="372"/>
      <c r="AF143" s="372"/>
      <c r="AG143" s="372"/>
      <c r="AH143" s="372"/>
      <c r="AI143" s="372"/>
    </row>
    <row r="144" ht="12.75" customHeight="1" spans="1:35">
      <c r="A144" s="387"/>
      <c r="B144" s="388"/>
      <c r="C144" s="389"/>
      <c r="D144" s="389"/>
      <c r="E144" s="389"/>
      <c r="F144" s="390"/>
      <c r="G144" s="388"/>
      <c r="H144" s="388"/>
      <c r="I144" s="372"/>
      <c r="J144" s="372"/>
      <c r="K144" s="372"/>
      <c r="L144" s="372"/>
      <c r="M144" s="372"/>
      <c r="N144" s="372"/>
      <c r="O144" s="372"/>
      <c r="P144" s="372"/>
      <c r="Q144" s="372"/>
      <c r="R144" s="372"/>
      <c r="S144" s="372"/>
      <c r="T144" s="372"/>
      <c r="U144" s="372"/>
      <c r="V144" s="372"/>
      <c r="W144" s="372"/>
      <c r="X144" s="372"/>
      <c r="Y144" s="372"/>
      <c r="Z144" s="372"/>
      <c r="AA144" s="372"/>
      <c r="AB144" s="372"/>
      <c r="AC144" s="372"/>
      <c r="AD144" s="372"/>
      <c r="AE144" s="372"/>
      <c r="AF144" s="372"/>
      <c r="AG144" s="372"/>
      <c r="AH144" s="372"/>
      <c r="AI144" s="372"/>
    </row>
    <row r="145" ht="12.75" customHeight="1" spans="1:35">
      <c r="A145" s="387"/>
      <c r="B145" s="388"/>
      <c r="C145" s="389"/>
      <c r="D145" s="389"/>
      <c r="E145" s="389"/>
      <c r="F145" s="390"/>
      <c r="G145" s="388"/>
      <c r="H145" s="388"/>
      <c r="I145" s="372"/>
      <c r="J145" s="372"/>
      <c r="K145" s="372"/>
      <c r="L145" s="372"/>
      <c r="M145" s="372"/>
      <c r="N145" s="372"/>
      <c r="O145" s="372"/>
      <c r="P145" s="372"/>
      <c r="Q145" s="372"/>
      <c r="R145" s="372"/>
      <c r="S145" s="372"/>
      <c r="T145" s="372"/>
      <c r="U145" s="372"/>
      <c r="V145" s="372"/>
      <c r="W145" s="372"/>
      <c r="X145" s="372"/>
      <c r="Y145" s="372"/>
      <c r="Z145" s="372"/>
      <c r="AA145" s="372"/>
      <c r="AB145" s="372"/>
      <c r="AC145" s="372"/>
      <c r="AD145" s="372"/>
      <c r="AE145" s="372"/>
      <c r="AF145" s="372"/>
      <c r="AG145" s="372"/>
      <c r="AH145" s="372"/>
      <c r="AI145" s="372"/>
    </row>
    <row r="146" ht="12.75" customHeight="1" spans="1:35">
      <c r="A146" s="387"/>
      <c r="B146" s="388"/>
      <c r="C146" s="389"/>
      <c r="D146" s="389"/>
      <c r="E146" s="389"/>
      <c r="F146" s="390"/>
      <c r="G146" s="388"/>
      <c r="H146" s="388"/>
      <c r="I146" s="372"/>
      <c r="J146" s="372"/>
      <c r="K146" s="372"/>
      <c r="L146" s="372"/>
      <c r="M146" s="372"/>
      <c r="N146" s="372"/>
      <c r="O146" s="372"/>
      <c r="P146" s="372"/>
      <c r="Q146" s="372"/>
      <c r="R146" s="372"/>
      <c r="S146" s="372"/>
      <c r="T146" s="372"/>
      <c r="U146" s="372"/>
      <c r="V146" s="372"/>
      <c r="W146" s="372"/>
      <c r="X146" s="372"/>
      <c r="Y146" s="372"/>
      <c r="Z146" s="372"/>
      <c r="AA146" s="372"/>
      <c r="AB146" s="372"/>
      <c r="AC146" s="372"/>
      <c r="AD146" s="372"/>
      <c r="AE146" s="372"/>
      <c r="AF146" s="372"/>
      <c r="AG146" s="372"/>
      <c r="AH146" s="372"/>
      <c r="AI146" s="372"/>
    </row>
    <row r="147" ht="12.75" customHeight="1" spans="1:35">
      <c r="A147" s="387"/>
      <c r="B147" s="388"/>
      <c r="C147" s="389"/>
      <c r="D147" s="389"/>
      <c r="E147" s="389"/>
      <c r="F147" s="390"/>
      <c r="G147" s="388"/>
      <c r="H147" s="388"/>
      <c r="I147" s="372"/>
      <c r="J147" s="372"/>
      <c r="K147" s="372"/>
      <c r="L147" s="372"/>
      <c r="M147" s="372"/>
      <c r="N147" s="372"/>
      <c r="O147" s="372"/>
      <c r="P147" s="372"/>
      <c r="Q147" s="372"/>
      <c r="R147" s="372"/>
      <c r="S147" s="372"/>
      <c r="T147" s="372"/>
      <c r="U147" s="372"/>
      <c r="V147" s="372"/>
      <c r="W147" s="372"/>
      <c r="X147" s="372"/>
      <c r="Y147" s="372"/>
      <c r="Z147" s="372"/>
      <c r="AA147" s="372"/>
      <c r="AB147" s="372"/>
      <c r="AC147" s="372"/>
      <c r="AD147" s="372"/>
      <c r="AE147" s="372"/>
      <c r="AF147" s="372"/>
      <c r="AG147" s="372"/>
      <c r="AH147" s="372"/>
      <c r="AI147" s="372"/>
    </row>
    <row r="148" ht="12.75" customHeight="1" spans="1:35">
      <c r="A148" s="387"/>
      <c r="B148" s="388"/>
      <c r="C148" s="389"/>
      <c r="D148" s="389"/>
      <c r="E148" s="389"/>
      <c r="F148" s="390"/>
      <c r="G148" s="388"/>
      <c r="H148" s="388"/>
      <c r="I148" s="372"/>
      <c r="J148" s="372"/>
      <c r="K148" s="372"/>
      <c r="L148" s="372"/>
      <c r="M148" s="372"/>
      <c r="N148" s="372"/>
      <c r="O148" s="372"/>
      <c r="P148" s="372"/>
      <c r="Q148" s="372"/>
      <c r="R148" s="372"/>
      <c r="S148" s="372"/>
      <c r="T148" s="372"/>
      <c r="U148" s="372"/>
      <c r="V148" s="372"/>
      <c r="W148" s="372"/>
      <c r="X148" s="372"/>
      <c r="Y148" s="372"/>
      <c r="Z148" s="372"/>
      <c r="AA148" s="372"/>
      <c r="AB148" s="372"/>
      <c r="AC148" s="372"/>
      <c r="AD148" s="372"/>
      <c r="AE148" s="372"/>
      <c r="AF148" s="372"/>
      <c r="AG148" s="372"/>
      <c r="AH148" s="372"/>
      <c r="AI148" s="372"/>
    </row>
    <row r="149" ht="12.75" customHeight="1" spans="1:35">
      <c r="A149" s="387"/>
      <c r="B149" s="388"/>
      <c r="C149" s="389"/>
      <c r="D149" s="389"/>
      <c r="E149" s="389"/>
      <c r="F149" s="390"/>
      <c r="G149" s="388"/>
      <c r="H149" s="388"/>
      <c r="I149" s="372"/>
      <c r="J149" s="372"/>
      <c r="K149" s="372"/>
      <c r="L149" s="372"/>
      <c r="M149" s="372"/>
      <c r="N149" s="372"/>
      <c r="O149" s="372"/>
      <c r="P149" s="372"/>
      <c r="Q149" s="372"/>
      <c r="R149" s="372"/>
      <c r="S149" s="372"/>
      <c r="T149" s="372"/>
      <c r="U149" s="372"/>
      <c r="V149" s="372"/>
      <c r="W149" s="372"/>
      <c r="X149" s="372"/>
      <c r="Y149" s="372"/>
      <c r="Z149" s="372"/>
      <c r="AA149" s="372"/>
      <c r="AB149" s="372"/>
      <c r="AC149" s="372"/>
      <c r="AD149" s="372"/>
      <c r="AE149" s="372"/>
      <c r="AF149" s="372"/>
      <c r="AG149" s="372"/>
      <c r="AH149" s="372"/>
      <c r="AI149" s="372"/>
    </row>
    <row r="150" ht="12.75" customHeight="1" spans="1:35">
      <c r="A150" s="387"/>
      <c r="B150" s="388"/>
      <c r="C150" s="389"/>
      <c r="D150" s="389"/>
      <c r="E150" s="389"/>
      <c r="F150" s="390"/>
      <c r="G150" s="388"/>
      <c r="H150" s="388"/>
      <c r="I150" s="372"/>
      <c r="J150" s="372"/>
      <c r="K150" s="372"/>
      <c r="L150" s="372"/>
      <c r="M150" s="372"/>
      <c r="N150" s="372"/>
      <c r="O150" s="372"/>
      <c r="P150" s="372"/>
      <c r="Q150" s="372"/>
      <c r="R150" s="372"/>
      <c r="S150" s="372"/>
      <c r="T150" s="372"/>
      <c r="U150" s="372"/>
      <c r="V150" s="372"/>
      <c r="W150" s="372"/>
      <c r="X150" s="372"/>
      <c r="Y150" s="372"/>
      <c r="Z150" s="372"/>
      <c r="AA150" s="372"/>
      <c r="AB150" s="372"/>
      <c r="AC150" s="372"/>
      <c r="AD150" s="372"/>
      <c r="AE150" s="372"/>
      <c r="AF150" s="372"/>
      <c r="AG150" s="372"/>
      <c r="AH150" s="372"/>
      <c r="AI150" s="372"/>
    </row>
    <row r="151" ht="12.75" customHeight="1" spans="1:35">
      <c r="A151" s="387"/>
      <c r="B151" s="388"/>
      <c r="C151" s="389"/>
      <c r="D151" s="389"/>
      <c r="E151" s="389"/>
      <c r="F151" s="390"/>
      <c r="G151" s="388"/>
      <c r="H151" s="388"/>
      <c r="I151" s="372"/>
      <c r="J151" s="372"/>
      <c r="K151" s="372"/>
      <c r="L151" s="372"/>
      <c r="M151" s="372"/>
      <c r="N151" s="372"/>
      <c r="O151" s="372"/>
      <c r="P151" s="372"/>
      <c r="Q151" s="372"/>
      <c r="R151" s="372"/>
      <c r="S151" s="372"/>
      <c r="T151" s="372"/>
      <c r="U151" s="372"/>
      <c r="V151" s="372"/>
      <c r="W151" s="372"/>
      <c r="X151" s="372"/>
      <c r="Y151" s="372"/>
      <c r="Z151" s="372"/>
      <c r="AA151" s="372"/>
      <c r="AB151" s="372"/>
      <c r="AC151" s="372"/>
      <c r="AD151" s="372"/>
      <c r="AE151" s="372"/>
      <c r="AF151" s="372"/>
      <c r="AG151" s="372"/>
      <c r="AH151" s="372"/>
      <c r="AI151" s="372"/>
    </row>
    <row r="152" ht="12.75" customHeight="1" spans="1:35">
      <c r="A152" s="387"/>
      <c r="B152" s="388"/>
      <c r="C152" s="389"/>
      <c r="D152" s="389"/>
      <c r="E152" s="389"/>
      <c r="F152" s="390"/>
      <c r="G152" s="388"/>
      <c r="H152" s="388"/>
      <c r="I152" s="372"/>
      <c r="J152" s="372"/>
      <c r="K152" s="372"/>
      <c r="L152" s="372"/>
      <c r="M152" s="372"/>
      <c r="N152" s="372"/>
      <c r="O152" s="372"/>
      <c r="P152" s="372"/>
      <c r="Q152" s="372"/>
      <c r="R152" s="372"/>
      <c r="S152" s="372"/>
      <c r="T152" s="372"/>
      <c r="U152" s="372"/>
      <c r="V152" s="372"/>
      <c r="W152" s="372"/>
      <c r="X152" s="372"/>
      <c r="Y152" s="372"/>
      <c r="Z152" s="372"/>
      <c r="AA152" s="372"/>
      <c r="AB152" s="372"/>
      <c r="AC152" s="372"/>
      <c r="AD152" s="372"/>
      <c r="AE152" s="372"/>
      <c r="AF152" s="372"/>
      <c r="AG152" s="372"/>
      <c r="AH152" s="372"/>
      <c r="AI152" s="372"/>
    </row>
    <row r="153" ht="12.75" customHeight="1" spans="1:35">
      <c r="A153" s="387"/>
      <c r="B153" s="388"/>
      <c r="C153" s="389"/>
      <c r="D153" s="389"/>
      <c r="E153" s="389"/>
      <c r="F153" s="390"/>
      <c r="G153" s="388"/>
      <c r="H153" s="388"/>
      <c r="I153" s="372"/>
      <c r="J153" s="372"/>
      <c r="K153" s="372"/>
      <c r="L153" s="372"/>
      <c r="M153" s="372"/>
      <c r="N153" s="372"/>
      <c r="O153" s="372"/>
      <c r="P153" s="372"/>
      <c r="Q153" s="372"/>
      <c r="R153" s="372"/>
      <c r="S153" s="372"/>
      <c r="T153" s="372"/>
      <c r="U153" s="372"/>
      <c r="V153" s="372"/>
      <c r="W153" s="372"/>
      <c r="X153" s="372"/>
      <c r="Y153" s="372"/>
      <c r="Z153" s="372"/>
      <c r="AA153" s="372"/>
      <c r="AB153" s="372"/>
      <c r="AC153" s="372"/>
      <c r="AD153" s="372"/>
      <c r="AE153" s="372"/>
      <c r="AF153" s="372"/>
      <c r="AG153" s="372"/>
      <c r="AH153" s="372"/>
      <c r="AI153" s="372"/>
    </row>
    <row r="154" ht="12.75" customHeight="1" spans="1:35">
      <c r="A154" s="387"/>
      <c r="B154" s="388"/>
      <c r="C154" s="389"/>
      <c r="D154" s="389"/>
      <c r="E154" s="389"/>
      <c r="F154" s="390"/>
      <c r="G154" s="388"/>
      <c r="H154" s="388"/>
      <c r="I154" s="372"/>
      <c r="J154" s="372"/>
      <c r="K154" s="372"/>
      <c r="L154" s="372"/>
      <c r="M154" s="372"/>
      <c r="N154" s="372"/>
      <c r="O154" s="372"/>
      <c r="P154" s="372"/>
      <c r="Q154" s="372"/>
      <c r="R154" s="372"/>
      <c r="S154" s="372"/>
      <c r="T154" s="372"/>
      <c r="U154" s="372"/>
      <c r="V154" s="372"/>
      <c r="W154" s="372"/>
      <c r="X154" s="372"/>
      <c r="Y154" s="372"/>
      <c r="Z154" s="372"/>
      <c r="AA154" s="372"/>
      <c r="AB154" s="372"/>
      <c r="AC154" s="372"/>
      <c r="AD154" s="372"/>
      <c r="AE154" s="372"/>
      <c r="AF154" s="372"/>
      <c r="AG154" s="372"/>
      <c r="AH154" s="372"/>
      <c r="AI154" s="372"/>
    </row>
    <row r="155" ht="12.75" customHeight="1" spans="1:35">
      <c r="A155" s="387"/>
      <c r="B155" s="388"/>
      <c r="C155" s="389"/>
      <c r="D155" s="389"/>
      <c r="E155" s="389"/>
      <c r="F155" s="390"/>
      <c r="G155" s="388"/>
      <c r="H155" s="388"/>
      <c r="I155" s="372"/>
      <c r="J155" s="372"/>
      <c r="K155" s="372"/>
      <c r="L155" s="372"/>
      <c r="M155" s="372"/>
      <c r="N155" s="372"/>
      <c r="O155" s="372"/>
      <c r="P155" s="372"/>
      <c r="Q155" s="372"/>
      <c r="R155" s="372"/>
      <c r="S155" s="372"/>
      <c r="T155" s="372"/>
      <c r="U155" s="372"/>
      <c r="V155" s="372"/>
      <c r="W155" s="372"/>
      <c r="X155" s="372"/>
      <c r="Y155" s="372"/>
      <c r="Z155" s="372"/>
      <c r="AA155" s="372"/>
      <c r="AB155" s="372"/>
      <c r="AC155" s="372"/>
      <c r="AD155" s="372"/>
      <c r="AE155" s="372"/>
      <c r="AF155" s="372"/>
      <c r="AG155" s="372"/>
      <c r="AH155" s="372"/>
      <c r="AI155" s="372"/>
    </row>
    <row r="156" ht="12.75" customHeight="1" spans="1:35">
      <c r="A156" s="387"/>
      <c r="B156" s="388"/>
      <c r="C156" s="389"/>
      <c r="D156" s="389"/>
      <c r="E156" s="389"/>
      <c r="F156" s="390"/>
      <c r="G156" s="388"/>
      <c r="H156" s="388"/>
      <c r="I156" s="372"/>
      <c r="J156" s="372"/>
      <c r="K156" s="372"/>
      <c r="L156" s="372"/>
      <c r="M156" s="372"/>
      <c r="N156" s="372"/>
      <c r="O156" s="372"/>
      <c r="P156" s="372"/>
      <c r="Q156" s="372"/>
      <c r="R156" s="372"/>
      <c r="S156" s="372"/>
      <c r="T156" s="372"/>
      <c r="U156" s="372"/>
      <c r="V156" s="372"/>
      <c r="W156" s="372"/>
      <c r="X156" s="372"/>
      <c r="Y156" s="372"/>
      <c r="Z156" s="372"/>
      <c r="AA156" s="372"/>
      <c r="AB156" s="372"/>
      <c r="AC156" s="372"/>
      <c r="AD156" s="372"/>
      <c r="AE156" s="372"/>
      <c r="AF156" s="372"/>
      <c r="AG156" s="372"/>
      <c r="AH156" s="372"/>
      <c r="AI156" s="372"/>
    </row>
    <row r="157" ht="12.75" customHeight="1" spans="1:35">
      <c r="A157" s="387"/>
      <c r="B157" s="388"/>
      <c r="C157" s="389"/>
      <c r="D157" s="389"/>
      <c r="E157" s="389"/>
      <c r="F157" s="390"/>
      <c r="G157" s="388"/>
      <c r="H157" s="388"/>
      <c r="I157" s="372"/>
      <c r="J157" s="372"/>
      <c r="K157" s="372"/>
      <c r="L157" s="372"/>
      <c r="M157" s="372"/>
      <c r="N157" s="372"/>
      <c r="O157" s="372"/>
      <c r="P157" s="372"/>
      <c r="Q157" s="372"/>
      <c r="R157" s="372"/>
      <c r="S157" s="372"/>
      <c r="T157" s="372"/>
      <c r="U157" s="372"/>
      <c r="V157" s="372"/>
      <c r="W157" s="372"/>
      <c r="X157" s="372"/>
      <c r="Y157" s="372"/>
      <c r="Z157" s="372"/>
      <c r="AA157" s="372"/>
      <c r="AB157" s="372"/>
      <c r="AC157" s="372"/>
      <c r="AD157" s="372"/>
      <c r="AE157" s="372"/>
      <c r="AF157" s="372"/>
      <c r="AG157" s="372"/>
      <c r="AH157" s="372"/>
      <c r="AI157" s="372"/>
    </row>
    <row r="158" ht="12.75" customHeight="1" spans="1:35">
      <c r="A158" s="387"/>
      <c r="B158" s="388"/>
      <c r="C158" s="389"/>
      <c r="D158" s="389"/>
      <c r="E158" s="389"/>
      <c r="F158" s="390"/>
      <c r="G158" s="388"/>
      <c r="H158" s="388"/>
      <c r="I158" s="372"/>
      <c r="J158" s="372"/>
      <c r="K158" s="372"/>
      <c r="L158" s="372"/>
      <c r="M158" s="372"/>
      <c r="N158" s="372"/>
      <c r="O158" s="372"/>
      <c r="P158" s="372"/>
      <c r="Q158" s="372"/>
      <c r="R158" s="372"/>
      <c r="S158" s="372"/>
      <c r="T158" s="372"/>
      <c r="U158" s="372"/>
      <c r="V158" s="372"/>
      <c r="W158" s="372"/>
      <c r="X158" s="372"/>
      <c r="Y158" s="372"/>
      <c r="Z158" s="372"/>
      <c r="AA158" s="372"/>
      <c r="AB158" s="372"/>
      <c r="AC158" s="372"/>
      <c r="AD158" s="372"/>
      <c r="AE158" s="372"/>
      <c r="AF158" s="372"/>
      <c r="AG158" s="372"/>
      <c r="AH158" s="372"/>
      <c r="AI158" s="372"/>
    </row>
    <row r="159" ht="12.75" customHeight="1" spans="1:35">
      <c r="A159" s="387"/>
      <c r="B159" s="388"/>
      <c r="C159" s="389"/>
      <c r="D159" s="389"/>
      <c r="E159" s="389"/>
      <c r="F159" s="390"/>
      <c r="G159" s="388"/>
      <c r="H159" s="388"/>
      <c r="I159" s="372"/>
      <c r="J159" s="372"/>
      <c r="K159" s="372"/>
      <c r="L159" s="372"/>
      <c r="M159" s="372"/>
      <c r="N159" s="372"/>
      <c r="O159" s="372"/>
      <c r="P159" s="372"/>
      <c r="Q159" s="372"/>
      <c r="R159" s="372"/>
      <c r="S159" s="372"/>
      <c r="T159" s="372"/>
      <c r="U159" s="372"/>
      <c r="V159" s="372"/>
      <c r="W159" s="372"/>
      <c r="X159" s="372"/>
      <c r="Y159" s="372"/>
      <c r="Z159" s="372"/>
      <c r="AA159" s="372"/>
      <c r="AB159" s="372"/>
      <c r="AC159" s="372"/>
      <c r="AD159" s="372"/>
      <c r="AE159" s="372"/>
      <c r="AF159" s="372"/>
      <c r="AG159" s="372"/>
      <c r="AH159" s="372"/>
      <c r="AI159" s="372"/>
    </row>
    <row r="160" ht="12.75" customHeight="1" spans="1:35">
      <c r="A160" s="387"/>
      <c r="B160" s="388"/>
      <c r="C160" s="389"/>
      <c r="D160" s="389"/>
      <c r="E160" s="389"/>
      <c r="F160" s="390"/>
      <c r="G160" s="388"/>
      <c r="H160" s="388"/>
      <c r="I160" s="372"/>
      <c r="J160" s="372"/>
      <c r="K160" s="372"/>
      <c r="L160" s="372"/>
      <c r="M160" s="372"/>
      <c r="N160" s="372"/>
      <c r="O160" s="372"/>
      <c r="P160" s="372"/>
      <c r="Q160" s="372"/>
      <c r="R160" s="372"/>
      <c r="S160" s="372"/>
      <c r="T160" s="372"/>
      <c r="U160" s="372"/>
      <c r="V160" s="372"/>
      <c r="W160" s="372"/>
      <c r="X160" s="372"/>
      <c r="Y160" s="372"/>
      <c r="Z160" s="372"/>
      <c r="AA160" s="372"/>
      <c r="AB160" s="372"/>
      <c r="AC160" s="372"/>
      <c r="AD160" s="372"/>
      <c r="AE160" s="372"/>
      <c r="AF160" s="372"/>
      <c r="AG160" s="372"/>
      <c r="AH160" s="372"/>
      <c r="AI160" s="372"/>
    </row>
    <row r="161" ht="12.75" customHeight="1" spans="1:35">
      <c r="A161" s="387"/>
      <c r="B161" s="388"/>
      <c r="C161" s="389"/>
      <c r="D161" s="389"/>
      <c r="E161" s="389"/>
      <c r="F161" s="390"/>
      <c r="G161" s="388"/>
      <c r="H161" s="388"/>
      <c r="I161" s="372"/>
      <c r="J161" s="372"/>
      <c r="K161" s="372"/>
      <c r="L161" s="372"/>
      <c r="M161" s="372"/>
      <c r="N161" s="372"/>
      <c r="O161" s="372"/>
      <c r="P161" s="372"/>
      <c r="Q161" s="372"/>
      <c r="R161" s="372"/>
      <c r="S161" s="372"/>
      <c r="T161" s="372"/>
      <c r="U161" s="372"/>
      <c r="V161" s="372"/>
      <c r="W161" s="372"/>
      <c r="X161" s="372"/>
      <c r="Y161" s="372"/>
      <c r="Z161" s="372"/>
      <c r="AA161" s="372"/>
      <c r="AB161" s="372"/>
      <c r="AC161" s="372"/>
      <c r="AD161" s="372"/>
      <c r="AE161" s="372"/>
      <c r="AF161" s="372"/>
      <c r="AG161" s="372"/>
      <c r="AH161" s="372"/>
      <c r="AI161" s="372"/>
    </row>
    <row r="162" ht="12.75" customHeight="1" spans="1:35">
      <c r="A162" s="387"/>
      <c r="B162" s="388"/>
      <c r="C162" s="389"/>
      <c r="D162" s="389"/>
      <c r="E162" s="389"/>
      <c r="F162" s="390"/>
      <c r="G162" s="388"/>
      <c r="H162" s="388"/>
      <c r="I162" s="372"/>
      <c r="J162" s="372"/>
      <c r="K162" s="372"/>
      <c r="L162" s="372"/>
      <c r="M162" s="372"/>
      <c r="N162" s="372"/>
      <c r="O162" s="372"/>
      <c r="P162" s="372"/>
      <c r="Q162" s="372"/>
      <c r="R162" s="372"/>
      <c r="S162" s="372"/>
      <c r="T162" s="372"/>
      <c r="U162" s="372"/>
      <c r="V162" s="372"/>
      <c r="W162" s="372"/>
      <c r="X162" s="372"/>
      <c r="Y162" s="372"/>
      <c r="Z162" s="372"/>
      <c r="AA162" s="372"/>
      <c r="AB162" s="372"/>
      <c r="AC162" s="372"/>
      <c r="AD162" s="372"/>
      <c r="AE162" s="372"/>
      <c r="AF162" s="372"/>
      <c r="AG162" s="372"/>
      <c r="AH162" s="372"/>
      <c r="AI162" s="372"/>
    </row>
    <row r="163" ht="12.75" customHeight="1" spans="1:35">
      <c r="A163" s="387"/>
      <c r="B163" s="388"/>
      <c r="C163" s="389"/>
      <c r="D163" s="389"/>
      <c r="E163" s="389"/>
      <c r="F163" s="390"/>
      <c r="G163" s="388"/>
      <c r="H163" s="388"/>
      <c r="I163" s="372"/>
      <c r="J163" s="372"/>
      <c r="K163" s="372"/>
      <c r="L163" s="372"/>
      <c r="M163" s="372"/>
      <c r="N163" s="372"/>
      <c r="O163" s="372"/>
      <c r="P163" s="372"/>
      <c r="Q163" s="372"/>
      <c r="R163" s="372"/>
      <c r="S163" s="372"/>
      <c r="T163" s="372"/>
      <c r="U163" s="372"/>
      <c r="V163" s="372"/>
      <c r="W163" s="372"/>
      <c r="X163" s="372"/>
      <c r="Y163" s="372"/>
      <c r="Z163" s="372"/>
      <c r="AA163" s="372"/>
      <c r="AB163" s="372"/>
      <c r="AC163" s="372"/>
      <c r="AD163" s="372"/>
      <c r="AE163" s="372"/>
      <c r="AF163" s="372"/>
      <c r="AG163" s="372"/>
      <c r="AH163" s="372"/>
      <c r="AI163" s="372"/>
    </row>
    <row r="164" ht="12.75" customHeight="1" spans="1:35">
      <c r="A164" s="387"/>
      <c r="B164" s="388"/>
      <c r="C164" s="389"/>
      <c r="D164" s="389"/>
      <c r="E164" s="389"/>
      <c r="F164" s="390"/>
      <c r="G164" s="388"/>
      <c r="H164" s="388"/>
      <c r="I164" s="372"/>
      <c r="J164" s="372"/>
      <c r="K164" s="372"/>
      <c r="L164" s="372"/>
      <c r="M164" s="372"/>
      <c r="N164" s="372"/>
      <c r="O164" s="372"/>
      <c r="P164" s="372"/>
      <c r="Q164" s="372"/>
      <c r="R164" s="372"/>
      <c r="S164" s="372"/>
      <c r="T164" s="372"/>
      <c r="U164" s="372"/>
      <c r="V164" s="372"/>
      <c r="W164" s="372"/>
      <c r="X164" s="372"/>
      <c r="Y164" s="372"/>
      <c r="Z164" s="372"/>
      <c r="AA164" s="372"/>
      <c r="AB164" s="372"/>
      <c r="AC164" s="372"/>
      <c r="AD164" s="372"/>
      <c r="AE164" s="372"/>
      <c r="AF164" s="372"/>
      <c r="AG164" s="372"/>
      <c r="AH164" s="372"/>
      <c r="AI164" s="372"/>
    </row>
    <row r="165" ht="12.75" customHeight="1" spans="1:35">
      <c r="A165" s="387"/>
      <c r="B165" s="388"/>
      <c r="C165" s="389"/>
      <c r="D165" s="389"/>
      <c r="E165" s="389"/>
      <c r="F165" s="390"/>
      <c r="G165" s="388"/>
      <c r="H165" s="388"/>
      <c r="I165" s="372"/>
      <c r="J165" s="372"/>
      <c r="K165" s="372"/>
      <c r="L165" s="372"/>
      <c r="M165" s="372"/>
      <c r="N165" s="372"/>
      <c r="O165" s="372"/>
      <c r="P165" s="372"/>
      <c r="Q165" s="372"/>
      <c r="R165" s="372"/>
      <c r="S165" s="372"/>
      <c r="T165" s="372"/>
      <c r="U165" s="372"/>
      <c r="V165" s="372"/>
      <c r="W165" s="372"/>
      <c r="X165" s="372"/>
      <c r="Y165" s="372"/>
      <c r="Z165" s="372"/>
      <c r="AA165" s="372"/>
      <c r="AB165" s="372"/>
      <c r="AC165" s="372"/>
      <c r="AD165" s="372"/>
      <c r="AE165" s="372"/>
      <c r="AF165" s="372"/>
      <c r="AG165" s="372"/>
      <c r="AH165" s="372"/>
      <c r="AI165" s="372"/>
    </row>
    <row r="166" ht="12.75" customHeight="1" spans="1:35">
      <c r="A166" s="387"/>
      <c r="B166" s="388"/>
      <c r="C166" s="389"/>
      <c r="D166" s="389"/>
      <c r="E166" s="389"/>
      <c r="F166" s="390"/>
      <c r="G166" s="388"/>
      <c r="H166" s="388"/>
      <c r="I166" s="372"/>
      <c r="J166" s="372"/>
      <c r="K166" s="372"/>
      <c r="L166" s="372"/>
      <c r="M166" s="372"/>
      <c r="N166" s="372"/>
      <c r="O166" s="372"/>
      <c r="P166" s="372"/>
      <c r="Q166" s="372"/>
      <c r="R166" s="372"/>
      <c r="S166" s="372"/>
      <c r="T166" s="372"/>
      <c r="U166" s="372"/>
      <c r="V166" s="372"/>
      <c r="W166" s="372"/>
      <c r="X166" s="372"/>
      <c r="Y166" s="372"/>
      <c r="Z166" s="372"/>
      <c r="AA166" s="372"/>
      <c r="AB166" s="372"/>
      <c r="AC166" s="372"/>
      <c r="AD166" s="372"/>
      <c r="AE166" s="372"/>
      <c r="AF166" s="372"/>
      <c r="AG166" s="372"/>
      <c r="AH166" s="372"/>
      <c r="AI166" s="372"/>
    </row>
    <row r="167" ht="12.75" customHeight="1" spans="1:35">
      <c r="A167" s="387"/>
      <c r="B167" s="388"/>
      <c r="C167" s="389"/>
      <c r="D167" s="389"/>
      <c r="E167" s="389"/>
      <c r="F167" s="390"/>
      <c r="G167" s="388"/>
      <c r="H167" s="388"/>
      <c r="I167" s="372"/>
      <c r="J167" s="372"/>
      <c r="K167" s="372"/>
      <c r="L167" s="372"/>
      <c r="M167" s="372"/>
      <c r="N167" s="372"/>
      <c r="O167" s="372"/>
      <c r="P167" s="372"/>
      <c r="Q167" s="372"/>
      <c r="R167" s="372"/>
      <c r="S167" s="372"/>
      <c r="T167" s="372"/>
      <c r="U167" s="372"/>
      <c r="V167" s="372"/>
      <c r="W167" s="372"/>
      <c r="X167" s="372"/>
      <c r="Y167" s="372"/>
      <c r="Z167" s="372"/>
      <c r="AA167" s="372"/>
      <c r="AB167" s="372"/>
      <c r="AC167" s="372"/>
      <c r="AD167" s="372"/>
      <c r="AE167" s="372"/>
      <c r="AF167" s="372"/>
      <c r="AG167" s="372"/>
      <c r="AH167" s="372"/>
      <c r="AI167" s="372"/>
    </row>
    <row r="168" ht="12.75" customHeight="1" spans="1:35">
      <c r="A168" s="387"/>
      <c r="B168" s="388"/>
      <c r="C168" s="389"/>
      <c r="D168" s="389"/>
      <c r="E168" s="389"/>
      <c r="F168" s="390"/>
      <c r="G168" s="388"/>
      <c r="H168" s="388"/>
      <c r="I168" s="372"/>
      <c r="J168" s="372"/>
      <c r="K168" s="372"/>
      <c r="L168" s="372"/>
      <c r="M168" s="372"/>
      <c r="N168" s="372"/>
      <c r="O168" s="372"/>
      <c r="P168" s="372"/>
      <c r="Q168" s="372"/>
      <c r="R168" s="372"/>
      <c r="S168" s="372"/>
      <c r="T168" s="372"/>
      <c r="U168" s="372"/>
      <c r="V168" s="372"/>
      <c r="W168" s="372"/>
      <c r="X168" s="372"/>
      <c r="Y168" s="372"/>
      <c r="Z168" s="372"/>
      <c r="AA168" s="372"/>
      <c r="AB168" s="372"/>
      <c r="AC168" s="372"/>
      <c r="AD168" s="372"/>
      <c r="AE168" s="372"/>
      <c r="AF168" s="372"/>
      <c r="AG168" s="372"/>
      <c r="AH168" s="372"/>
      <c r="AI168" s="372"/>
    </row>
    <row r="169" ht="12.75" customHeight="1" spans="1:35">
      <c r="A169" s="387"/>
      <c r="B169" s="388"/>
      <c r="C169" s="389"/>
      <c r="D169" s="389"/>
      <c r="E169" s="389"/>
      <c r="F169" s="390"/>
      <c r="G169" s="388"/>
      <c r="H169" s="388"/>
      <c r="I169" s="372"/>
      <c r="J169" s="372"/>
      <c r="K169" s="372"/>
      <c r="L169" s="372"/>
      <c r="M169" s="372"/>
      <c r="N169" s="372"/>
      <c r="O169" s="372"/>
      <c r="P169" s="372"/>
      <c r="Q169" s="372"/>
      <c r="R169" s="372"/>
      <c r="S169" s="372"/>
      <c r="T169" s="372"/>
      <c r="U169" s="372"/>
      <c r="V169" s="372"/>
      <c r="W169" s="372"/>
      <c r="X169" s="372"/>
      <c r="Y169" s="372"/>
      <c r="Z169" s="372"/>
      <c r="AA169" s="372"/>
      <c r="AB169" s="372"/>
      <c r="AC169" s="372"/>
      <c r="AD169" s="372"/>
      <c r="AE169" s="372"/>
      <c r="AF169" s="372"/>
      <c r="AG169" s="372"/>
      <c r="AH169" s="372"/>
      <c r="AI169" s="372"/>
    </row>
    <row r="170" ht="12.75" customHeight="1" spans="1:35">
      <c r="A170" s="387"/>
      <c r="B170" s="388"/>
      <c r="C170" s="389"/>
      <c r="D170" s="389"/>
      <c r="E170" s="389"/>
      <c r="F170" s="390"/>
      <c r="G170" s="388"/>
      <c r="H170" s="388"/>
      <c r="I170" s="372"/>
      <c r="J170" s="372"/>
      <c r="K170" s="372"/>
      <c r="L170" s="372"/>
      <c r="M170" s="372"/>
      <c r="N170" s="372"/>
      <c r="O170" s="372"/>
      <c r="P170" s="372"/>
      <c r="Q170" s="372"/>
      <c r="R170" s="372"/>
      <c r="S170" s="372"/>
      <c r="T170" s="372"/>
      <c r="U170" s="372"/>
      <c r="V170" s="372"/>
      <c r="W170" s="372"/>
      <c r="X170" s="372"/>
      <c r="Y170" s="372"/>
      <c r="Z170" s="372"/>
      <c r="AA170" s="372"/>
      <c r="AB170" s="372"/>
      <c r="AC170" s="372"/>
      <c r="AD170" s="372"/>
      <c r="AE170" s="372"/>
      <c r="AF170" s="372"/>
      <c r="AG170" s="372"/>
      <c r="AH170" s="372"/>
      <c r="AI170" s="372"/>
    </row>
    <row r="171" ht="12.75" customHeight="1" spans="1:35">
      <c r="A171" s="387"/>
      <c r="B171" s="388"/>
      <c r="C171" s="389"/>
      <c r="D171" s="389"/>
      <c r="E171" s="389"/>
      <c r="F171" s="390"/>
      <c r="G171" s="388"/>
      <c r="H171" s="388"/>
      <c r="I171" s="372"/>
      <c r="J171" s="372"/>
      <c r="K171" s="372"/>
      <c r="L171" s="372"/>
      <c r="M171" s="372"/>
      <c r="N171" s="372"/>
      <c r="O171" s="372"/>
      <c r="P171" s="372"/>
      <c r="Q171" s="372"/>
      <c r="R171" s="372"/>
      <c r="S171" s="372"/>
      <c r="T171" s="372"/>
      <c r="U171" s="372"/>
      <c r="V171" s="372"/>
      <c r="W171" s="372"/>
      <c r="X171" s="372"/>
      <c r="Y171" s="372"/>
      <c r="Z171" s="372"/>
      <c r="AA171" s="372"/>
      <c r="AB171" s="372"/>
      <c r="AC171" s="372"/>
      <c r="AD171" s="372"/>
      <c r="AE171" s="372"/>
      <c r="AF171" s="372"/>
      <c r="AG171" s="372"/>
      <c r="AH171" s="372"/>
      <c r="AI171" s="372"/>
    </row>
    <row r="172" ht="12.75" customHeight="1" spans="1:35">
      <c r="A172" s="387"/>
      <c r="B172" s="388"/>
      <c r="C172" s="389"/>
      <c r="D172" s="389"/>
      <c r="E172" s="389"/>
      <c r="F172" s="390"/>
      <c r="G172" s="388"/>
      <c r="H172" s="388"/>
      <c r="I172" s="372"/>
      <c r="J172" s="372"/>
      <c r="K172" s="372"/>
      <c r="L172" s="372"/>
      <c r="M172" s="372"/>
      <c r="N172" s="372"/>
      <c r="O172" s="372"/>
      <c r="P172" s="372"/>
      <c r="Q172" s="372"/>
      <c r="R172" s="372"/>
      <c r="S172" s="372"/>
      <c r="T172" s="372"/>
      <c r="U172" s="372"/>
      <c r="V172" s="372"/>
      <c r="W172" s="372"/>
      <c r="X172" s="372"/>
      <c r="Y172" s="372"/>
      <c r="Z172" s="372"/>
      <c r="AA172" s="372"/>
      <c r="AB172" s="372"/>
      <c r="AC172" s="372"/>
      <c r="AD172" s="372"/>
      <c r="AE172" s="372"/>
      <c r="AF172" s="372"/>
      <c r="AG172" s="372"/>
      <c r="AH172" s="372"/>
      <c r="AI172" s="372"/>
    </row>
    <row r="173" ht="12.75" customHeight="1" spans="1:35">
      <c r="A173" s="387"/>
      <c r="B173" s="388"/>
      <c r="C173" s="389"/>
      <c r="D173" s="389"/>
      <c r="E173" s="389"/>
      <c r="F173" s="390"/>
      <c r="G173" s="388"/>
      <c r="H173" s="388"/>
      <c r="I173" s="372"/>
      <c r="J173" s="372"/>
      <c r="K173" s="372"/>
      <c r="L173" s="372"/>
      <c r="M173" s="372"/>
      <c r="N173" s="372"/>
      <c r="O173" s="372"/>
      <c r="P173" s="372"/>
      <c r="Q173" s="372"/>
      <c r="R173" s="372"/>
      <c r="S173" s="372"/>
      <c r="T173" s="372"/>
      <c r="U173" s="372"/>
      <c r="V173" s="372"/>
      <c r="W173" s="372"/>
      <c r="X173" s="372"/>
      <c r="Y173" s="372"/>
      <c r="Z173" s="372"/>
      <c r="AA173" s="372"/>
      <c r="AB173" s="372"/>
      <c r="AC173" s="372"/>
      <c r="AD173" s="372"/>
      <c r="AE173" s="372"/>
      <c r="AF173" s="372"/>
      <c r="AG173" s="372"/>
      <c r="AH173" s="372"/>
      <c r="AI173" s="372"/>
    </row>
    <row r="174" ht="12.75" customHeight="1" spans="1:35">
      <c r="A174" s="387"/>
      <c r="B174" s="388"/>
      <c r="C174" s="389"/>
      <c r="D174" s="389"/>
      <c r="E174" s="389"/>
      <c r="F174" s="390"/>
      <c r="G174" s="388"/>
      <c r="H174" s="388"/>
      <c r="I174" s="372"/>
      <c r="J174" s="372"/>
      <c r="K174" s="372"/>
      <c r="L174" s="372"/>
      <c r="M174" s="372"/>
      <c r="N174" s="372"/>
      <c r="O174" s="372"/>
      <c r="P174" s="372"/>
      <c r="Q174" s="372"/>
      <c r="R174" s="372"/>
      <c r="S174" s="372"/>
      <c r="T174" s="372"/>
      <c r="U174" s="372"/>
      <c r="V174" s="372"/>
      <c r="W174" s="372"/>
      <c r="X174" s="372"/>
      <c r="Y174" s="372"/>
      <c r="Z174" s="372"/>
      <c r="AA174" s="372"/>
      <c r="AB174" s="372"/>
      <c r="AC174" s="372"/>
      <c r="AD174" s="372"/>
      <c r="AE174" s="372"/>
      <c r="AF174" s="372"/>
      <c r="AG174" s="372"/>
      <c r="AH174" s="372"/>
      <c r="AI174" s="372"/>
    </row>
    <row r="175" ht="12.75" customHeight="1" spans="1:35">
      <c r="A175" s="387"/>
      <c r="B175" s="388"/>
      <c r="C175" s="389"/>
      <c r="D175" s="389"/>
      <c r="E175" s="389"/>
      <c r="F175" s="390"/>
      <c r="G175" s="388"/>
      <c r="H175" s="388"/>
      <c r="I175" s="372"/>
      <c r="J175" s="372"/>
      <c r="K175" s="372"/>
      <c r="L175" s="372"/>
      <c r="M175" s="372"/>
      <c r="N175" s="372"/>
      <c r="O175" s="372"/>
      <c r="P175" s="372"/>
      <c r="Q175" s="372"/>
      <c r="R175" s="372"/>
      <c r="S175" s="372"/>
      <c r="T175" s="372"/>
      <c r="U175" s="372"/>
      <c r="V175" s="372"/>
      <c r="W175" s="372"/>
      <c r="X175" s="372"/>
      <c r="Y175" s="372"/>
      <c r="Z175" s="372"/>
      <c r="AA175" s="372"/>
      <c r="AB175" s="372"/>
      <c r="AC175" s="372"/>
      <c r="AD175" s="372"/>
      <c r="AE175" s="372"/>
      <c r="AF175" s="372"/>
      <c r="AG175" s="372"/>
      <c r="AH175" s="372"/>
      <c r="AI175" s="372"/>
    </row>
    <row r="176" ht="12.75" customHeight="1" spans="1:35">
      <c r="A176" s="387"/>
      <c r="B176" s="388"/>
      <c r="C176" s="389"/>
      <c r="D176" s="389"/>
      <c r="E176" s="389"/>
      <c r="F176" s="390"/>
      <c r="G176" s="388"/>
      <c r="H176" s="388"/>
      <c r="I176" s="372"/>
      <c r="J176" s="372"/>
      <c r="K176" s="372"/>
      <c r="L176" s="372"/>
      <c r="M176" s="372"/>
      <c r="N176" s="372"/>
      <c r="O176" s="372"/>
      <c r="P176" s="372"/>
      <c r="Q176" s="372"/>
      <c r="R176" s="372"/>
      <c r="S176" s="372"/>
      <c r="T176" s="372"/>
      <c r="U176" s="372"/>
      <c r="V176" s="372"/>
      <c r="W176" s="372"/>
      <c r="X176" s="372"/>
      <c r="Y176" s="372"/>
      <c r="Z176" s="372"/>
      <c r="AA176" s="372"/>
      <c r="AB176" s="372"/>
      <c r="AC176" s="372"/>
      <c r="AD176" s="372"/>
      <c r="AE176" s="372"/>
      <c r="AF176" s="372"/>
      <c r="AG176" s="372"/>
      <c r="AH176" s="372"/>
      <c r="AI176" s="372"/>
    </row>
    <row r="177" ht="12.75" customHeight="1" spans="1:35">
      <c r="A177" s="387"/>
      <c r="B177" s="388"/>
      <c r="C177" s="389"/>
      <c r="D177" s="389"/>
      <c r="E177" s="389"/>
      <c r="F177" s="390"/>
      <c r="G177" s="388"/>
      <c r="H177" s="388"/>
      <c r="I177" s="372"/>
      <c r="J177" s="372"/>
      <c r="K177" s="372"/>
      <c r="L177" s="372"/>
      <c r="M177" s="372"/>
      <c r="N177" s="372"/>
      <c r="O177" s="372"/>
      <c r="P177" s="372"/>
      <c r="Q177" s="372"/>
      <c r="R177" s="372"/>
      <c r="S177" s="372"/>
      <c r="T177" s="372"/>
      <c r="U177" s="372"/>
      <c r="V177" s="372"/>
      <c r="W177" s="372"/>
      <c r="X177" s="372"/>
      <c r="Y177" s="372"/>
      <c r="Z177" s="372"/>
      <c r="AA177" s="372"/>
      <c r="AB177" s="372"/>
      <c r="AC177" s="372"/>
      <c r="AD177" s="372"/>
      <c r="AE177" s="372"/>
      <c r="AF177" s="372"/>
      <c r="AG177" s="372"/>
      <c r="AH177" s="372"/>
      <c r="AI177" s="372"/>
    </row>
    <row r="178" ht="12.75" customHeight="1" spans="1:35">
      <c r="A178" s="387"/>
      <c r="B178" s="388"/>
      <c r="C178" s="389"/>
      <c r="D178" s="389"/>
      <c r="E178" s="389"/>
      <c r="F178" s="390"/>
      <c r="G178" s="388"/>
      <c r="H178" s="388"/>
      <c r="I178" s="372"/>
      <c r="J178" s="372"/>
      <c r="K178" s="372"/>
      <c r="L178" s="372"/>
      <c r="M178" s="372"/>
      <c r="N178" s="372"/>
      <c r="O178" s="372"/>
      <c r="P178" s="372"/>
      <c r="Q178" s="372"/>
      <c r="R178" s="372"/>
      <c r="S178" s="372"/>
      <c r="T178" s="372"/>
      <c r="U178" s="372"/>
      <c r="V178" s="372"/>
      <c r="W178" s="372"/>
      <c r="X178" s="372"/>
      <c r="Y178" s="372"/>
      <c r="Z178" s="372"/>
      <c r="AA178" s="372"/>
      <c r="AB178" s="372"/>
      <c r="AC178" s="372"/>
      <c r="AD178" s="372"/>
      <c r="AE178" s="372"/>
      <c r="AF178" s="372"/>
      <c r="AG178" s="372"/>
      <c r="AH178" s="372"/>
      <c r="AI178" s="372"/>
    </row>
    <row r="179" ht="12.75" customHeight="1" spans="1:35">
      <c r="A179" s="387"/>
      <c r="B179" s="388"/>
      <c r="C179" s="389"/>
      <c r="D179" s="389"/>
      <c r="E179" s="389"/>
      <c r="F179" s="390"/>
      <c r="G179" s="388"/>
      <c r="H179" s="388"/>
      <c r="I179" s="372"/>
      <c r="J179" s="372"/>
      <c r="K179" s="372"/>
      <c r="L179" s="372"/>
      <c r="M179" s="372"/>
      <c r="N179" s="372"/>
      <c r="O179" s="372"/>
      <c r="P179" s="372"/>
      <c r="Q179" s="372"/>
      <c r="R179" s="372"/>
      <c r="S179" s="372"/>
      <c r="T179" s="372"/>
      <c r="U179" s="372"/>
      <c r="V179" s="372"/>
      <c r="W179" s="372"/>
      <c r="X179" s="372"/>
      <c r="Y179" s="372"/>
      <c r="Z179" s="372"/>
      <c r="AA179" s="372"/>
      <c r="AB179" s="372"/>
      <c r="AC179" s="372"/>
      <c r="AD179" s="372"/>
      <c r="AE179" s="372"/>
      <c r="AF179" s="372"/>
      <c r="AG179" s="372"/>
      <c r="AH179" s="372"/>
      <c r="AI179" s="372"/>
    </row>
    <row r="180" ht="12.75" customHeight="1" spans="1:35">
      <c r="A180" s="387"/>
      <c r="B180" s="388"/>
      <c r="C180" s="389"/>
      <c r="D180" s="389"/>
      <c r="E180" s="389"/>
      <c r="F180" s="390"/>
      <c r="G180" s="388"/>
      <c r="H180" s="388"/>
      <c r="I180" s="372"/>
      <c r="J180" s="372"/>
      <c r="K180" s="372"/>
      <c r="L180" s="372"/>
      <c r="M180" s="372"/>
      <c r="N180" s="372"/>
      <c r="O180" s="372"/>
      <c r="P180" s="372"/>
      <c r="Q180" s="372"/>
      <c r="R180" s="372"/>
      <c r="S180" s="372"/>
      <c r="T180" s="372"/>
      <c r="U180" s="372"/>
      <c r="V180" s="372"/>
      <c r="W180" s="372"/>
      <c r="X180" s="372"/>
      <c r="Y180" s="372"/>
      <c r="Z180" s="372"/>
      <c r="AA180" s="372"/>
      <c r="AB180" s="372"/>
      <c r="AC180" s="372"/>
      <c r="AD180" s="372"/>
      <c r="AE180" s="372"/>
      <c r="AF180" s="372"/>
      <c r="AG180" s="372"/>
      <c r="AH180" s="372"/>
      <c r="AI180" s="372"/>
    </row>
    <row r="181" ht="12.75" customHeight="1" spans="1:35">
      <c r="A181" s="387"/>
      <c r="B181" s="388"/>
      <c r="C181" s="389"/>
      <c r="D181" s="389"/>
      <c r="E181" s="389"/>
      <c r="F181" s="390"/>
      <c r="G181" s="388"/>
      <c r="H181" s="388"/>
      <c r="I181" s="372"/>
      <c r="J181" s="372"/>
      <c r="K181" s="372"/>
      <c r="L181" s="372"/>
      <c r="M181" s="372"/>
      <c r="N181" s="372"/>
      <c r="O181" s="372"/>
      <c r="P181" s="372"/>
      <c r="Q181" s="372"/>
      <c r="R181" s="372"/>
      <c r="S181" s="372"/>
      <c r="T181" s="372"/>
      <c r="U181" s="372"/>
      <c r="V181" s="372"/>
      <c r="W181" s="372"/>
      <c r="X181" s="372"/>
      <c r="Y181" s="372"/>
      <c r="Z181" s="372"/>
      <c r="AA181" s="372"/>
      <c r="AB181" s="372"/>
      <c r="AC181" s="372"/>
      <c r="AD181" s="372"/>
      <c r="AE181" s="372"/>
      <c r="AF181" s="372"/>
      <c r="AG181" s="372"/>
      <c r="AH181" s="372"/>
      <c r="AI181" s="372"/>
    </row>
    <row r="182" ht="12.75" customHeight="1" spans="1:35">
      <c r="A182" s="387"/>
      <c r="B182" s="388"/>
      <c r="C182" s="389"/>
      <c r="D182" s="389"/>
      <c r="E182" s="389"/>
      <c r="F182" s="390"/>
      <c r="G182" s="388"/>
      <c r="H182" s="388"/>
      <c r="I182" s="372"/>
      <c r="J182" s="372"/>
      <c r="K182" s="372"/>
      <c r="L182" s="372"/>
      <c r="M182" s="372"/>
      <c r="N182" s="372"/>
      <c r="O182" s="372"/>
      <c r="P182" s="372"/>
      <c r="Q182" s="372"/>
      <c r="R182" s="372"/>
      <c r="S182" s="372"/>
      <c r="T182" s="372"/>
      <c r="U182" s="372"/>
      <c r="V182" s="372"/>
      <c r="W182" s="372"/>
      <c r="X182" s="372"/>
      <c r="Y182" s="372"/>
      <c r="Z182" s="372"/>
      <c r="AA182" s="372"/>
      <c r="AB182" s="372"/>
      <c r="AC182" s="372"/>
      <c r="AD182" s="372"/>
      <c r="AE182" s="372"/>
      <c r="AF182" s="372"/>
      <c r="AG182" s="372"/>
      <c r="AH182" s="372"/>
      <c r="AI182" s="372"/>
    </row>
    <row r="183" ht="12.75" customHeight="1" spans="1:35">
      <c r="A183" s="387"/>
      <c r="B183" s="388"/>
      <c r="C183" s="389"/>
      <c r="D183" s="389"/>
      <c r="E183" s="389"/>
      <c r="F183" s="390"/>
      <c r="G183" s="388"/>
      <c r="H183" s="388"/>
      <c r="I183" s="372"/>
      <c r="J183" s="372"/>
      <c r="K183" s="372"/>
      <c r="L183" s="372"/>
      <c r="M183" s="372"/>
      <c r="N183" s="372"/>
      <c r="O183" s="372"/>
      <c r="P183" s="372"/>
      <c r="Q183" s="372"/>
      <c r="R183" s="372"/>
      <c r="S183" s="372"/>
      <c r="T183" s="372"/>
      <c r="U183" s="372"/>
      <c r="V183" s="372"/>
      <c r="W183" s="372"/>
      <c r="X183" s="372"/>
      <c r="Y183" s="372"/>
      <c r="Z183" s="372"/>
      <c r="AA183" s="372"/>
      <c r="AB183" s="372"/>
      <c r="AC183" s="372"/>
      <c r="AD183" s="372"/>
      <c r="AE183" s="372"/>
      <c r="AF183" s="372"/>
      <c r="AG183" s="372"/>
      <c r="AH183" s="372"/>
      <c r="AI183" s="372"/>
    </row>
    <row r="184" ht="12.75" customHeight="1" spans="1:35">
      <c r="A184" s="387"/>
      <c r="B184" s="388"/>
      <c r="C184" s="389"/>
      <c r="D184" s="389"/>
      <c r="E184" s="389"/>
      <c r="F184" s="390"/>
      <c r="G184" s="388"/>
      <c r="H184" s="388"/>
      <c r="I184" s="372"/>
      <c r="J184" s="372"/>
      <c r="K184" s="372"/>
      <c r="L184" s="372"/>
      <c r="M184" s="372"/>
      <c r="N184" s="372"/>
      <c r="O184" s="372"/>
      <c r="P184" s="372"/>
      <c r="Q184" s="372"/>
      <c r="R184" s="372"/>
      <c r="S184" s="372"/>
      <c r="T184" s="372"/>
      <c r="U184" s="372"/>
      <c r="V184" s="372"/>
      <c r="W184" s="372"/>
      <c r="X184" s="372"/>
      <c r="Y184" s="372"/>
      <c r="Z184" s="372"/>
      <c r="AA184" s="372"/>
      <c r="AB184" s="372"/>
      <c r="AC184" s="372"/>
      <c r="AD184" s="372"/>
      <c r="AE184" s="372"/>
      <c r="AF184" s="372"/>
      <c r="AG184" s="372"/>
      <c r="AH184" s="372"/>
      <c r="AI184" s="372"/>
    </row>
    <row r="185" ht="12.75" customHeight="1" spans="1:35">
      <c r="A185" s="387"/>
      <c r="B185" s="388"/>
      <c r="C185" s="389"/>
      <c r="D185" s="389"/>
      <c r="E185" s="389"/>
      <c r="F185" s="390"/>
      <c r="G185" s="388"/>
      <c r="H185" s="388"/>
      <c r="I185" s="372"/>
      <c r="J185" s="372"/>
      <c r="K185" s="372"/>
      <c r="L185" s="372"/>
      <c r="M185" s="372"/>
      <c r="N185" s="372"/>
      <c r="O185" s="372"/>
      <c r="P185" s="372"/>
      <c r="Q185" s="372"/>
      <c r="R185" s="372"/>
      <c r="S185" s="372"/>
      <c r="T185" s="372"/>
      <c r="U185" s="372"/>
      <c r="V185" s="372"/>
      <c r="W185" s="372"/>
      <c r="X185" s="372"/>
      <c r="Y185" s="372"/>
      <c r="Z185" s="372"/>
      <c r="AA185" s="372"/>
      <c r="AB185" s="372"/>
      <c r="AC185" s="372"/>
      <c r="AD185" s="372"/>
      <c r="AE185" s="372"/>
      <c r="AF185" s="372"/>
      <c r="AG185" s="372"/>
      <c r="AH185" s="372"/>
      <c r="AI185" s="372"/>
    </row>
    <row r="186" ht="12.75" customHeight="1" spans="1:35">
      <c r="A186" s="387"/>
      <c r="B186" s="388"/>
      <c r="C186" s="389"/>
      <c r="D186" s="389"/>
      <c r="E186" s="389"/>
      <c r="F186" s="390"/>
      <c r="G186" s="388"/>
      <c r="H186" s="388"/>
      <c r="I186" s="372"/>
      <c r="J186" s="372"/>
      <c r="K186" s="372"/>
      <c r="L186" s="372"/>
      <c r="M186" s="372"/>
      <c r="N186" s="372"/>
      <c r="O186" s="372"/>
      <c r="P186" s="372"/>
      <c r="Q186" s="372"/>
      <c r="R186" s="372"/>
      <c r="S186" s="372"/>
      <c r="T186" s="372"/>
      <c r="U186" s="372"/>
      <c r="V186" s="372"/>
      <c r="W186" s="372"/>
      <c r="X186" s="372"/>
      <c r="Y186" s="372"/>
      <c r="Z186" s="372"/>
      <c r="AA186" s="372"/>
      <c r="AB186" s="372"/>
      <c r="AC186" s="372"/>
      <c r="AD186" s="372"/>
      <c r="AE186" s="372"/>
      <c r="AF186" s="372"/>
      <c r="AG186" s="372"/>
      <c r="AH186" s="372"/>
      <c r="AI186" s="372"/>
    </row>
    <row r="187" ht="12.75" customHeight="1" spans="1:35">
      <c r="A187" s="387"/>
      <c r="B187" s="388"/>
      <c r="C187" s="389"/>
      <c r="D187" s="389"/>
      <c r="E187" s="389"/>
      <c r="F187" s="390"/>
      <c r="G187" s="388"/>
      <c r="H187" s="388"/>
      <c r="I187" s="372"/>
      <c r="J187" s="372"/>
      <c r="K187" s="372"/>
      <c r="L187" s="372"/>
      <c r="M187" s="372"/>
      <c r="N187" s="372"/>
      <c r="O187" s="372"/>
      <c r="P187" s="372"/>
      <c r="Q187" s="372"/>
      <c r="R187" s="372"/>
      <c r="S187" s="372"/>
      <c r="T187" s="372"/>
      <c r="U187" s="372"/>
      <c r="V187" s="372"/>
      <c r="W187" s="372"/>
      <c r="X187" s="372"/>
      <c r="Y187" s="372"/>
      <c r="Z187" s="372"/>
      <c r="AA187" s="372"/>
      <c r="AB187" s="372"/>
      <c r="AC187" s="372"/>
      <c r="AD187" s="372"/>
      <c r="AE187" s="372"/>
      <c r="AF187" s="372"/>
      <c r="AG187" s="372"/>
      <c r="AH187" s="372"/>
      <c r="AI187" s="372"/>
    </row>
    <row r="188" ht="12.75" customHeight="1" spans="1:35">
      <c r="A188" s="387"/>
      <c r="B188" s="388"/>
      <c r="C188" s="389"/>
      <c r="D188" s="389"/>
      <c r="E188" s="389"/>
      <c r="F188" s="390"/>
      <c r="G188" s="388"/>
      <c r="H188" s="388"/>
      <c r="I188" s="372"/>
      <c r="J188" s="372"/>
      <c r="K188" s="372"/>
      <c r="L188" s="372"/>
      <c r="M188" s="372"/>
      <c r="N188" s="372"/>
      <c r="O188" s="372"/>
      <c r="P188" s="372"/>
      <c r="Q188" s="372"/>
      <c r="R188" s="372"/>
      <c r="S188" s="372"/>
      <c r="T188" s="372"/>
      <c r="U188" s="372"/>
      <c r="V188" s="372"/>
      <c r="W188" s="372"/>
      <c r="X188" s="372"/>
      <c r="Y188" s="372"/>
      <c r="Z188" s="372"/>
      <c r="AA188" s="372"/>
      <c r="AB188" s="372"/>
      <c r="AC188" s="372"/>
      <c r="AD188" s="372"/>
      <c r="AE188" s="372"/>
      <c r="AF188" s="372"/>
      <c r="AG188" s="372"/>
      <c r="AH188" s="372"/>
      <c r="AI188" s="372"/>
    </row>
    <row r="189" ht="12.75" customHeight="1" spans="1:35">
      <c r="A189" s="387"/>
      <c r="B189" s="388"/>
      <c r="C189" s="389"/>
      <c r="D189" s="389"/>
      <c r="E189" s="389"/>
      <c r="F189" s="390"/>
      <c r="G189" s="388"/>
      <c r="H189" s="388"/>
      <c r="I189" s="372"/>
      <c r="J189" s="372"/>
      <c r="K189" s="372"/>
      <c r="L189" s="372"/>
      <c r="M189" s="372"/>
      <c r="N189" s="372"/>
      <c r="O189" s="372"/>
      <c r="P189" s="372"/>
      <c r="Q189" s="372"/>
      <c r="R189" s="372"/>
      <c r="S189" s="372"/>
      <c r="T189" s="372"/>
      <c r="U189" s="372"/>
      <c r="V189" s="372"/>
      <c r="W189" s="372"/>
      <c r="X189" s="372"/>
      <c r="Y189" s="372"/>
      <c r="Z189" s="372"/>
      <c r="AA189" s="372"/>
      <c r="AB189" s="372"/>
      <c r="AC189" s="372"/>
      <c r="AD189" s="372"/>
      <c r="AE189" s="372"/>
      <c r="AF189" s="372"/>
      <c r="AG189" s="372"/>
      <c r="AH189" s="372"/>
      <c r="AI189" s="372"/>
    </row>
    <row r="190" ht="12.75" customHeight="1" spans="1:35">
      <c r="A190" s="387"/>
      <c r="B190" s="388"/>
      <c r="C190" s="389"/>
      <c r="D190" s="389"/>
      <c r="E190" s="389"/>
      <c r="F190" s="390"/>
      <c r="G190" s="388"/>
      <c r="H190" s="388"/>
      <c r="I190" s="372"/>
      <c r="J190" s="372"/>
      <c r="K190" s="372"/>
      <c r="L190" s="372"/>
      <c r="M190" s="372"/>
      <c r="N190" s="372"/>
      <c r="O190" s="372"/>
      <c r="P190" s="372"/>
      <c r="Q190" s="372"/>
      <c r="R190" s="372"/>
      <c r="S190" s="372"/>
      <c r="T190" s="372"/>
      <c r="U190" s="372"/>
      <c r="V190" s="372"/>
      <c r="W190" s="372"/>
      <c r="X190" s="372"/>
      <c r="Y190" s="372"/>
      <c r="Z190" s="372"/>
      <c r="AA190" s="372"/>
      <c r="AB190" s="372"/>
      <c r="AC190" s="372"/>
      <c r="AD190" s="372"/>
      <c r="AE190" s="372"/>
      <c r="AF190" s="372"/>
      <c r="AG190" s="372"/>
      <c r="AH190" s="372"/>
      <c r="AI190" s="372"/>
    </row>
    <row r="191" ht="12.75" customHeight="1" spans="1:35">
      <c r="A191" s="387"/>
      <c r="B191" s="388"/>
      <c r="C191" s="389"/>
      <c r="D191" s="389"/>
      <c r="E191" s="389"/>
      <c r="F191" s="390"/>
      <c r="G191" s="388"/>
      <c r="H191" s="388"/>
      <c r="I191" s="372"/>
      <c r="J191" s="372"/>
      <c r="K191" s="372"/>
      <c r="L191" s="372"/>
      <c r="M191" s="372"/>
      <c r="N191" s="372"/>
      <c r="O191" s="372"/>
      <c r="P191" s="372"/>
      <c r="Q191" s="372"/>
      <c r="R191" s="372"/>
      <c r="S191" s="372"/>
      <c r="T191" s="372"/>
      <c r="U191" s="372"/>
      <c r="V191" s="372"/>
      <c r="W191" s="372"/>
      <c r="X191" s="372"/>
      <c r="Y191" s="372"/>
      <c r="Z191" s="372"/>
      <c r="AA191" s="372"/>
      <c r="AB191" s="372"/>
      <c r="AC191" s="372"/>
      <c r="AD191" s="372"/>
      <c r="AE191" s="372"/>
      <c r="AF191" s="372"/>
      <c r="AG191" s="372"/>
      <c r="AH191" s="372"/>
      <c r="AI191" s="372"/>
    </row>
    <row r="192" ht="12.75" customHeight="1" spans="1:35">
      <c r="A192" s="387"/>
      <c r="B192" s="388"/>
      <c r="C192" s="389"/>
      <c r="D192" s="389"/>
      <c r="E192" s="389"/>
      <c r="F192" s="390"/>
      <c r="G192" s="388"/>
      <c r="H192" s="388"/>
      <c r="I192" s="372"/>
      <c r="J192" s="372"/>
      <c r="K192" s="372"/>
      <c r="L192" s="372"/>
      <c r="M192" s="372"/>
      <c r="N192" s="372"/>
      <c r="O192" s="372"/>
      <c r="P192" s="372"/>
      <c r="Q192" s="372"/>
      <c r="R192" s="372"/>
      <c r="S192" s="372"/>
      <c r="T192" s="372"/>
      <c r="U192" s="372"/>
      <c r="V192" s="372"/>
      <c r="W192" s="372"/>
      <c r="X192" s="372"/>
      <c r="Y192" s="372"/>
      <c r="Z192" s="372"/>
      <c r="AA192" s="372"/>
      <c r="AB192" s="372"/>
      <c r="AC192" s="372"/>
      <c r="AD192" s="372"/>
      <c r="AE192" s="372"/>
      <c r="AF192" s="372"/>
      <c r="AG192" s="372"/>
      <c r="AH192" s="372"/>
      <c r="AI192" s="372"/>
    </row>
    <row r="193" ht="12.75" customHeight="1" spans="1:35">
      <c r="A193" s="387"/>
      <c r="B193" s="388"/>
      <c r="C193" s="389"/>
      <c r="D193" s="389"/>
      <c r="E193" s="389"/>
      <c r="F193" s="390"/>
      <c r="G193" s="388"/>
      <c r="H193" s="388"/>
      <c r="I193" s="372"/>
      <c r="J193" s="372"/>
      <c r="K193" s="372"/>
      <c r="L193" s="372"/>
      <c r="M193" s="372"/>
      <c r="N193" s="372"/>
      <c r="O193" s="372"/>
      <c r="P193" s="372"/>
      <c r="Q193" s="372"/>
      <c r="R193" s="372"/>
      <c r="S193" s="372"/>
      <c r="T193" s="372"/>
      <c r="U193" s="372"/>
      <c r="V193" s="372"/>
      <c r="W193" s="372"/>
      <c r="X193" s="372"/>
      <c r="Y193" s="372"/>
      <c r="Z193" s="372"/>
      <c r="AA193" s="372"/>
      <c r="AB193" s="372"/>
      <c r="AC193" s="372"/>
      <c r="AD193" s="372"/>
      <c r="AE193" s="372"/>
      <c r="AF193" s="372"/>
      <c r="AG193" s="372"/>
      <c r="AH193" s="372"/>
      <c r="AI193" s="372"/>
    </row>
    <row r="194" ht="12.75" customHeight="1" spans="1:35">
      <c r="A194" s="387"/>
      <c r="B194" s="388"/>
      <c r="C194" s="389"/>
      <c r="D194" s="389"/>
      <c r="E194" s="389"/>
      <c r="F194" s="390"/>
      <c r="G194" s="388"/>
      <c r="H194" s="388"/>
      <c r="I194" s="372"/>
      <c r="J194" s="372"/>
      <c r="K194" s="372"/>
      <c r="L194" s="372"/>
      <c r="M194" s="372"/>
      <c r="N194" s="372"/>
      <c r="O194" s="372"/>
      <c r="P194" s="372"/>
      <c r="Q194" s="372"/>
      <c r="R194" s="372"/>
      <c r="S194" s="372"/>
      <c r="T194" s="372"/>
      <c r="U194" s="372"/>
      <c r="V194" s="372"/>
      <c r="W194" s="372"/>
      <c r="X194" s="372"/>
      <c r="Y194" s="372"/>
      <c r="Z194" s="372"/>
      <c r="AA194" s="372"/>
      <c r="AB194" s="372"/>
      <c r="AC194" s="372"/>
      <c r="AD194" s="372"/>
      <c r="AE194" s="372"/>
      <c r="AF194" s="372"/>
      <c r="AG194" s="372"/>
      <c r="AH194" s="372"/>
      <c r="AI194" s="372"/>
    </row>
    <row r="195" ht="12.75" customHeight="1" spans="1:35">
      <c r="A195" s="387"/>
      <c r="B195" s="388"/>
      <c r="C195" s="389"/>
      <c r="D195" s="389"/>
      <c r="E195" s="389"/>
      <c r="F195" s="390"/>
      <c r="G195" s="388"/>
      <c r="H195" s="388"/>
      <c r="I195" s="372"/>
      <c r="J195" s="372"/>
      <c r="K195" s="372"/>
      <c r="L195" s="372"/>
      <c r="M195" s="372"/>
      <c r="N195" s="372"/>
      <c r="O195" s="372"/>
      <c r="P195" s="372"/>
      <c r="Q195" s="372"/>
      <c r="R195" s="372"/>
      <c r="S195" s="372"/>
      <c r="T195" s="372"/>
      <c r="U195" s="372"/>
      <c r="V195" s="372"/>
      <c r="W195" s="372"/>
      <c r="X195" s="372"/>
      <c r="Y195" s="372"/>
      <c r="Z195" s="372"/>
      <c r="AA195" s="372"/>
      <c r="AB195" s="372"/>
      <c r="AC195" s="372"/>
      <c r="AD195" s="372"/>
      <c r="AE195" s="372"/>
      <c r="AF195" s="372"/>
      <c r="AG195" s="372"/>
      <c r="AH195" s="372"/>
      <c r="AI195" s="372"/>
    </row>
    <row r="196" ht="12.75" customHeight="1" spans="1:35">
      <c r="A196" s="387"/>
      <c r="B196" s="388"/>
      <c r="C196" s="389"/>
      <c r="D196" s="389"/>
      <c r="E196" s="389"/>
      <c r="F196" s="390"/>
      <c r="G196" s="388"/>
      <c r="H196" s="388"/>
      <c r="I196" s="372"/>
      <c r="J196" s="372"/>
      <c r="K196" s="372"/>
      <c r="L196" s="372"/>
      <c r="M196" s="372"/>
      <c r="N196" s="372"/>
      <c r="O196" s="372"/>
      <c r="P196" s="372"/>
      <c r="Q196" s="372"/>
      <c r="R196" s="372"/>
      <c r="S196" s="372"/>
      <c r="T196" s="372"/>
      <c r="U196" s="372"/>
      <c r="V196" s="372"/>
      <c r="W196" s="372"/>
      <c r="X196" s="372"/>
      <c r="Y196" s="372"/>
      <c r="Z196" s="372"/>
      <c r="AA196" s="372"/>
      <c r="AB196" s="372"/>
      <c r="AC196" s="372"/>
      <c r="AD196" s="372"/>
      <c r="AE196" s="372"/>
      <c r="AF196" s="372"/>
      <c r="AG196" s="372"/>
      <c r="AH196" s="372"/>
      <c r="AI196" s="372"/>
    </row>
    <row r="197" ht="12.75" customHeight="1" spans="1:35">
      <c r="A197" s="387"/>
      <c r="B197" s="388"/>
      <c r="C197" s="389"/>
      <c r="D197" s="389"/>
      <c r="E197" s="389"/>
      <c r="F197" s="390"/>
      <c r="G197" s="388"/>
      <c r="H197" s="388"/>
      <c r="I197" s="372"/>
      <c r="J197" s="372"/>
      <c r="K197" s="372"/>
      <c r="L197" s="372"/>
      <c r="M197" s="372"/>
      <c r="N197" s="372"/>
      <c r="O197" s="372"/>
      <c r="P197" s="372"/>
      <c r="Q197" s="372"/>
      <c r="R197" s="372"/>
      <c r="S197" s="372"/>
      <c r="T197" s="372"/>
      <c r="U197" s="372"/>
      <c r="V197" s="372"/>
      <c r="W197" s="372"/>
      <c r="X197" s="372"/>
      <c r="Y197" s="372"/>
      <c r="Z197" s="372"/>
      <c r="AA197" s="372"/>
      <c r="AB197" s="372"/>
      <c r="AC197" s="372"/>
      <c r="AD197" s="372"/>
      <c r="AE197" s="372"/>
      <c r="AF197" s="372"/>
      <c r="AG197" s="372"/>
      <c r="AH197" s="372"/>
      <c r="AI197" s="372"/>
    </row>
    <row r="198" ht="12.75" customHeight="1" spans="1:35">
      <c r="A198" s="387"/>
      <c r="B198" s="388"/>
      <c r="C198" s="389"/>
      <c r="D198" s="389"/>
      <c r="E198" s="389"/>
      <c r="F198" s="390"/>
      <c r="G198" s="388"/>
      <c r="H198" s="388"/>
      <c r="I198" s="372"/>
      <c r="J198" s="372"/>
      <c r="K198" s="372"/>
      <c r="L198" s="372"/>
      <c r="M198" s="372"/>
      <c r="N198" s="372"/>
      <c r="O198" s="372"/>
      <c r="P198" s="372"/>
      <c r="Q198" s="372"/>
      <c r="R198" s="372"/>
      <c r="S198" s="372"/>
      <c r="T198" s="372"/>
      <c r="U198" s="372"/>
      <c r="V198" s="372"/>
      <c r="W198" s="372"/>
      <c r="X198" s="372"/>
      <c r="Y198" s="372"/>
      <c r="Z198" s="372"/>
      <c r="AA198" s="372"/>
      <c r="AB198" s="372"/>
      <c r="AC198" s="372"/>
      <c r="AD198" s="372"/>
      <c r="AE198" s="372"/>
      <c r="AF198" s="372"/>
      <c r="AG198" s="372"/>
      <c r="AH198" s="372"/>
      <c r="AI198" s="372"/>
    </row>
    <row r="199" ht="12.75" customHeight="1" spans="1:35">
      <c r="A199" s="387"/>
      <c r="B199" s="388"/>
      <c r="C199" s="389"/>
      <c r="D199" s="389"/>
      <c r="E199" s="389"/>
      <c r="F199" s="390"/>
      <c r="G199" s="388"/>
      <c r="H199" s="388"/>
      <c r="I199" s="372"/>
      <c r="J199" s="372"/>
      <c r="K199" s="372"/>
      <c r="L199" s="372"/>
      <c r="M199" s="372"/>
      <c r="N199" s="372"/>
      <c r="O199" s="372"/>
      <c r="P199" s="372"/>
      <c r="Q199" s="372"/>
      <c r="R199" s="372"/>
      <c r="S199" s="372"/>
      <c r="T199" s="372"/>
      <c r="U199" s="372"/>
      <c r="V199" s="372"/>
      <c r="W199" s="372"/>
      <c r="X199" s="372"/>
      <c r="Y199" s="372"/>
      <c r="Z199" s="372"/>
      <c r="AA199" s="372"/>
      <c r="AB199" s="372"/>
      <c r="AC199" s="372"/>
      <c r="AD199" s="372"/>
      <c r="AE199" s="372"/>
      <c r="AF199" s="372"/>
      <c r="AG199" s="372"/>
      <c r="AH199" s="372"/>
      <c r="AI199" s="372"/>
    </row>
    <row r="200" ht="12.75" customHeight="1" spans="1:35">
      <c r="A200" s="387"/>
      <c r="B200" s="388"/>
      <c r="C200" s="389"/>
      <c r="D200" s="389"/>
      <c r="E200" s="389"/>
      <c r="F200" s="390"/>
      <c r="G200" s="388"/>
      <c r="H200" s="388"/>
      <c r="I200" s="372"/>
      <c r="J200" s="372"/>
      <c r="K200" s="372"/>
      <c r="L200" s="372"/>
      <c r="M200" s="372"/>
      <c r="N200" s="372"/>
      <c r="O200" s="372"/>
      <c r="P200" s="372"/>
      <c r="Q200" s="372"/>
      <c r="R200" s="372"/>
      <c r="S200" s="372"/>
      <c r="T200" s="372"/>
      <c r="U200" s="372"/>
      <c r="V200" s="372"/>
      <c r="W200" s="372"/>
      <c r="X200" s="372"/>
      <c r="Y200" s="372"/>
      <c r="Z200" s="372"/>
      <c r="AA200" s="372"/>
      <c r="AB200" s="372"/>
      <c r="AC200" s="372"/>
      <c r="AD200" s="372"/>
      <c r="AE200" s="372"/>
      <c r="AF200" s="372"/>
      <c r="AG200" s="372"/>
      <c r="AH200" s="372"/>
      <c r="AI200" s="372"/>
    </row>
    <row r="201" ht="12.75" customHeight="1" spans="1:35">
      <c r="A201" s="387"/>
      <c r="B201" s="388"/>
      <c r="C201" s="389"/>
      <c r="D201" s="389"/>
      <c r="E201" s="389"/>
      <c r="F201" s="390"/>
      <c r="G201" s="388"/>
      <c r="H201" s="388"/>
      <c r="I201" s="372"/>
      <c r="J201" s="372"/>
      <c r="K201" s="372"/>
      <c r="L201" s="372"/>
      <c r="M201" s="372"/>
      <c r="N201" s="372"/>
      <c r="O201" s="372"/>
      <c r="P201" s="372"/>
      <c r="Q201" s="372"/>
      <c r="R201" s="372"/>
      <c r="S201" s="372"/>
      <c r="T201" s="372"/>
      <c r="U201" s="372"/>
      <c r="V201" s="372"/>
      <c r="W201" s="372"/>
      <c r="X201" s="372"/>
      <c r="Y201" s="372"/>
      <c r="Z201" s="372"/>
      <c r="AA201" s="372"/>
      <c r="AB201" s="372"/>
      <c r="AC201" s="372"/>
      <c r="AD201" s="372"/>
      <c r="AE201" s="372"/>
      <c r="AF201" s="372"/>
      <c r="AG201" s="372"/>
      <c r="AH201" s="372"/>
      <c r="AI201" s="372"/>
    </row>
    <row r="202" ht="12.75" customHeight="1" spans="1:35">
      <c r="A202" s="387"/>
      <c r="B202" s="388"/>
      <c r="C202" s="389"/>
      <c r="D202" s="389"/>
      <c r="E202" s="389"/>
      <c r="F202" s="390"/>
      <c r="G202" s="388"/>
      <c r="H202" s="388"/>
      <c r="I202" s="372"/>
      <c r="J202" s="372"/>
      <c r="K202" s="372"/>
      <c r="L202" s="372"/>
      <c r="M202" s="372"/>
      <c r="N202" s="372"/>
      <c r="O202" s="372"/>
      <c r="P202" s="372"/>
      <c r="Q202" s="372"/>
      <c r="R202" s="372"/>
      <c r="S202" s="372"/>
      <c r="T202" s="372"/>
      <c r="U202" s="372"/>
      <c r="V202" s="372"/>
      <c r="W202" s="372"/>
      <c r="X202" s="372"/>
      <c r="Y202" s="372"/>
      <c r="Z202" s="372"/>
      <c r="AA202" s="372"/>
      <c r="AB202" s="372"/>
      <c r="AC202" s="372"/>
      <c r="AD202" s="372"/>
      <c r="AE202" s="372"/>
      <c r="AF202" s="372"/>
      <c r="AG202" s="372"/>
      <c r="AH202" s="372"/>
      <c r="AI202" s="372"/>
    </row>
    <row r="203" ht="12.75" customHeight="1" spans="1:35">
      <c r="A203" s="387"/>
      <c r="B203" s="388"/>
      <c r="C203" s="389"/>
      <c r="D203" s="389"/>
      <c r="E203" s="389"/>
      <c r="F203" s="390"/>
      <c r="G203" s="388"/>
      <c r="H203" s="388"/>
      <c r="I203" s="372"/>
      <c r="J203" s="372"/>
      <c r="K203" s="372"/>
      <c r="L203" s="372"/>
      <c r="M203" s="372"/>
      <c r="N203" s="372"/>
      <c r="O203" s="372"/>
      <c r="P203" s="372"/>
      <c r="Q203" s="372"/>
      <c r="R203" s="372"/>
      <c r="S203" s="372"/>
      <c r="T203" s="372"/>
      <c r="U203" s="372"/>
      <c r="V203" s="372"/>
      <c r="W203" s="372"/>
      <c r="X203" s="372"/>
      <c r="Y203" s="372"/>
      <c r="Z203" s="372"/>
      <c r="AA203" s="372"/>
      <c r="AB203" s="372"/>
      <c r="AC203" s="372"/>
      <c r="AD203" s="372"/>
      <c r="AE203" s="372"/>
      <c r="AF203" s="372"/>
      <c r="AG203" s="372"/>
      <c r="AH203" s="372"/>
      <c r="AI203" s="372"/>
    </row>
    <row r="204" ht="12.75" customHeight="1" spans="1:35">
      <c r="A204" s="387"/>
      <c r="B204" s="388"/>
      <c r="C204" s="389"/>
      <c r="D204" s="389"/>
      <c r="E204" s="389"/>
      <c r="F204" s="390"/>
      <c r="G204" s="388"/>
      <c r="H204" s="388"/>
      <c r="I204" s="372"/>
      <c r="J204" s="372"/>
      <c r="K204" s="372"/>
      <c r="L204" s="372"/>
      <c r="M204" s="372"/>
      <c r="N204" s="372"/>
      <c r="O204" s="372"/>
      <c r="P204" s="372"/>
      <c r="Q204" s="372"/>
      <c r="R204" s="372"/>
      <c r="S204" s="372"/>
      <c r="T204" s="372"/>
      <c r="U204" s="372"/>
      <c r="V204" s="372"/>
      <c r="W204" s="372"/>
      <c r="X204" s="372"/>
      <c r="Y204" s="372"/>
      <c r="Z204" s="372"/>
      <c r="AA204" s="372"/>
      <c r="AB204" s="372"/>
      <c r="AC204" s="372"/>
      <c r="AD204" s="372"/>
      <c r="AE204" s="372"/>
      <c r="AF204" s="372"/>
      <c r="AG204" s="372"/>
      <c r="AH204" s="372"/>
      <c r="AI204" s="372"/>
    </row>
    <row r="205" ht="12.75" customHeight="1" spans="1:35">
      <c r="A205" s="387"/>
      <c r="B205" s="388"/>
      <c r="C205" s="389"/>
      <c r="D205" s="389"/>
      <c r="E205" s="389"/>
      <c r="F205" s="390"/>
      <c r="G205" s="388"/>
      <c r="H205" s="388"/>
      <c r="I205" s="372"/>
      <c r="J205" s="372"/>
      <c r="K205" s="372"/>
      <c r="L205" s="372"/>
      <c r="M205" s="372"/>
      <c r="N205" s="372"/>
      <c r="O205" s="372"/>
      <c r="P205" s="372"/>
      <c r="Q205" s="372"/>
      <c r="R205" s="372"/>
      <c r="S205" s="372"/>
      <c r="T205" s="372"/>
      <c r="U205" s="372"/>
      <c r="V205" s="372"/>
      <c r="W205" s="372"/>
      <c r="X205" s="372"/>
      <c r="Y205" s="372"/>
      <c r="Z205" s="372"/>
      <c r="AA205" s="372"/>
      <c r="AB205" s="372"/>
      <c r="AC205" s="372"/>
      <c r="AD205" s="372"/>
      <c r="AE205" s="372"/>
      <c r="AF205" s="372"/>
      <c r="AG205" s="372"/>
      <c r="AH205" s="372"/>
      <c r="AI205" s="372"/>
    </row>
    <row r="206" ht="12.75" customHeight="1" spans="1:35">
      <c r="A206" s="387"/>
      <c r="B206" s="388"/>
      <c r="C206" s="389"/>
      <c r="D206" s="389"/>
      <c r="E206" s="389"/>
      <c r="F206" s="390"/>
      <c r="G206" s="388"/>
      <c r="H206" s="388"/>
      <c r="I206" s="372"/>
      <c r="J206" s="372"/>
      <c r="K206" s="372"/>
      <c r="L206" s="372"/>
      <c r="M206" s="372"/>
      <c r="N206" s="372"/>
      <c r="O206" s="372"/>
      <c r="P206" s="372"/>
      <c r="Q206" s="372"/>
      <c r="R206" s="372"/>
      <c r="S206" s="372"/>
      <c r="T206" s="372"/>
      <c r="U206" s="372"/>
      <c r="V206" s="372"/>
      <c r="W206" s="372"/>
      <c r="X206" s="372"/>
      <c r="Y206" s="372"/>
      <c r="Z206" s="372"/>
      <c r="AA206" s="372"/>
      <c r="AB206" s="372"/>
      <c r="AC206" s="372"/>
      <c r="AD206" s="372"/>
      <c r="AE206" s="372"/>
      <c r="AF206" s="372"/>
      <c r="AG206" s="372"/>
      <c r="AH206" s="372"/>
      <c r="AI206" s="372"/>
    </row>
    <row r="207" ht="12.75" customHeight="1" spans="1:35">
      <c r="A207" s="387"/>
      <c r="B207" s="388"/>
      <c r="C207" s="389"/>
      <c r="D207" s="389"/>
      <c r="E207" s="389"/>
      <c r="F207" s="390"/>
      <c r="G207" s="388"/>
      <c r="H207" s="388"/>
      <c r="I207" s="372"/>
      <c r="J207" s="372"/>
      <c r="K207" s="372"/>
      <c r="L207" s="372"/>
      <c r="M207" s="372"/>
      <c r="N207" s="372"/>
      <c r="O207" s="372"/>
      <c r="P207" s="372"/>
      <c r="Q207" s="372"/>
      <c r="R207" s="372"/>
      <c r="S207" s="372"/>
      <c r="T207" s="372"/>
      <c r="U207" s="372"/>
      <c r="V207" s="372"/>
      <c r="W207" s="372"/>
      <c r="X207" s="372"/>
      <c r="Y207" s="372"/>
      <c r="Z207" s="372"/>
      <c r="AA207" s="372"/>
      <c r="AB207" s="372"/>
      <c r="AC207" s="372"/>
      <c r="AD207" s="372"/>
      <c r="AE207" s="372"/>
      <c r="AF207" s="372"/>
      <c r="AG207" s="372"/>
      <c r="AH207" s="372"/>
      <c r="AI207" s="372"/>
    </row>
    <row r="208" ht="12.75" customHeight="1" spans="1:35">
      <c r="A208" s="387"/>
      <c r="B208" s="388"/>
      <c r="C208" s="389"/>
      <c r="D208" s="389"/>
      <c r="E208" s="389"/>
      <c r="F208" s="390"/>
      <c r="G208" s="388"/>
      <c r="H208" s="388"/>
      <c r="I208" s="372"/>
      <c r="J208" s="372"/>
      <c r="K208" s="372"/>
      <c r="L208" s="372"/>
      <c r="M208" s="372"/>
      <c r="N208" s="372"/>
      <c r="O208" s="372"/>
      <c r="P208" s="372"/>
      <c r="Q208" s="372"/>
      <c r="R208" s="372"/>
      <c r="S208" s="372"/>
      <c r="T208" s="372"/>
      <c r="U208" s="372"/>
      <c r="V208" s="372"/>
      <c r="W208" s="372"/>
      <c r="X208" s="372"/>
      <c r="Y208" s="372"/>
      <c r="Z208" s="372"/>
      <c r="AA208" s="372"/>
      <c r="AB208" s="372"/>
      <c r="AC208" s="372"/>
      <c r="AD208" s="372"/>
      <c r="AE208" s="372"/>
      <c r="AF208" s="372"/>
      <c r="AG208" s="372"/>
      <c r="AH208" s="372"/>
      <c r="AI208" s="372"/>
    </row>
    <row r="209" ht="12.75" customHeight="1" spans="1:35">
      <c r="A209" s="387"/>
      <c r="B209" s="388"/>
      <c r="C209" s="389"/>
      <c r="D209" s="389"/>
      <c r="E209" s="389"/>
      <c r="F209" s="390"/>
      <c r="G209" s="388"/>
      <c r="H209" s="388"/>
      <c r="I209" s="372"/>
      <c r="J209" s="372"/>
      <c r="K209" s="372"/>
      <c r="L209" s="372"/>
      <c r="M209" s="372"/>
      <c r="N209" s="372"/>
      <c r="O209" s="372"/>
      <c r="P209" s="372"/>
      <c r="Q209" s="372"/>
      <c r="R209" s="372"/>
      <c r="S209" s="372"/>
      <c r="T209" s="372"/>
      <c r="U209" s="372"/>
      <c r="V209" s="372"/>
      <c r="W209" s="372"/>
      <c r="X209" s="372"/>
      <c r="Y209" s="372"/>
      <c r="Z209" s="372"/>
      <c r="AA209" s="372"/>
      <c r="AB209" s="372"/>
      <c r="AC209" s="372"/>
      <c r="AD209" s="372"/>
      <c r="AE209" s="372"/>
      <c r="AF209" s="372"/>
      <c r="AG209" s="372"/>
      <c r="AH209" s="372"/>
      <c r="AI209" s="372"/>
    </row>
    <row r="210" ht="12.75" customHeight="1" spans="1:35">
      <c r="A210" s="387"/>
      <c r="B210" s="388"/>
      <c r="C210" s="389"/>
      <c r="D210" s="389"/>
      <c r="E210" s="389"/>
      <c r="F210" s="390"/>
      <c r="G210" s="388"/>
      <c r="H210" s="388"/>
      <c r="I210" s="372"/>
      <c r="J210" s="372"/>
      <c r="K210" s="372"/>
      <c r="L210" s="372"/>
      <c r="M210" s="372"/>
      <c r="N210" s="372"/>
      <c r="O210" s="372"/>
      <c r="P210" s="372"/>
      <c r="Q210" s="372"/>
      <c r="R210" s="372"/>
      <c r="S210" s="372"/>
      <c r="T210" s="372"/>
      <c r="U210" s="372"/>
      <c r="V210" s="372"/>
      <c r="W210" s="372"/>
      <c r="X210" s="372"/>
      <c r="Y210" s="372"/>
      <c r="Z210" s="372"/>
      <c r="AA210" s="372"/>
      <c r="AB210" s="372"/>
      <c r="AC210" s="372"/>
      <c r="AD210" s="372"/>
      <c r="AE210" s="372"/>
      <c r="AF210" s="372"/>
      <c r="AG210" s="372"/>
      <c r="AH210" s="372"/>
      <c r="AI210" s="372"/>
    </row>
    <row r="211" ht="12.75" customHeight="1" spans="1:35">
      <c r="A211" s="387"/>
      <c r="B211" s="388"/>
      <c r="C211" s="389"/>
      <c r="D211" s="389"/>
      <c r="E211" s="389"/>
      <c r="F211" s="390"/>
      <c r="G211" s="388"/>
      <c r="H211" s="388"/>
      <c r="I211" s="372"/>
      <c r="J211" s="372"/>
      <c r="K211" s="372"/>
      <c r="L211" s="372"/>
      <c r="M211" s="372"/>
      <c r="N211" s="372"/>
      <c r="O211" s="372"/>
      <c r="P211" s="372"/>
      <c r="Q211" s="372"/>
      <c r="R211" s="372"/>
      <c r="S211" s="372"/>
      <c r="T211" s="372"/>
      <c r="U211" s="372"/>
      <c r="V211" s="372"/>
      <c r="W211" s="372"/>
      <c r="X211" s="372"/>
      <c r="Y211" s="372"/>
      <c r="Z211" s="372"/>
      <c r="AA211" s="372"/>
      <c r="AB211" s="372"/>
      <c r="AC211" s="372"/>
      <c r="AD211" s="372"/>
      <c r="AE211" s="372"/>
      <c r="AF211" s="372"/>
      <c r="AG211" s="372"/>
      <c r="AH211" s="372"/>
      <c r="AI211" s="372"/>
    </row>
    <row r="212" ht="12.75" customHeight="1" spans="1:35">
      <c r="A212" s="387"/>
      <c r="B212" s="388"/>
      <c r="C212" s="389"/>
      <c r="D212" s="389"/>
      <c r="E212" s="389"/>
      <c r="F212" s="390"/>
      <c r="G212" s="388"/>
      <c r="H212" s="388"/>
      <c r="I212" s="372"/>
      <c r="J212" s="372"/>
      <c r="K212" s="372"/>
      <c r="L212" s="372"/>
      <c r="M212" s="372"/>
      <c r="N212" s="372"/>
      <c r="O212" s="372"/>
      <c r="P212" s="372"/>
      <c r="Q212" s="372"/>
      <c r="R212" s="372"/>
      <c r="S212" s="372"/>
      <c r="T212" s="372"/>
      <c r="U212" s="372"/>
      <c r="V212" s="372"/>
      <c r="W212" s="372"/>
      <c r="X212" s="372"/>
      <c r="Y212" s="372"/>
      <c r="Z212" s="372"/>
      <c r="AA212" s="372"/>
      <c r="AB212" s="372"/>
      <c r="AC212" s="372"/>
      <c r="AD212" s="372"/>
      <c r="AE212" s="372"/>
      <c r="AF212" s="372"/>
      <c r="AG212" s="372"/>
      <c r="AH212" s="372"/>
      <c r="AI212" s="372"/>
    </row>
    <row r="213" ht="12.75" customHeight="1" spans="1:35">
      <c r="A213" s="387"/>
      <c r="B213" s="388"/>
      <c r="C213" s="389"/>
      <c r="D213" s="389"/>
      <c r="E213" s="389"/>
      <c r="F213" s="390"/>
      <c r="G213" s="388"/>
      <c r="H213" s="388"/>
      <c r="I213" s="372"/>
      <c r="J213" s="372"/>
      <c r="K213" s="372"/>
      <c r="L213" s="372"/>
      <c r="M213" s="372"/>
      <c r="N213" s="372"/>
      <c r="O213" s="372"/>
      <c r="P213" s="372"/>
      <c r="Q213" s="372"/>
      <c r="R213" s="372"/>
      <c r="S213" s="372"/>
      <c r="T213" s="372"/>
      <c r="U213" s="372"/>
      <c r="V213" s="372"/>
      <c r="W213" s="372"/>
      <c r="X213" s="372"/>
      <c r="Y213" s="372"/>
      <c r="Z213" s="372"/>
      <c r="AA213" s="372"/>
      <c r="AB213" s="372"/>
      <c r="AC213" s="372"/>
      <c r="AD213" s="372"/>
      <c r="AE213" s="372"/>
      <c r="AF213" s="372"/>
      <c r="AG213" s="372"/>
      <c r="AH213" s="372"/>
      <c r="AI213" s="372"/>
    </row>
    <row r="214" ht="12.75" customHeight="1" spans="1:35">
      <c r="A214" s="387"/>
      <c r="B214" s="388"/>
      <c r="C214" s="389"/>
      <c r="D214" s="389"/>
      <c r="E214" s="389"/>
      <c r="F214" s="390"/>
      <c r="G214" s="388"/>
      <c r="H214" s="388"/>
      <c r="I214" s="372"/>
      <c r="J214" s="372"/>
      <c r="K214" s="372"/>
      <c r="L214" s="372"/>
      <c r="M214" s="372"/>
      <c r="N214" s="372"/>
      <c r="O214" s="372"/>
      <c r="P214" s="372"/>
      <c r="Q214" s="372"/>
      <c r="R214" s="372"/>
      <c r="S214" s="372"/>
      <c r="T214" s="372"/>
      <c r="U214" s="372"/>
      <c r="V214" s="372"/>
      <c r="W214" s="372"/>
      <c r="X214" s="372"/>
      <c r="Y214" s="372"/>
      <c r="Z214" s="372"/>
      <c r="AA214" s="372"/>
      <c r="AB214" s="372"/>
      <c r="AC214" s="372"/>
      <c r="AD214" s="372"/>
      <c r="AE214" s="372"/>
      <c r="AF214" s="372"/>
      <c r="AG214" s="372"/>
      <c r="AH214" s="372"/>
      <c r="AI214" s="372"/>
    </row>
    <row r="215" ht="12.75" customHeight="1" spans="1:35">
      <c r="A215" s="387"/>
      <c r="B215" s="388"/>
      <c r="C215" s="389"/>
      <c r="D215" s="389"/>
      <c r="E215" s="389"/>
      <c r="F215" s="390"/>
      <c r="G215" s="388"/>
      <c r="H215" s="388"/>
      <c r="I215" s="372"/>
      <c r="J215" s="372"/>
      <c r="K215" s="372"/>
      <c r="L215" s="372"/>
      <c r="M215" s="372"/>
      <c r="N215" s="372"/>
      <c r="O215" s="372"/>
      <c r="P215" s="372"/>
      <c r="Q215" s="372"/>
      <c r="R215" s="372"/>
      <c r="S215" s="372"/>
      <c r="T215" s="372"/>
      <c r="U215" s="372"/>
      <c r="V215" s="372"/>
      <c r="W215" s="372"/>
      <c r="X215" s="372"/>
      <c r="Y215" s="372"/>
      <c r="Z215" s="372"/>
      <c r="AA215" s="372"/>
      <c r="AB215" s="372"/>
      <c r="AC215" s="372"/>
      <c r="AD215" s="372"/>
      <c r="AE215" s="372"/>
      <c r="AF215" s="372"/>
      <c r="AG215" s="372"/>
      <c r="AH215" s="372"/>
      <c r="AI215" s="372"/>
    </row>
    <row r="216" ht="12.75" customHeight="1" spans="1:35">
      <c r="A216" s="387"/>
      <c r="B216" s="388"/>
      <c r="C216" s="389"/>
      <c r="D216" s="389"/>
      <c r="E216" s="389"/>
      <c r="F216" s="390"/>
      <c r="G216" s="388"/>
      <c r="H216" s="388"/>
      <c r="I216" s="372"/>
      <c r="J216" s="372"/>
      <c r="K216" s="372"/>
      <c r="L216" s="372"/>
      <c r="M216" s="372"/>
      <c r="N216" s="372"/>
      <c r="O216" s="372"/>
      <c r="P216" s="372"/>
      <c r="Q216" s="372"/>
      <c r="R216" s="372"/>
      <c r="S216" s="372"/>
      <c r="T216" s="372"/>
      <c r="U216" s="372"/>
      <c r="V216" s="372"/>
      <c r="W216" s="372"/>
      <c r="X216" s="372"/>
      <c r="Y216" s="372"/>
      <c r="Z216" s="372"/>
      <c r="AA216" s="372"/>
      <c r="AB216" s="372"/>
      <c r="AC216" s="372"/>
      <c r="AD216" s="372"/>
      <c r="AE216" s="372"/>
      <c r="AF216" s="372"/>
      <c r="AG216" s="372"/>
      <c r="AH216" s="372"/>
      <c r="AI216" s="372"/>
    </row>
    <row r="217" ht="12.75" customHeight="1" spans="1:35">
      <c r="A217" s="387"/>
      <c r="B217" s="388"/>
      <c r="C217" s="389"/>
      <c r="D217" s="389"/>
      <c r="E217" s="389"/>
      <c r="F217" s="390"/>
      <c r="G217" s="388"/>
      <c r="H217" s="388"/>
      <c r="I217" s="372"/>
      <c r="J217" s="372"/>
      <c r="K217" s="372"/>
      <c r="L217" s="372"/>
      <c r="M217" s="372"/>
      <c r="N217" s="372"/>
      <c r="O217" s="372"/>
      <c r="P217" s="372"/>
      <c r="Q217" s="372"/>
      <c r="R217" s="372"/>
      <c r="S217" s="372"/>
      <c r="T217" s="372"/>
      <c r="U217" s="372"/>
      <c r="V217" s="372"/>
      <c r="W217" s="372"/>
      <c r="X217" s="372"/>
      <c r="Y217" s="372"/>
      <c r="Z217" s="372"/>
      <c r="AA217" s="372"/>
      <c r="AB217" s="372"/>
      <c r="AC217" s="372"/>
      <c r="AD217" s="372"/>
      <c r="AE217" s="372"/>
      <c r="AF217" s="372"/>
      <c r="AG217" s="372"/>
      <c r="AH217" s="372"/>
      <c r="AI217" s="372"/>
    </row>
    <row r="218" ht="12.75" customHeight="1" spans="1:35">
      <c r="A218" s="387"/>
      <c r="B218" s="388"/>
      <c r="C218" s="389"/>
      <c r="D218" s="389"/>
      <c r="E218" s="389"/>
      <c r="F218" s="390"/>
      <c r="G218" s="388"/>
      <c r="H218" s="388"/>
      <c r="I218" s="372"/>
      <c r="J218" s="372"/>
      <c r="K218" s="372"/>
      <c r="L218" s="372"/>
      <c r="M218" s="372"/>
      <c r="N218" s="372"/>
      <c r="O218" s="372"/>
      <c r="P218" s="372"/>
      <c r="Q218" s="372"/>
      <c r="R218" s="372"/>
      <c r="S218" s="372"/>
      <c r="T218" s="372"/>
      <c r="U218" s="372"/>
      <c r="V218" s="372"/>
      <c r="W218" s="372"/>
      <c r="X218" s="372"/>
      <c r="Y218" s="372"/>
      <c r="Z218" s="372"/>
      <c r="AA218" s="372"/>
      <c r="AB218" s="372"/>
      <c r="AC218" s="372"/>
      <c r="AD218" s="372"/>
      <c r="AE218" s="372"/>
      <c r="AF218" s="372"/>
      <c r="AG218" s="372"/>
      <c r="AH218" s="372"/>
      <c r="AI218" s="372"/>
    </row>
    <row r="219" ht="12.75" customHeight="1" spans="1:35">
      <c r="A219" s="387"/>
      <c r="B219" s="388"/>
      <c r="C219" s="389"/>
      <c r="D219" s="389"/>
      <c r="E219" s="389"/>
      <c r="F219" s="390"/>
      <c r="G219" s="388"/>
      <c r="H219" s="388"/>
      <c r="I219" s="372"/>
      <c r="J219" s="372"/>
      <c r="K219" s="372"/>
      <c r="L219" s="372"/>
      <c r="M219" s="372"/>
      <c r="N219" s="372"/>
      <c r="O219" s="372"/>
      <c r="P219" s="372"/>
      <c r="Q219" s="372"/>
      <c r="R219" s="372"/>
      <c r="S219" s="372"/>
      <c r="T219" s="372"/>
      <c r="U219" s="372"/>
      <c r="V219" s="372"/>
      <c r="W219" s="372"/>
      <c r="X219" s="372"/>
      <c r="Y219" s="372"/>
      <c r="Z219" s="372"/>
      <c r="AA219" s="372"/>
      <c r="AB219" s="372"/>
      <c r="AC219" s="372"/>
      <c r="AD219" s="372"/>
      <c r="AE219" s="372"/>
      <c r="AF219" s="372"/>
      <c r="AG219" s="372"/>
      <c r="AH219" s="372"/>
      <c r="AI219" s="372"/>
    </row>
    <row r="220" ht="12.75" customHeight="1" spans="1:35">
      <c r="A220" s="387"/>
      <c r="B220" s="388"/>
      <c r="C220" s="389"/>
      <c r="D220" s="389"/>
      <c r="E220" s="389"/>
      <c r="F220" s="390"/>
      <c r="G220" s="388"/>
      <c r="H220" s="388"/>
      <c r="I220" s="372"/>
      <c r="J220" s="372"/>
      <c r="K220" s="372"/>
      <c r="L220" s="372"/>
      <c r="M220" s="372"/>
      <c r="N220" s="372"/>
      <c r="O220" s="372"/>
      <c r="P220" s="372"/>
      <c r="Q220" s="372"/>
      <c r="R220" s="372"/>
      <c r="S220" s="372"/>
      <c r="T220" s="372"/>
      <c r="U220" s="372"/>
      <c r="V220" s="372"/>
      <c r="W220" s="372"/>
      <c r="X220" s="372"/>
      <c r="Y220" s="372"/>
      <c r="Z220" s="372"/>
      <c r="AA220" s="372"/>
      <c r="AB220" s="372"/>
      <c r="AC220" s="372"/>
      <c r="AD220" s="372"/>
      <c r="AE220" s="372"/>
      <c r="AF220" s="372"/>
      <c r="AG220" s="372"/>
      <c r="AH220" s="372"/>
      <c r="AI220" s="372"/>
    </row>
    <row r="221" ht="12.75" customHeight="1" spans="1:35">
      <c r="A221" s="387"/>
      <c r="B221" s="388"/>
      <c r="C221" s="389"/>
      <c r="D221" s="389"/>
      <c r="E221" s="389"/>
      <c r="F221" s="390"/>
      <c r="G221" s="388"/>
      <c r="H221" s="388"/>
      <c r="I221" s="372"/>
      <c r="J221" s="372"/>
      <c r="K221" s="372"/>
      <c r="L221" s="372"/>
      <c r="M221" s="372"/>
      <c r="N221" s="372"/>
      <c r="O221" s="372"/>
      <c r="P221" s="372"/>
      <c r="Q221" s="372"/>
      <c r="R221" s="372"/>
      <c r="S221" s="372"/>
      <c r="T221" s="372"/>
      <c r="U221" s="372"/>
      <c r="V221" s="372"/>
      <c r="W221" s="372"/>
      <c r="X221" s="372"/>
      <c r="Y221" s="372"/>
      <c r="Z221" s="372"/>
      <c r="AA221" s="372"/>
      <c r="AB221" s="372"/>
      <c r="AC221" s="372"/>
      <c r="AD221" s="372"/>
      <c r="AE221" s="372"/>
      <c r="AF221" s="372"/>
      <c r="AG221" s="372"/>
      <c r="AH221" s="372"/>
      <c r="AI221" s="372"/>
    </row>
    <row r="222" ht="12.75" customHeight="1" spans="1:35">
      <c r="A222" s="387"/>
      <c r="B222" s="388"/>
      <c r="C222" s="389"/>
      <c r="D222" s="389"/>
      <c r="E222" s="389"/>
      <c r="F222" s="390"/>
      <c r="G222" s="388"/>
      <c r="H222" s="388"/>
      <c r="I222" s="372"/>
      <c r="J222" s="372"/>
      <c r="K222" s="372"/>
      <c r="L222" s="372"/>
      <c r="M222" s="372"/>
      <c r="N222" s="372"/>
      <c r="O222" s="372"/>
      <c r="P222" s="372"/>
      <c r="Q222" s="372"/>
      <c r="R222" s="372"/>
      <c r="S222" s="372"/>
      <c r="T222" s="372"/>
      <c r="U222" s="372"/>
      <c r="V222" s="372"/>
      <c r="W222" s="372"/>
      <c r="X222" s="372"/>
      <c r="Y222" s="372"/>
      <c r="Z222" s="372"/>
      <c r="AA222" s="372"/>
      <c r="AB222" s="372"/>
      <c r="AC222" s="372"/>
      <c r="AD222" s="372"/>
      <c r="AE222" s="372"/>
      <c r="AF222" s="372"/>
      <c r="AG222" s="372"/>
      <c r="AH222" s="372"/>
      <c r="AI222" s="372"/>
    </row>
    <row r="223" ht="12.75" customHeight="1" spans="1:35">
      <c r="A223" s="387"/>
      <c r="B223" s="388"/>
      <c r="C223" s="389"/>
      <c r="D223" s="389"/>
      <c r="E223" s="389"/>
      <c r="F223" s="390"/>
      <c r="G223" s="388"/>
      <c r="H223" s="388"/>
      <c r="I223" s="372"/>
      <c r="J223" s="372"/>
      <c r="K223" s="372"/>
      <c r="L223" s="372"/>
      <c r="M223" s="372"/>
      <c r="N223" s="372"/>
      <c r="O223" s="372"/>
      <c r="P223" s="372"/>
      <c r="Q223" s="372"/>
      <c r="R223" s="372"/>
      <c r="S223" s="372"/>
      <c r="T223" s="372"/>
      <c r="U223" s="372"/>
      <c r="V223" s="372"/>
      <c r="W223" s="372"/>
      <c r="X223" s="372"/>
      <c r="Y223" s="372"/>
      <c r="Z223" s="372"/>
      <c r="AA223" s="372"/>
      <c r="AB223" s="372"/>
      <c r="AC223" s="372"/>
      <c r="AD223" s="372"/>
      <c r="AE223" s="372"/>
      <c r="AF223" s="372"/>
      <c r="AG223" s="372"/>
      <c r="AH223" s="372"/>
      <c r="AI223" s="372"/>
    </row>
    <row r="224" ht="12.75" customHeight="1" spans="1:35">
      <c r="A224" s="387"/>
      <c r="B224" s="388"/>
      <c r="C224" s="389"/>
      <c r="D224" s="389"/>
      <c r="E224" s="389"/>
      <c r="F224" s="390"/>
      <c r="G224" s="388"/>
      <c r="H224" s="388"/>
      <c r="I224" s="372"/>
      <c r="J224" s="372"/>
      <c r="K224" s="372"/>
      <c r="L224" s="372"/>
      <c r="M224" s="372"/>
      <c r="N224" s="372"/>
      <c r="O224" s="372"/>
      <c r="P224" s="372"/>
      <c r="Q224" s="372"/>
      <c r="R224" s="372"/>
      <c r="S224" s="372"/>
      <c r="T224" s="372"/>
      <c r="U224" s="372"/>
      <c r="V224" s="372"/>
      <c r="W224" s="372"/>
      <c r="X224" s="372"/>
      <c r="Y224" s="372"/>
      <c r="Z224" s="372"/>
      <c r="AA224" s="372"/>
      <c r="AB224" s="372"/>
      <c r="AC224" s="372"/>
      <c r="AD224" s="372"/>
      <c r="AE224" s="372"/>
      <c r="AF224" s="372"/>
      <c r="AG224" s="372"/>
      <c r="AH224" s="372"/>
      <c r="AI224" s="372"/>
    </row>
    <row r="225" ht="12.75" customHeight="1" spans="1:35">
      <c r="A225" s="387"/>
      <c r="B225" s="388"/>
      <c r="C225" s="389"/>
      <c r="D225" s="389"/>
      <c r="E225" s="389"/>
      <c r="F225" s="390"/>
      <c r="G225" s="388"/>
      <c r="H225" s="388"/>
      <c r="I225" s="372"/>
      <c r="J225" s="372"/>
      <c r="K225" s="372"/>
      <c r="L225" s="372"/>
      <c r="M225" s="372"/>
      <c r="N225" s="372"/>
      <c r="O225" s="372"/>
      <c r="P225" s="372"/>
      <c r="Q225" s="372"/>
      <c r="R225" s="372"/>
      <c r="S225" s="372"/>
      <c r="T225" s="372"/>
      <c r="U225" s="372"/>
      <c r="V225" s="372"/>
      <c r="W225" s="372"/>
      <c r="X225" s="372"/>
      <c r="Y225" s="372"/>
      <c r="Z225" s="372"/>
      <c r="AA225" s="372"/>
      <c r="AB225" s="372"/>
      <c r="AC225" s="372"/>
      <c r="AD225" s="372"/>
      <c r="AE225" s="372"/>
      <c r="AF225" s="372"/>
      <c r="AG225" s="372"/>
      <c r="AH225" s="372"/>
      <c r="AI225" s="372"/>
    </row>
    <row r="226" ht="12.75" customHeight="1" spans="1:35">
      <c r="A226" s="387"/>
      <c r="B226" s="388"/>
      <c r="C226" s="389"/>
      <c r="D226" s="389"/>
      <c r="E226" s="389"/>
      <c r="F226" s="390"/>
      <c r="G226" s="388"/>
      <c r="H226" s="388"/>
      <c r="I226" s="372"/>
      <c r="J226" s="372"/>
      <c r="K226" s="372"/>
      <c r="L226" s="372"/>
      <c r="M226" s="372"/>
      <c r="N226" s="372"/>
      <c r="O226" s="372"/>
      <c r="P226" s="372"/>
      <c r="Q226" s="372"/>
      <c r="R226" s="372"/>
      <c r="S226" s="372"/>
      <c r="T226" s="372"/>
      <c r="U226" s="372"/>
      <c r="V226" s="372"/>
      <c r="W226" s="372"/>
      <c r="X226" s="372"/>
      <c r="Y226" s="372"/>
      <c r="Z226" s="372"/>
      <c r="AA226" s="372"/>
      <c r="AB226" s="372"/>
      <c r="AC226" s="372"/>
      <c r="AD226" s="372"/>
      <c r="AE226" s="372"/>
      <c r="AF226" s="372"/>
      <c r="AG226" s="372"/>
      <c r="AH226" s="372"/>
      <c r="AI226" s="372"/>
    </row>
    <row r="227" ht="12.75" customHeight="1" spans="1:35">
      <c r="A227" s="387"/>
      <c r="B227" s="388"/>
      <c r="C227" s="389"/>
      <c r="D227" s="389"/>
      <c r="E227" s="389"/>
      <c r="F227" s="390"/>
      <c r="G227" s="388"/>
      <c r="H227" s="388"/>
      <c r="I227" s="372"/>
      <c r="J227" s="372"/>
      <c r="K227" s="372"/>
      <c r="L227" s="372"/>
      <c r="M227" s="372"/>
      <c r="N227" s="372"/>
      <c r="O227" s="372"/>
      <c r="P227" s="372"/>
      <c r="Q227" s="372"/>
      <c r="R227" s="372"/>
      <c r="S227" s="372"/>
      <c r="T227" s="372"/>
      <c r="U227" s="372"/>
      <c r="V227" s="372"/>
      <c r="W227" s="372"/>
      <c r="X227" s="372"/>
      <c r="Y227" s="372"/>
      <c r="Z227" s="372"/>
      <c r="AA227" s="372"/>
      <c r="AB227" s="372"/>
      <c r="AC227" s="372"/>
      <c r="AD227" s="372"/>
      <c r="AE227" s="372"/>
      <c r="AF227" s="372"/>
      <c r="AG227" s="372"/>
      <c r="AH227" s="372"/>
      <c r="AI227" s="372"/>
    </row>
    <row r="228" ht="12.75" customHeight="1" spans="1:35">
      <c r="A228" s="387"/>
      <c r="B228" s="388"/>
      <c r="C228" s="389"/>
      <c r="D228" s="389"/>
      <c r="E228" s="389"/>
      <c r="F228" s="390"/>
      <c r="G228" s="388"/>
      <c r="H228" s="388"/>
      <c r="I228" s="372"/>
      <c r="J228" s="372"/>
      <c r="K228" s="372"/>
      <c r="L228" s="372"/>
      <c r="M228" s="372"/>
      <c r="N228" s="372"/>
      <c r="O228" s="372"/>
      <c r="P228" s="372"/>
      <c r="Q228" s="372"/>
      <c r="R228" s="372"/>
      <c r="S228" s="372"/>
      <c r="T228" s="372"/>
      <c r="U228" s="372"/>
      <c r="V228" s="372"/>
      <c r="W228" s="372"/>
      <c r="X228" s="372"/>
      <c r="Y228" s="372"/>
      <c r="Z228" s="372"/>
      <c r="AA228" s="372"/>
      <c r="AB228" s="372"/>
      <c r="AC228" s="372"/>
      <c r="AD228" s="372"/>
      <c r="AE228" s="372"/>
      <c r="AF228" s="372"/>
      <c r="AG228" s="372"/>
      <c r="AH228" s="372"/>
      <c r="AI228" s="372"/>
    </row>
    <row r="229" ht="12.75" customHeight="1" spans="1:35">
      <c r="A229" s="387"/>
      <c r="B229" s="388"/>
      <c r="C229" s="389"/>
      <c r="D229" s="389"/>
      <c r="E229" s="389"/>
      <c r="F229" s="390"/>
      <c r="G229" s="388"/>
      <c r="H229" s="388"/>
      <c r="I229" s="372"/>
      <c r="J229" s="372"/>
      <c r="K229" s="372"/>
      <c r="L229" s="372"/>
      <c r="M229" s="372"/>
      <c r="N229" s="372"/>
      <c r="O229" s="372"/>
      <c r="P229" s="372"/>
      <c r="Q229" s="372"/>
      <c r="R229" s="372"/>
      <c r="S229" s="372"/>
      <c r="T229" s="372"/>
      <c r="U229" s="372"/>
      <c r="V229" s="372"/>
      <c r="W229" s="372"/>
      <c r="X229" s="372"/>
      <c r="Y229" s="372"/>
      <c r="Z229" s="372"/>
      <c r="AA229" s="372"/>
      <c r="AB229" s="372"/>
      <c r="AC229" s="372"/>
      <c r="AD229" s="372"/>
      <c r="AE229" s="372"/>
      <c r="AF229" s="372"/>
      <c r="AG229" s="372"/>
      <c r="AH229" s="372"/>
      <c r="AI229" s="372"/>
    </row>
    <row r="230" ht="12.75" customHeight="1" spans="1:35">
      <c r="A230" s="387"/>
      <c r="B230" s="388"/>
      <c r="C230" s="389"/>
      <c r="D230" s="389"/>
      <c r="E230" s="389"/>
      <c r="F230" s="390"/>
      <c r="G230" s="388"/>
      <c r="H230" s="388"/>
      <c r="I230" s="372"/>
      <c r="J230" s="372"/>
      <c r="K230" s="372"/>
      <c r="L230" s="372"/>
      <c r="M230" s="372"/>
      <c r="N230" s="372"/>
      <c r="O230" s="372"/>
      <c r="P230" s="372"/>
      <c r="Q230" s="372"/>
      <c r="R230" s="372"/>
      <c r="S230" s="372"/>
      <c r="T230" s="372"/>
      <c r="U230" s="372"/>
      <c r="V230" s="372"/>
      <c r="W230" s="372"/>
      <c r="X230" s="372"/>
      <c r="Y230" s="372"/>
      <c r="Z230" s="372"/>
      <c r="AA230" s="372"/>
      <c r="AB230" s="372"/>
      <c r="AC230" s="372"/>
      <c r="AD230" s="372"/>
      <c r="AE230" s="372"/>
      <c r="AF230" s="372"/>
      <c r="AG230" s="372"/>
      <c r="AH230" s="372"/>
      <c r="AI230" s="372"/>
    </row>
    <row r="231" ht="12.75" customHeight="1" spans="1:35">
      <c r="A231" s="387"/>
      <c r="B231" s="388"/>
      <c r="C231" s="389"/>
      <c r="D231" s="389"/>
      <c r="E231" s="389"/>
      <c r="F231" s="390"/>
      <c r="G231" s="388"/>
      <c r="H231" s="388"/>
      <c r="I231" s="372"/>
      <c r="J231" s="372"/>
      <c r="K231" s="372"/>
      <c r="L231" s="372"/>
      <c r="M231" s="372"/>
      <c r="N231" s="372"/>
      <c r="O231" s="372"/>
      <c r="P231" s="372"/>
      <c r="Q231" s="372"/>
      <c r="R231" s="372"/>
      <c r="S231" s="372"/>
      <c r="T231" s="372"/>
      <c r="U231" s="372"/>
      <c r="V231" s="372"/>
      <c r="W231" s="372"/>
      <c r="X231" s="372"/>
      <c r="Y231" s="372"/>
      <c r="Z231" s="372"/>
      <c r="AA231" s="372"/>
      <c r="AB231" s="372"/>
      <c r="AC231" s="372"/>
      <c r="AD231" s="372"/>
      <c r="AE231" s="372"/>
      <c r="AF231" s="372"/>
      <c r="AG231" s="372"/>
      <c r="AH231" s="372"/>
      <c r="AI231" s="372"/>
    </row>
    <row r="232" ht="12.75" customHeight="1" spans="1:35">
      <c r="A232" s="387"/>
      <c r="B232" s="388"/>
      <c r="C232" s="389"/>
      <c r="D232" s="389"/>
      <c r="E232" s="389"/>
      <c r="F232" s="390"/>
      <c r="G232" s="388"/>
      <c r="H232" s="388"/>
      <c r="I232" s="372"/>
      <c r="J232" s="372"/>
      <c r="K232" s="372"/>
      <c r="L232" s="372"/>
      <c r="M232" s="372"/>
      <c r="N232" s="372"/>
      <c r="O232" s="372"/>
      <c r="P232" s="372"/>
      <c r="Q232" s="372"/>
      <c r="R232" s="372"/>
      <c r="S232" s="372"/>
      <c r="T232" s="372"/>
      <c r="U232" s="372"/>
      <c r="V232" s="372"/>
      <c r="W232" s="372"/>
      <c r="X232" s="372"/>
      <c r="Y232" s="372"/>
      <c r="Z232" s="372"/>
      <c r="AA232" s="372"/>
      <c r="AB232" s="372"/>
      <c r="AC232" s="372"/>
      <c r="AD232" s="372"/>
      <c r="AE232" s="372"/>
      <c r="AF232" s="372"/>
      <c r="AG232" s="372"/>
      <c r="AH232" s="372"/>
      <c r="AI232" s="372"/>
    </row>
    <row r="233" ht="12.75" customHeight="1" spans="1:35">
      <c r="A233" s="387"/>
      <c r="B233" s="388"/>
      <c r="C233" s="389"/>
      <c r="D233" s="389"/>
      <c r="E233" s="389"/>
      <c r="F233" s="390"/>
      <c r="G233" s="388"/>
      <c r="H233" s="388"/>
      <c r="I233" s="372"/>
      <c r="J233" s="372"/>
      <c r="K233" s="372"/>
      <c r="L233" s="372"/>
      <c r="M233" s="372"/>
      <c r="N233" s="372"/>
      <c r="O233" s="372"/>
      <c r="P233" s="372"/>
      <c r="Q233" s="372"/>
      <c r="R233" s="372"/>
      <c r="S233" s="372"/>
      <c r="T233" s="372"/>
      <c r="U233" s="372"/>
      <c r="V233" s="372"/>
      <c r="W233" s="372"/>
      <c r="X233" s="372"/>
      <c r="Y233" s="372"/>
      <c r="Z233" s="372"/>
      <c r="AA233" s="372"/>
      <c r="AB233" s="372"/>
      <c r="AC233" s="372"/>
      <c r="AD233" s="372"/>
      <c r="AE233" s="372"/>
      <c r="AF233" s="372"/>
      <c r="AG233" s="372"/>
      <c r="AH233" s="372"/>
      <c r="AI233" s="372"/>
    </row>
    <row r="234" ht="12.75" customHeight="1" spans="1:35">
      <c r="A234" s="387"/>
      <c r="B234" s="388"/>
      <c r="C234" s="389"/>
      <c r="D234" s="389"/>
      <c r="E234" s="389"/>
      <c r="F234" s="390"/>
      <c r="G234" s="388"/>
      <c r="H234" s="388"/>
      <c r="I234" s="372"/>
      <c r="J234" s="372"/>
      <c r="K234" s="372"/>
      <c r="L234" s="372"/>
      <c r="M234" s="372"/>
      <c r="N234" s="372"/>
      <c r="O234" s="372"/>
      <c r="P234" s="372"/>
      <c r="Q234" s="372"/>
      <c r="R234" s="372"/>
      <c r="S234" s="372"/>
      <c r="T234" s="372"/>
      <c r="U234" s="372"/>
      <c r="V234" s="372"/>
      <c r="W234" s="372"/>
      <c r="X234" s="372"/>
      <c r="Y234" s="372"/>
      <c r="Z234" s="372"/>
      <c r="AA234" s="372"/>
      <c r="AB234" s="372"/>
      <c r="AC234" s="372"/>
      <c r="AD234" s="372"/>
      <c r="AE234" s="372"/>
      <c r="AF234" s="372"/>
      <c r="AG234" s="372"/>
      <c r="AH234" s="372"/>
      <c r="AI234" s="372"/>
    </row>
    <row r="235" ht="12.75" customHeight="1" spans="1:35">
      <c r="A235" s="387"/>
      <c r="B235" s="388"/>
      <c r="C235" s="389"/>
      <c r="D235" s="389"/>
      <c r="E235" s="389"/>
      <c r="F235" s="390"/>
      <c r="G235" s="388"/>
      <c r="H235" s="388"/>
      <c r="I235" s="372"/>
      <c r="J235" s="372"/>
      <c r="K235" s="372"/>
      <c r="L235" s="372"/>
      <c r="M235" s="372"/>
      <c r="N235" s="372"/>
      <c r="O235" s="372"/>
      <c r="P235" s="372"/>
      <c r="Q235" s="372"/>
      <c r="R235" s="372"/>
      <c r="S235" s="372"/>
      <c r="T235" s="372"/>
      <c r="U235" s="372"/>
      <c r="V235" s="372"/>
      <c r="W235" s="372"/>
      <c r="X235" s="372"/>
      <c r="Y235" s="372"/>
      <c r="Z235" s="372"/>
      <c r="AA235" s="372"/>
      <c r="AB235" s="372"/>
      <c r="AC235" s="372"/>
      <c r="AD235" s="372"/>
      <c r="AE235" s="372"/>
      <c r="AF235" s="372"/>
      <c r="AG235" s="372"/>
      <c r="AH235" s="372"/>
      <c r="AI235" s="372"/>
    </row>
    <row r="236" ht="12.75" customHeight="1" spans="1:35">
      <c r="A236" s="387"/>
      <c r="B236" s="388"/>
      <c r="C236" s="389"/>
      <c r="D236" s="389"/>
      <c r="E236" s="389"/>
      <c r="F236" s="390"/>
      <c r="G236" s="388"/>
      <c r="H236" s="388"/>
      <c r="I236" s="372"/>
      <c r="J236" s="372"/>
      <c r="K236" s="372"/>
      <c r="L236" s="372"/>
      <c r="M236" s="372"/>
      <c r="N236" s="372"/>
      <c r="O236" s="372"/>
      <c r="P236" s="372"/>
      <c r="Q236" s="372"/>
      <c r="R236" s="372"/>
      <c r="S236" s="372"/>
      <c r="T236" s="372"/>
      <c r="U236" s="372"/>
      <c r="V236" s="372"/>
      <c r="W236" s="372"/>
      <c r="X236" s="372"/>
      <c r="Y236" s="372"/>
      <c r="Z236" s="372"/>
      <c r="AA236" s="372"/>
      <c r="AB236" s="372"/>
      <c r="AC236" s="372"/>
      <c r="AD236" s="372"/>
      <c r="AE236" s="372"/>
      <c r="AF236" s="372"/>
      <c r="AG236" s="372"/>
      <c r="AH236" s="372"/>
      <c r="AI236" s="372"/>
    </row>
    <row r="237" ht="12.75" customHeight="1" spans="1:35">
      <c r="A237" s="387"/>
      <c r="B237" s="388"/>
      <c r="C237" s="389"/>
      <c r="D237" s="389"/>
      <c r="E237" s="389"/>
      <c r="F237" s="390"/>
      <c r="G237" s="388"/>
      <c r="H237" s="388"/>
      <c r="I237" s="372"/>
      <c r="J237" s="372"/>
      <c r="K237" s="372"/>
      <c r="L237" s="372"/>
      <c r="M237" s="372"/>
      <c r="N237" s="372"/>
      <c r="O237" s="372"/>
      <c r="P237" s="372"/>
      <c r="Q237" s="372"/>
      <c r="R237" s="372"/>
      <c r="S237" s="372"/>
      <c r="T237" s="372"/>
      <c r="U237" s="372"/>
      <c r="V237" s="372"/>
      <c r="W237" s="372"/>
      <c r="X237" s="372"/>
      <c r="Y237" s="372"/>
      <c r="Z237" s="372"/>
      <c r="AA237" s="372"/>
      <c r="AB237" s="372"/>
      <c r="AC237" s="372"/>
      <c r="AD237" s="372"/>
      <c r="AE237" s="372"/>
      <c r="AF237" s="372"/>
      <c r="AG237" s="372"/>
      <c r="AH237" s="372"/>
      <c r="AI237" s="372"/>
    </row>
    <row r="238" ht="12.75" customHeight="1" spans="1:35">
      <c r="A238" s="387"/>
      <c r="B238" s="388"/>
      <c r="C238" s="389"/>
      <c r="D238" s="389"/>
      <c r="E238" s="389"/>
      <c r="F238" s="390"/>
      <c r="G238" s="388"/>
      <c r="H238" s="388"/>
      <c r="I238" s="372"/>
      <c r="J238" s="372"/>
      <c r="K238" s="372"/>
      <c r="L238" s="372"/>
      <c r="M238" s="372"/>
      <c r="N238" s="372"/>
      <c r="O238" s="372"/>
      <c r="P238" s="372"/>
      <c r="Q238" s="372"/>
      <c r="R238" s="372"/>
      <c r="S238" s="372"/>
      <c r="T238" s="372"/>
      <c r="U238" s="372"/>
      <c r="V238" s="372"/>
      <c r="W238" s="372"/>
      <c r="X238" s="372"/>
      <c r="Y238" s="372"/>
      <c r="Z238" s="372"/>
      <c r="AA238" s="372"/>
      <c r="AB238" s="372"/>
      <c r="AC238" s="372"/>
      <c r="AD238" s="372"/>
      <c r="AE238" s="372"/>
      <c r="AF238" s="372"/>
      <c r="AG238" s="372"/>
      <c r="AH238" s="372"/>
      <c r="AI238" s="372"/>
    </row>
    <row r="239" ht="12.75" customHeight="1" spans="1:35">
      <c r="A239" s="387"/>
      <c r="B239" s="388"/>
      <c r="C239" s="389"/>
      <c r="D239" s="389"/>
      <c r="E239" s="389"/>
      <c r="F239" s="390"/>
      <c r="G239" s="388"/>
      <c r="H239" s="388"/>
      <c r="I239" s="372"/>
      <c r="J239" s="372"/>
      <c r="K239" s="372"/>
      <c r="L239" s="372"/>
      <c r="M239" s="372"/>
      <c r="N239" s="372"/>
      <c r="O239" s="372"/>
      <c r="P239" s="372"/>
      <c r="Q239" s="372"/>
      <c r="R239" s="372"/>
      <c r="S239" s="372"/>
      <c r="T239" s="372"/>
      <c r="U239" s="372"/>
      <c r="V239" s="372"/>
      <c r="W239" s="372"/>
      <c r="X239" s="372"/>
      <c r="Y239" s="372"/>
      <c r="Z239" s="372"/>
      <c r="AA239" s="372"/>
      <c r="AB239" s="372"/>
      <c r="AC239" s="372"/>
      <c r="AD239" s="372"/>
      <c r="AE239" s="372"/>
      <c r="AF239" s="372"/>
      <c r="AG239" s="372"/>
      <c r="AH239" s="372"/>
      <c r="AI239" s="372"/>
    </row>
    <row r="240" ht="12.75" customHeight="1" spans="1:35">
      <c r="A240" s="387"/>
      <c r="B240" s="388"/>
      <c r="C240" s="389"/>
      <c r="D240" s="389"/>
      <c r="E240" s="389"/>
      <c r="F240" s="390"/>
      <c r="G240" s="388"/>
      <c r="H240" s="388"/>
      <c r="I240" s="372"/>
      <c r="J240" s="372"/>
      <c r="K240" s="372"/>
      <c r="L240" s="372"/>
      <c r="M240" s="372"/>
      <c r="N240" s="372"/>
      <c r="O240" s="372"/>
      <c r="P240" s="372"/>
      <c r="Q240" s="372"/>
      <c r="R240" s="372"/>
      <c r="S240" s="372"/>
      <c r="T240" s="372"/>
      <c r="U240" s="372"/>
      <c r="V240" s="372"/>
      <c r="W240" s="372"/>
      <c r="X240" s="372"/>
      <c r="Y240" s="372"/>
      <c r="Z240" s="372"/>
      <c r="AA240" s="372"/>
      <c r="AB240" s="372"/>
      <c r="AC240" s="372"/>
      <c r="AD240" s="372"/>
      <c r="AE240" s="372"/>
      <c r="AF240" s="372"/>
      <c r="AG240" s="372"/>
      <c r="AH240" s="372"/>
      <c r="AI240" s="372"/>
    </row>
    <row r="241" ht="12.75" customHeight="1" spans="1:35">
      <c r="A241" s="387"/>
      <c r="B241" s="388"/>
      <c r="C241" s="389"/>
      <c r="D241" s="389"/>
      <c r="E241" s="389"/>
      <c r="F241" s="390"/>
      <c r="G241" s="388"/>
      <c r="H241" s="388"/>
      <c r="I241" s="372"/>
      <c r="J241" s="372"/>
      <c r="K241" s="372"/>
      <c r="L241" s="372"/>
      <c r="M241" s="372"/>
      <c r="N241" s="372"/>
      <c r="O241" s="372"/>
      <c r="P241" s="372"/>
      <c r="Q241" s="372"/>
      <c r="R241" s="372"/>
      <c r="S241" s="372"/>
      <c r="T241" s="372"/>
      <c r="U241" s="372"/>
      <c r="V241" s="372"/>
      <c r="W241" s="372"/>
      <c r="X241" s="372"/>
      <c r="Y241" s="372"/>
      <c r="Z241" s="372"/>
      <c r="AA241" s="372"/>
      <c r="AB241" s="372"/>
      <c r="AC241" s="372"/>
      <c r="AD241" s="372"/>
      <c r="AE241" s="372"/>
      <c r="AF241" s="372"/>
      <c r="AG241" s="372"/>
      <c r="AH241" s="372"/>
      <c r="AI241" s="372"/>
    </row>
    <row r="242" ht="12.75" customHeight="1" spans="1:35">
      <c r="A242" s="387"/>
      <c r="B242" s="388"/>
      <c r="C242" s="389"/>
      <c r="D242" s="389"/>
      <c r="E242" s="389"/>
      <c r="F242" s="390"/>
      <c r="G242" s="388"/>
      <c r="H242" s="388"/>
      <c r="I242" s="372"/>
      <c r="J242" s="372"/>
      <c r="K242" s="372"/>
      <c r="L242" s="372"/>
      <c r="M242" s="372"/>
      <c r="N242" s="372"/>
      <c r="O242" s="372"/>
      <c r="P242" s="372"/>
      <c r="Q242" s="372"/>
      <c r="R242" s="372"/>
      <c r="S242" s="372"/>
      <c r="T242" s="372"/>
      <c r="U242" s="372"/>
      <c r="V242" s="372"/>
      <c r="W242" s="372"/>
      <c r="X242" s="372"/>
      <c r="Y242" s="372"/>
      <c r="Z242" s="372"/>
      <c r="AA242" s="372"/>
      <c r="AB242" s="372"/>
      <c r="AC242" s="372"/>
      <c r="AD242" s="372"/>
      <c r="AE242" s="372"/>
      <c r="AF242" s="372"/>
      <c r="AG242" s="372"/>
      <c r="AH242" s="372"/>
      <c r="AI242" s="372"/>
    </row>
    <row r="243" ht="12.75" customHeight="1" spans="1:35">
      <c r="A243" s="387"/>
      <c r="B243" s="388"/>
      <c r="C243" s="389"/>
      <c r="D243" s="389"/>
      <c r="E243" s="389"/>
      <c r="F243" s="390"/>
      <c r="G243" s="388"/>
      <c r="H243" s="388"/>
      <c r="I243" s="372"/>
      <c r="J243" s="372"/>
      <c r="K243" s="372"/>
      <c r="L243" s="372"/>
      <c r="M243" s="372"/>
      <c r="N243" s="372"/>
      <c r="O243" s="372"/>
      <c r="P243" s="372"/>
      <c r="Q243" s="372"/>
      <c r="R243" s="372"/>
      <c r="S243" s="372"/>
      <c r="T243" s="372"/>
      <c r="U243" s="372"/>
      <c r="V243" s="372"/>
      <c r="W243" s="372"/>
      <c r="X243" s="372"/>
      <c r="Y243" s="372"/>
      <c r="Z243" s="372"/>
      <c r="AA243" s="372"/>
      <c r="AB243" s="372"/>
      <c r="AC243" s="372"/>
      <c r="AD243" s="372"/>
      <c r="AE243" s="372"/>
      <c r="AF243" s="372"/>
      <c r="AG243" s="372"/>
      <c r="AH243" s="372"/>
      <c r="AI243" s="372"/>
    </row>
    <row r="244" ht="12.75" customHeight="1" spans="1:35">
      <c r="A244" s="387"/>
      <c r="B244" s="388"/>
      <c r="C244" s="389"/>
      <c r="D244" s="389"/>
      <c r="E244" s="389"/>
      <c r="F244" s="390"/>
      <c r="G244" s="388"/>
      <c r="H244" s="388"/>
      <c r="I244" s="372"/>
      <c r="J244" s="372"/>
      <c r="K244" s="372"/>
      <c r="L244" s="372"/>
      <c r="M244" s="372"/>
      <c r="N244" s="372"/>
      <c r="O244" s="372"/>
      <c r="P244" s="372"/>
      <c r="Q244" s="372"/>
      <c r="R244" s="372"/>
      <c r="S244" s="372"/>
      <c r="T244" s="372"/>
      <c r="U244" s="372"/>
      <c r="V244" s="372"/>
      <c r="W244" s="372"/>
      <c r="X244" s="372"/>
      <c r="Y244" s="372"/>
      <c r="Z244" s="372"/>
      <c r="AA244" s="372"/>
      <c r="AB244" s="372"/>
      <c r="AC244" s="372"/>
      <c r="AD244" s="372"/>
      <c r="AE244" s="372"/>
      <c r="AF244" s="372"/>
      <c r="AG244" s="372"/>
      <c r="AH244" s="372"/>
      <c r="AI244" s="372"/>
    </row>
    <row r="245" ht="12.75" customHeight="1" spans="1:35">
      <c r="A245" s="387"/>
      <c r="B245" s="388"/>
      <c r="C245" s="389"/>
      <c r="D245" s="389"/>
      <c r="E245" s="389"/>
      <c r="F245" s="390"/>
      <c r="G245" s="388"/>
      <c r="H245" s="388"/>
      <c r="I245" s="372"/>
      <c r="J245" s="372"/>
      <c r="K245" s="372"/>
      <c r="L245" s="372"/>
      <c r="M245" s="372"/>
      <c r="N245" s="372"/>
      <c r="O245" s="372"/>
      <c r="P245" s="372"/>
      <c r="Q245" s="372"/>
      <c r="R245" s="372"/>
      <c r="S245" s="372"/>
      <c r="T245" s="372"/>
      <c r="U245" s="372"/>
      <c r="V245" s="372"/>
      <c r="W245" s="372"/>
      <c r="X245" s="372"/>
      <c r="Y245" s="372"/>
      <c r="Z245" s="372"/>
      <c r="AA245" s="372"/>
      <c r="AB245" s="372"/>
      <c r="AC245" s="372"/>
      <c r="AD245" s="372"/>
      <c r="AE245" s="372"/>
      <c r="AF245" s="372"/>
      <c r="AG245" s="372"/>
      <c r="AH245" s="372"/>
      <c r="AI245" s="372"/>
    </row>
    <row r="246" ht="12.75" customHeight="1" spans="1:35">
      <c r="A246" s="387"/>
      <c r="B246" s="388"/>
      <c r="C246" s="389"/>
      <c r="D246" s="389"/>
      <c r="E246" s="389"/>
      <c r="F246" s="390"/>
      <c r="G246" s="388"/>
      <c r="H246" s="388"/>
      <c r="I246" s="372"/>
      <c r="J246" s="372"/>
      <c r="K246" s="372"/>
      <c r="L246" s="372"/>
      <c r="M246" s="372"/>
      <c r="N246" s="372"/>
      <c r="O246" s="372"/>
      <c r="P246" s="372"/>
      <c r="Q246" s="372"/>
      <c r="R246" s="372"/>
      <c r="S246" s="372"/>
      <c r="T246" s="372"/>
      <c r="U246" s="372"/>
      <c r="V246" s="372"/>
      <c r="W246" s="372"/>
      <c r="X246" s="372"/>
      <c r="Y246" s="372"/>
      <c r="Z246" s="372"/>
      <c r="AA246" s="372"/>
      <c r="AB246" s="372"/>
      <c r="AC246" s="372"/>
      <c r="AD246" s="372"/>
      <c r="AE246" s="372"/>
      <c r="AF246" s="372"/>
      <c r="AG246" s="372"/>
      <c r="AH246" s="372"/>
      <c r="AI246" s="372"/>
    </row>
    <row r="247" ht="12.75" customHeight="1" spans="1:35">
      <c r="A247" s="387"/>
      <c r="B247" s="388"/>
      <c r="C247" s="389"/>
      <c r="D247" s="389"/>
      <c r="E247" s="389"/>
      <c r="F247" s="390"/>
      <c r="G247" s="388"/>
      <c r="H247" s="388"/>
      <c r="I247" s="372"/>
      <c r="J247" s="372"/>
      <c r="K247" s="372"/>
      <c r="L247" s="372"/>
      <c r="M247" s="372"/>
      <c r="N247" s="372"/>
      <c r="O247" s="372"/>
      <c r="P247" s="372"/>
      <c r="Q247" s="372"/>
      <c r="R247" s="372"/>
      <c r="S247" s="372"/>
      <c r="T247" s="372"/>
      <c r="U247" s="372"/>
      <c r="V247" s="372"/>
      <c r="W247" s="372"/>
      <c r="X247" s="372"/>
      <c r="Y247" s="372"/>
      <c r="Z247" s="372"/>
      <c r="AA247" s="372"/>
      <c r="AB247" s="372"/>
      <c r="AC247" s="372"/>
      <c r="AD247" s="372"/>
      <c r="AE247" s="372"/>
      <c r="AF247" s="372"/>
      <c r="AG247" s="372"/>
      <c r="AH247" s="372"/>
      <c r="AI247" s="372"/>
    </row>
    <row r="248" ht="12.75" customHeight="1" spans="1:35">
      <c r="A248" s="387"/>
      <c r="B248" s="388"/>
      <c r="C248" s="389"/>
      <c r="D248" s="389"/>
      <c r="E248" s="389"/>
      <c r="F248" s="390"/>
      <c r="G248" s="388"/>
      <c r="H248" s="388"/>
      <c r="I248" s="372"/>
      <c r="J248" s="372"/>
      <c r="K248" s="372"/>
      <c r="L248" s="372"/>
      <c r="M248" s="372"/>
      <c r="N248" s="372"/>
      <c r="O248" s="372"/>
      <c r="P248" s="372"/>
      <c r="Q248" s="372"/>
      <c r="R248" s="372"/>
      <c r="S248" s="372"/>
      <c r="T248" s="372"/>
      <c r="U248" s="372"/>
      <c r="V248" s="372"/>
      <c r="W248" s="372"/>
      <c r="X248" s="372"/>
      <c r="Y248" s="372"/>
      <c r="Z248" s="372"/>
      <c r="AA248" s="372"/>
      <c r="AB248" s="372"/>
      <c r="AC248" s="372"/>
      <c r="AD248" s="372"/>
      <c r="AE248" s="372"/>
      <c r="AF248" s="372"/>
      <c r="AG248" s="372"/>
      <c r="AH248" s="372"/>
      <c r="AI248" s="372"/>
    </row>
    <row r="249" ht="12.75" customHeight="1" spans="1:35">
      <c r="A249" s="387"/>
      <c r="B249" s="388"/>
      <c r="C249" s="389"/>
      <c r="D249" s="389"/>
      <c r="E249" s="389"/>
      <c r="F249" s="390"/>
      <c r="G249" s="388"/>
      <c r="H249" s="388"/>
      <c r="I249" s="372"/>
      <c r="J249" s="372"/>
      <c r="K249" s="372"/>
      <c r="L249" s="372"/>
      <c r="M249" s="372"/>
      <c r="N249" s="372"/>
      <c r="O249" s="372"/>
      <c r="P249" s="372"/>
      <c r="Q249" s="372"/>
      <c r="R249" s="372"/>
      <c r="S249" s="372"/>
      <c r="T249" s="372"/>
      <c r="U249" s="372"/>
      <c r="V249" s="372"/>
      <c r="W249" s="372"/>
      <c r="X249" s="372"/>
      <c r="Y249" s="372"/>
      <c r="Z249" s="372"/>
      <c r="AA249" s="372"/>
      <c r="AB249" s="372"/>
      <c r="AC249" s="372"/>
      <c r="AD249" s="372"/>
      <c r="AE249" s="372"/>
      <c r="AF249" s="372"/>
      <c r="AG249" s="372"/>
      <c r="AH249" s="372"/>
      <c r="AI249" s="372"/>
    </row>
    <row r="250" ht="12.75" customHeight="1" spans="1:35">
      <c r="A250" s="387"/>
      <c r="B250" s="388"/>
      <c r="C250" s="389"/>
      <c r="D250" s="389"/>
      <c r="E250" s="389"/>
      <c r="F250" s="390"/>
      <c r="G250" s="388"/>
      <c r="H250" s="388"/>
      <c r="I250" s="372"/>
      <c r="J250" s="372"/>
      <c r="K250" s="372"/>
      <c r="L250" s="372"/>
      <c r="M250" s="372"/>
      <c r="N250" s="372"/>
      <c r="O250" s="372"/>
      <c r="P250" s="372"/>
      <c r="Q250" s="372"/>
      <c r="R250" s="372"/>
      <c r="S250" s="372"/>
      <c r="T250" s="372"/>
      <c r="U250" s="372"/>
      <c r="V250" s="372"/>
      <c r="W250" s="372"/>
      <c r="X250" s="372"/>
      <c r="Y250" s="372"/>
      <c r="Z250" s="372"/>
      <c r="AA250" s="372"/>
      <c r="AB250" s="372"/>
      <c r="AC250" s="372"/>
      <c r="AD250" s="372"/>
      <c r="AE250" s="372"/>
      <c r="AF250" s="372"/>
      <c r="AG250" s="372"/>
      <c r="AH250" s="372"/>
      <c r="AI250" s="372"/>
    </row>
    <row r="251" ht="12.75" customHeight="1" spans="1:35">
      <c r="A251" s="387"/>
      <c r="B251" s="388"/>
      <c r="C251" s="389"/>
      <c r="D251" s="389"/>
      <c r="E251" s="389"/>
      <c r="F251" s="390"/>
      <c r="G251" s="388"/>
      <c r="H251" s="388"/>
      <c r="I251" s="372"/>
      <c r="J251" s="372"/>
      <c r="K251" s="372"/>
      <c r="L251" s="372"/>
      <c r="M251" s="372"/>
      <c r="N251" s="372"/>
      <c r="O251" s="372"/>
      <c r="P251" s="372"/>
      <c r="Q251" s="372"/>
      <c r="R251" s="372"/>
      <c r="S251" s="372"/>
      <c r="T251" s="372"/>
      <c r="U251" s="372"/>
      <c r="V251" s="372"/>
      <c r="W251" s="372"/>
      <c r="X251" s="372"/>
      <c r="Y251" s="372"/>
      <c r="Z251" s="372"/>
      <c r="AA251" s="372"/>
      <c r="AB251" s="372"/>
      <c r="AC251" s="372"/>
      <c r="AD251" s="372"/>
      <c r="AE251" s="372"/>
      <c r="AF251" s="372"/>
      <c r="AG251" s="372"/>
      <c r="AH251" s="372"/>
      <c r="AI251" s="372"/>
    </row>
    <row r="252" ht="12.75" customHeight="1" spans="1:35">
      <c r="A252" s="387"/>
      <c r="B252" s="388"/>
      <c r="C252" s="389"/>
      <c r="D252" s="389"/>
      <c r="E252" s="389"/>
      <c r="F252" s="390"/>
      <c r="G252" s="388"/>
      <c r="H252" s="388"/>
      <c r="I252" s="372"/>
      <c r="J252" s="372"/>
      <c r="K252" s="372"/>
      <c r="L252" s="372"/>
      <c r="M252" s="372"/>
      <c r="N252" s="372"/>
      <c r="O252" s="372"/>
      <c r="P252" s="372"/>
      <c r="Q252" s="372"/>
      <c r="R252" s="372"/>
      <c r="S252" s="372"/>
      <c r="T252" s="372"/>
      <c r="U252" s="372"/>
      <c r="V252" s="372"/>
      <c r="W252" s="372"/>
      <c r="X252" s="372"/>
      <c r="Y252" s="372"/>
      <c r="Z252" s="372"/>
      <c r="AA252" s="372"/>
      <c r="AB252" s="372"/>
      <c r="AC252" s="372"/>
      <c r="AD252" s="372"/>
      <c r="AE252" s="372"/>
      <c r="AF252" s="372"/>
      <c r="AG252" s="372"/>
      <c r="AH252" s="372"/>
      <c r="AI252" s="372"/>
    </row>
    <row r="253" ht="12.75" customHeight="1" spans="1:35">
      <c r="A253" s="387"/>
      <c r="B253" s="388"/>
      <c r="C253" s="389"/>
      <c r="D253" s="389"/>
      <c r="E253" s="389"/>
      <c r="F253" s="390"/>
      <c r="G253" s="388"/>
      <c r="H253" s="388"/>
      <c r="I253" s="372"/>
      <c r="J253" s="372"/>
      <c r="K253" s="372"/>
      <c r="L253" s="372"/>
      <c r="M253" s="372"/>
      <c r="N253" s="372"/>
      <c r="O253" s="372"/>
      <c r="P253" s="372"/>
      <c r="Q253" s="372"/>
      <c r="R253" s="372"/>
      <c r="S253" s="372"/>
      <c r="T253" s="372"/>
      <c r="U253" s="372"/>
      <c r="V253" s="372"/>
      <c r="W253" s="372"/>
      <c r="X253" s="372"/>
      <c r="Y253" s="372"/>
      <c r="Z253" s="372"/>
      <c r="AA253" s="372"/>
      <c r="AB253" s="372"/>
      <c r="AC253" s="372"/>
      <c r="AD253" s="372"/>
      <c r="AE253" s="372"/>
      <c r="AF253" s="372"/>
      <c r="AG253" s="372"/>
      <c r="AH253" s="372"/>
      <c r="AI253" s="372"/>
    </row>
    <row r="254" ht="12.75" customHeight="1" spans="1:35">
      <c r="A254" s="387"/>
      <c r="B254" s="388"/>
      <c r="C254" s="389"/>
      <c r="D254" s="389"/>
      <c r="E254" s="389"/>
      <c r="F254" s="390"/>
      <c r="G254" s="388"/>
      <c r="H254" s="388"/>
      <c r="I254" s="372"/>
      <c r="J254" s="372"/>
      <c r="K254" s="372"/>
      <c r="L254" s="372"/>
      <c r="M254" s="372"/>
      <c r="N254" s="372"/>
      <c r="O254" s="372"/>
      <c r="P254" s="372"/>
      <c r="Q254" s="372"/>
      <c r="R254" s="372"/>
      <c r="S254" s="372"/>
      <c r="T254" s="372"/>
      <c r="U254" s="372"/>
      <c r="V254" s="372"/>
      <c r="W254" s="372"/>
      <c r="X254" s="372"/>
      <c r="Y254" s="372"/>
      <c r="Z254" s="372"/>
      <c r="AA254" s="372"/>
      <c r="AB254" s="372"/>
      <c r="AC254" s="372"/>
      <c r="AD254" s="372"/>
      <c r="AE254" s="372"/>
      <c r="AF254" s="372"/>
      <c r="AG254" s="372"/>
      <c r="AH254" s="372"/>
      <c r="AI254" s="372"/>
    </row>
    <row r="255" ht="12.75" customHeight="1" spans="1:35">
      <c r="A255" s="387"/>
      <c r="B255" s="388"/>
      <c r="C255" s="389"/>
      <c r="D255" s="389"/>
      <c r="E255" s="389"/>
      <c r="F255" s="390"/>
      <c r="G255" s="388"/>
      <c r="H255" s="388"/>
      <c r="I255" s="372"/>
      <c r="J255" s="372"/>
      <c r="K255" s="372"/>
      <c r="L255" s="372"/>
      <c r="M255" s="372"/>
      <c r="N255" s="372"/>
      <c r="O255" s="372"/>
      <c r="P255" s="372"/>
      <c r="Q255" s="372"/>
      <c r="R255" s="372"/>
      <c r="S255" s="372"/>
      <c r="T255" s="372"/>
      <c r="U255" s="372"/>
      <c r="V255" s="372"/>
      <c r="W255" s="372"/>
      <c r="X255" s="372"/>
      <c r="Y255" s="372"/>
      <c r="Z255" s="372"/>
      <c r="AA255" s="372"/>
      <c r="AB255" s="372"/>
      <c r="AC255" s="372"/>
      <c r="AD255" s="372"/>
      <c r="AE255" s="372"/>
      <c r="AF255" s="372"/>
      <c r="AG255" s="372"/>
      <c r="AH255" s="372"/>
      <c r="AI255" s="372"/>
    </row>
    <row r="256" ht="12.75" customHeight="1" spans="1:35">
      <c r="A256" s="387"/>
      <c r="B256" s="388"/>
      <c r="C256" s="389"/>
      <c r="D256" s="389"/>
      <c r="E256" s="389"/>
      <c r="F256" s="390"/>
      <c r="G256" s="388"/>
      <c r="H256" s="388"/>
      <c r="I256" s="372"/>
      <c r="J256" s="372"/>
      <c r="K256" s="372"/>
      <c r="L256" s="372"/>
      <c r="M256" s="372"/>
      <c r="N256" s="372"/>
      <c r="O256" s="372"/>
      <c r="P256" s="372"/>
      <c r="Q256" s="372"/>
      <c r="R256" s="372"/>
      <c r="S256" s="372"/>
      <c r="T256" s="372"/>
      <c r="U256" s="372"/>
      <c r="V256" s="372"/>
      <c r="W256" s="372"/>
      <c r="X256" s="372"/>
      <c r="Y256" s="372"/>
      <c r="Z256" s="372"/>
      <c r="AA256" s="372"/>
      <c r="AB256" s="372"/>
      <c r="AC256" s="372"/>
      <c r="AD256" s="372"/>
      <c r="AE256" s="372"/>
      <c r="AF256" s="372"/>
      <c r="AG256" s="372"/>
      <c r="AH256" s="372"/>
      <c r="AI256" s="372"/>
    </row>
    <row r="257" ht="12.75" customHeight="1" spans="1:35">
      <c r="A257" s="387"/>
      <c r="B257" s="388"/>
      <c r="C257" s="389"/>
      <c r="D257" s="389"/>
      <c r="E257" s="389"/>
      <c r="F257" s="390"/>
      <c r="G257" s="388"/>
      <c r="H257" s="388"/>
      <c r="I257" s="372"/>
      <c r="J257" s="372"/>
      <c r="K257" s="372"/>
      <c r="L257" s="372"/>
      <c r="M257" s="372"/>
      <c r="N257" s="372"/>
      <c r="O257" s="372"/>
      <c r="P257" s="372"/>
      <c r="Q257" s="372"/>
      <c r="R257" s="372"/>
      <c r="S257" s="372"/>
      <c r="T257" s="372"/>
      <c r="U257" s="372"/>
      <c r="V257" s="372"/>
      <c r="W257" s="372"/>
      <c r="X257" s="372"/>
      <c r="Y257" s="372"/>
      <c r="Z257" s="372"/>
      <c r="AA257" s="372"/>
      <c r="AB257" s="372"/>
      <c r="AC257" s="372"/>
      <c r="AD257" s="372"/>
      <c r="AE257" s="372"/>
      <c r="AF257" s="372"/>
      <c r="AG257" s="372"/>
      <c r="AH257" s="372"/>
      <c r="AI257" s="372"/>
    </row>
    <row r="258" ht="12.75" customHeight="1" spans="1:35">
      <c r="A258" s="387"/>
      <c r="B258" s="388"/>
      <c r="C258" s="389"/>
      <c r="D258" s="389"/>
      <c r="E258" s="389"/>
      <c r="F258" s="390"/>
      <c r="G258" s="388"/>
      <c r="H258" s="388"/>
      <c r="I258" s="372"/>
      <c r="J258" s="372"/>
      <c r="K258" s="372"/>
      <c r="L258" s="372"/>
      <c r="M258" s="372"/>
      <c r="N258" s="372"/>
      <c r="O258" s="372"/>
      <c r="P258" s="372"/>
      <c r="Q258" s="372"/>
      <c r="R258" s="372"/>
      <c r="S258" s="372"/>
      <c r="T258" s="372"/>
      <c r="U258" s="372"/>
      <c r="V258" s="372"/>
      <c r="W258" s="372"/>
      <c r="X258" s="372"/>
      <c r="Y258" s="372"/>
      <c r="Z258" s="372"/>
      <c r="AA258" s="372"/>
      <c r="AB258" s="372"/>
      <c r="AC258" s="372"/>
      <c r="AD258" s="372"/>
      <c r="AE258" s="372"/>
      <c r="AF258" s="372"/>
      <c r="AG258" s="372"/>
      <c r="AH258" s="372"/>
      <c r="AI258" s="372"/>
    </row>
    <row r="259" ht="12.75" customHeight="1" spans="1:35">
      <c r="A259" s="387"/>
      <c r="B259" s="388"/>
      <c r="C259" s="389"/>
      <c r="D259" s="389"/>
      <c r="E259" s="389"/>
      <c r="F259" s="390"/>
      <c r="G259" s="388"/>
      <c r="H259" s="388"/>
      <c r="I259" s="372"/>
      <c r="J259" s="372"/>
      <c r="K259" s="372"/>
      <c r="L259" s="372"/>
      <c r="M259" s="372"/>
      <c r="N259" s="372"/>
      <c r="O259" s="372"/>
      <c r="P259" s="372"/>
      <c r="Q259" s="372"/>
      <c r="R259" s="372"/>
      <c r="S259" s="372"/>
      <c r="T259" s="372"/>
      <c r="U259" s="372"/>
      <c r="V259" s="372"/>
      <c r="W259" s="372"/>
      <c r="X259" s="372"/>
      <c r="Y259" s="372"/>
      <c r="Z259" s="372"/>
      <c r="AA259" s="372"/>
      <c r="AB259" s="372"/>
      <c r="AC259" s="372"/>
      <c r="AD259" s="372"/>
      <c r="AE259" s="372"/>
      <c r="AF259" s="372"/>
      <c r="AG259" s="372"/>
      <c r="AH259" s="372"/>
      <c r="AI259" s="372"/>
    </row>
    <row r="260" ht="12.75" customHeight="1" spans="1:35">
      <c r="A260" s="387"/>
      <c r="B260" s="388"/>
      <c r="C260" s="389"/>
      <c r="D260" s="389"/>
      <c r="E260" s="389"/>
      <c r="F260" s="390"/>
      <c r="G260" s="388"/>
      <c r="H260" s="388"/>
      <c r="I260" s="372"/>
      <c r="J260" s="372"/>
      <c r="K260" s="372"/>
      <c r="L260" s="372"/>
      <c r="M260" s="372"/>
      <c r="N260" s="372"/>
      <c r="O260" s="372"/>
      <c r="P260" s="372"/>
      <c r="Q260" s="372"/>
      <c r="R260" s="372"/>
      <c r="S260" s="372"/>
      <c r="T260" s="372"/>
      <c r="U260" s="372"/>
      <c r="V260" s="372"/>
      <c r="W260" s="372"/>
      <c r="X260" s="372"/>
      <c r="Y260" s="372"/>
      <c r="Z260" s="372"/>
      <c r="AA260" s="372"/>
      <c r="AB260" s="372"/>
      <c r="AC260" s="372"/>
      <c r="AD260" s="372"/>
      <c r="AE260" s="372"/>
      <c r="AF260" s="372"/>
      <c r="AG260" s="372"/>
      <c r="AH260" s="372"/>
      <c r="AI260" s="372"/>
    </row>
    <row r="261" ht="12.75" customHeight="1" spans="1:35">
      <c r="A261" s="387"/>
      <c r="B261" s="388"/>
      <c r="C261" s="389"/>
      <c r="D261" s="389"/>
      <c r="E261" s="389"/>
      <c r="F261" s="390"/>
      <c r="G261" s="388"/>
      <c r="H261" s="388"/>
      <c r="I261" s="372"/>
      <c r="J261" s="372"/>
      <c r="K261" s="372"/>
      <c r="L261" s="372"/>
      <c r="M261" s="372"/>
      <c r="N261" s="372"/>
      <c r="O261" s="372"/>
      <c r="P261" s="372"/>
      <c r="Q261" s="372"/>
      <c r="R261" s="372"/>
      <c r="S261" s="372"/>
      <c r="T261" s="372"/>
      <c r="U261" s="372"/>
      <c r="V261" s="372"/>
      <c r="W261" s="372"/>
      <c r="X261" s="372"/>
      <c r="Y261" s="372"/>
      <c r="Z261" s="372"/>
      <c r="AA261" s="372"/>
      <c r="AB261" s="372"/>
      <c r="AC261" s="372"/>
      <c r="AD261" s="372"/>
      <c r="AE261" s="372"/>
      <c r="AF261" s="372"/>
      <c r="AG261" s="372"/>
      <c r="AH261" s="372"/>
      <c r="AI261" s="372"/>
    </row>
    <row r="262" ht="12.75" customHeight="1" spans="1:35">
      <c r="A262" s="387"/>
      <c r="B262" s="388"/>
      <c r="C262" s="389"/>
      <c r="D262" s="389"/>
      <c r="E262" s="389"/>
      <c r="F262" s="390"/>
      <c r="G262" s="388"/>
      <c r="H262" s="388"/>
      <c r="I262" s="372"/>
      <c r="J262" s="372"/>
      <c r="K262" s="372"/>
      <c r="L262" s="372"/>
      <c r="M262" s="372"/>
      <c r="N262" s="372"/>
      <c r="O262" s="372"/>
      <c r="P262" s="372"/>
      <c r="Q262" s="372"/>
      <c r="R262" s="372"/>
      <c r="S262" s="372"/>
      <c r="T262" s="372"/>
      <c r="U262" s="372"/>
      <c r="V262" s="372"/>
      <c r="W262" s="372"/>
      <c r="X262" s="372"/>
      <c r="Y262" s="372"/>
      <c r="Z262" s="372"/>
      <c r="AA262" s="372"/>
      <c r="AB262" s="372"/>
      <c r="AC262" s="372"/>
      <c r="AD262" s="372"/>
      <c r="AE262" s="372"/>
      <c r="AF262" s="372"/>
      <c r="AG262" s="372"/>
      <c r="AH262" s="372"/>
      <c r="AI262" s="372"/>
    </row>
    <row r="263" ht="12.75" customHeight="1" spans="1:35">
      <c r="A263" s="387"/>
      <c r="B263" s="388"/>
      <c r="C263" s="389"/>
      <c r="D263" s="389"/>
      <c r="E263" s="389"/>
      <c r="F263" s="390"/>
      <c r="G263" s="388"/>
      <c r="H263" s="388"/>
      <c r="I263" s="372"/>
      <c r="J263" s="372"/>
      <c r="K263" s="372"/>
      <c r="L263" s="372"/>
      <c r="M263" s="372"/>
      <c r="N263" s="372"/>
      <c r="O263" s="372"/>
      <c r="P263" s="372"/>
      <c r="Q263" s="372"/>
      <c r="R263" s="372"/>
      <c r="S263" s="372"/>
      <c r="T263" s="372"/>
      <c r="U263" s="372"/>
      <c r="V263" s="372"/>
      <c r="W263" s="372"/>
      <c r="X263" s="372"/>
      <c r="Y263" s="372"/>
      <c r="Z263" s="372"/>
      <c r="AA263" s="372"/>
      <c r="AB263" s="372"/>
      <c r="AC263" s="372"/>
      <c r="AD263" s="372"/>
      <c r="AE263" s="372"/>
      <c r="AF263" s="372"/>
      <c r="AG263" s="372"/>
      <c r="AH263" s="372"/>
      <c r="AI263" s="372"/>
    </row>
    <row r="264" ht="12.75" customHeight="1" spans="1:35">
      <c r="A264" s="387"/>
      <c r="B264" s="388"/>
      <c r="C264" s="389"/>
      <c r="D264" s="389"/>
      <c r="E264" s="389"/>
      <c r="F264" s="390"/>
      <c r="G264" s="388"/>
      <c r="H264" s="388"/>
      <c r="I264" s="372"/>
      <c r="J264" s="372"/>
      <c r="K264" s="372"/>
      <c r="L264" s="372"/>
      <c r="M264" s="372"/>
      <c r="N264" s="372"/>
      <c r="O264" s="372"/>
      <c r="P264" s="372"/>
      <c r="Q264" s="372"/>
      <c r="R264" s="372"/>
      <c r="S264" s="372"/>
      <c r="T264" s="372"/>
      <c r="U264" s="372"/>
      <c r="V264" s="372"/>
      <c r="W264" s="372"/>
      <c r="X264" s="372"/>
      <c r="Y264" s="372"/>
      <c r="Z264" s="372"/>
      <c r="AA264" s="372"/>
      <c r="AB264" s="372"/>
      <c r="AC264" s="372"/>
      <c r="AD264" s="372"/>
      <c r="AE264" s="372"/>
      <c r="AF264" s="372"/>
      <c r="AG264" s="372"/>
      <c r="AH264" s="372"/>
      <c r="AI264" s="372"/>
    </row>
    <row r="265" ht="12.75" customHeight="1" spans="1:35">
      <c r="A265" s="387"/>
      <c r="B265" s="388"/>
      <c r="C265" s="389"/>
      <c r="D265" s="389"/>
      <c r="E265" s="389"/>
      <c r="F265" s="390"/>
      <c r="G265" s="388"/>
      <c r="H265" s="388"/>
      <c r="I265" s="372"/>
      <c r="J265" s="372"/>
      <c r="K265" s="372"/>
      <c r="L265" s="372"/>
      <c r="M265" s="372"/>
      <c r="N265" s="372"/>
      <c r="O265" s="372"/>
      <c r="P265" s="372"/>
      <c r="Q265" s="372"/>
      <c r="R265" s="372"/>
      <c r="S265" s="372"/>
      <c r="T265" s="372"/>
      <c r="U265" s="372"/>
      <c r="V265" s="372"/>
      <c r="W265" s="372"/>
      <c r="X265" s="372"/>
      <c r="Y265" s="372"/>
      <c r="Z265" s="372"/>
      <c r="AA265" s="372"/>
      <c r="AB265" s="372"/>
      <c r="AC265" s="372"/>
      <c r="AD265" s="372"/>
      <c r="AE265" s="372"/>
      <c r="AF265" s="372"/>
      <c r="AG265" s="372"/>
      <c r="AH265" s="372"/>
      <c r="AI265" s="372"/>
    </row>
    <row r="266" ht="12.75" customHeight="1" spans="1:35">
      <c r="A266" s="387"/>
      <c r="B266" s="388"/>
      <c r="C266" s="389"/>
      <c r="D266" s="389"/>
      <c r="E266" s="389"/>
      <c r="F266" s="390"/>
      <c r="G266" s="388"/>
      <c r="H266" s="388"/>
      <c r="I266" s="372"/>
      <c r="J266" s="372"/>
      <c r="K266" s="372"/>
      <c r="L266" s="372"/>
      <c r="M266" s="372"/>
      <c r="N266" s="372"/>
      <c r="O266" s="372"/>
      <c r="P266" s="372"/>
      <c r="Q266" s="372"/>
      <c r="R266" s="372"/>
      <c r="S266" s="372"/>
      <c r="T266" s="372"/>
      <c r="U266" s="372"/>
      <c r="V266" s="372"/>
      <c r="W266" s="372"/>
      <c r="X266" s="372"/>
      <c r="Y266" s="372"/>
      <c r="Z266" s="372"/>
      <c r="AA266" s="372"/>
      <c r="AB266" s="372"/>
      <c r="AC266" s="372"/>
      <c r="AD266" s="372"/>
      <c r="AE266" s="372"/>
      <c r="AF266" s="372"/>
      <c r="AG266" s="372"/>
      <c r="AH266" s="372"/>
      <c r="AI266" s="372"/>
    </row>
    <row r="267" ht="12.75" customHeight="1" spans="1:35">
      <c r="A267" s="387"/>
      <c r="B267" s="388"/>
      <c r="C267" s="389"/>
      <c r="D267" s="389"/>
      <c r="E267" s="389"/>
      <c r="F267" s="390"/>
      <c r="G267" s="388"/>
      <c r="H267" s="388"/>
      <c r="I267" s="372"/>
      <c r="J267" s="372"/>
      <c r="K267" s="372"/>
      <c r="L267" s="372"/>
      <c r="M267" s="372"/>
      <c r="N267" s="372"/>
      <c r="O267" s="372"/>
      <c r="P267" s="372"/>
      <c r="Q267" s="372"/>
      <c r="R267" s="372"/>
      <c r="S267" s="372"/>
      <c r="T267" s="372"/>
      <c r="U267" s="372"/>
      <c r="V267" s="372"/>
      <c r="W267" s="372"/>
      <c r="X267" s="372"/>
      <c r="Y267" s="372"/>
      <c r="Z267" s="372"/>
      <c r="AA267" s="372"/>
      <c r="AB267" s="372"/>
      <c r="AC267" s="372"/>
      <c r="AD267" s="372"/>
      <c r="AE267" s="372"/>
      <c r="AF267" s="372"/>
      <c r="AG267" s="372"/>
      <c r="AH267" s="372"/>
      <c r="AI267" s="372"/>
    </row>
    <row r="268" ht="12.75" customHeight="1" spans="1:35">
      <c r="A268" s="387"/>
      <c r="B268" s="388"/>
      <c r="C268" s="389"/>
      <c r="D268" s="389"/>
      <c r="E268" s="389"/>
      <c r="F268" s="390"/>
      <c r="G268" s="388"/>
      <c r="H268" s="388"/>
      <c r="I268" s="372"/>
      <c r="J268" s="372"/>
      <c r="K268" s="372"/>
      <c r="L268" s="372"/>
      <c r="M268" s="372"/>
      <c r="N268" s="372"/>
      <c r="O268" s="372"/>
      <c r="P268" s="372"/>
      <c r="Q268" s="372"/>
      <c r="R268" s="372"/>
      <c r="S268" s="372"/>
      <c r="T268" s="372"/>
      <c r="U268" s="372"/>
      <c r="V268" s="372"/>
      <c r="W268" s="372"/>
      <c r="X268" s="372"/>
      <c r="Y268" s="372"/>
      <c r="Z268" s="372"/>
      <c r="AA268" s="372"/>
      <c r="AB268" s="372"/>
      <c r="AC268" s="372"/>
      <c r="AD268" s="372"/>
      <c r="AE268" s="372"/>
      <c r="AF268" s="372"/>
      <c r="AG268" s="372"/>
      <c r="AH268" s="372"/>
      <c r="AI268" s="372"/>
    </row>
    <row r="269" ht="12.75" customHeight="1" spans="1:35">
      <c r="A269" s="387"/>
      <c r="B269" s="388"/>
      <c r="C269" s="389"/>
      <c r="D269" s="389"/>
      <c r="E269" s="389"/>
      <c r="F269" s="390"/>
      <c r="G269" s="388"/>
      <c r="H269" s="388"/>
      <c r="I269" s="372"/>
      <c r="J269" s="372"/>
      <c r="K269" s="372"/>
      <c r="L269" s="372"/>
      <c r="M269" s="372"/>
      <c r="N269" s="372"/>
      <c r="O269" s="372"/>
      <c r="P269" s="372"/>
      <c r="Q269" s="372"/>
      <c r="R269" s="372"/>
      <c r="S269" s="372"/>
      <c r="T269" s="372"/>
      <c r="U269" s="372"/>
      <c r="V269" s="372"/>
      <c r="W269" s="372"/>
      <c r="X269" s="372"/>
      <c r="Y269" s="372"/>
      <c r="Z269" s="372"/>
      <c r="AA269" s="372"/>
      <c r="AB269" s="372"/>
      <c r="AC269" s="372"/>
      <c r="AD269" s="372"/>
      <c r="AE269" s="372"/>
      <c r="AF269" s="372"/>
      <c r="AG269" s="372"/>
      <c r="AH269" s="372"/>
      <c r="AI269" s="372"/>
    </row>
    <row r="270" ht="12.75" customHeight="1" spans="1:35">
      <c r="A270" s="387"/>
      <c r="B270" s="388"/>
      <c r="C270" s="389"/>
      <c r="D270" s="389"/>
      <c r="E270" s="389"/>
      <c r="F270" s="390"/>
      <c r="G270" s="388"/>
      <c r="H270" s="388"/>
      <c r="I270" s="372"/>
      <c r="J270" s="372"/>
      <c r="K270" s="372"/>
      <c r="L270" s="372"/>
      <c r="M270" s="372"/>
      <c r="N270" s="372"/>
      <c r="O270" s="372"/>
      <c r="P270" s="372"/>
      <c r="Q270" s="372"/>
      <c r="R270" s="372"/>
      <c r="S270" s="372"/>
      <c r="T270" s="372"/>
      <c r="U270" s="372"/>
      <c r="V270" s="372"/>
      <c r="W270" s="372"/>
      <c r="X270" s="372"/>
      <c r="Y270" s="372"/>
      <c r="Z270" s="372"/>
      <c r="AA270" s="372"/>
      <c r="AB270" s="372"/>
      <c r="AC270" s="372"/>
      <c r="AD270" s="372"/>
      <c r="AE270" s="372"/>
      <c r="AF270" s="372"/>
      <c r="AG270" s="372"/>
      <c r="AH270" s="372"/>
      <c r="AI270" s="372"/>
    </row>
    <row r="271" ht="12.75" customHeight="1" spans="1:35">
      <c r="A271" s="387"/>
      <c r="B271" s="388"/>
      <c r="C271" s="389"/>
      <c r="D271" s="389"/>
      <c r="E271" s="389"/>
      <c r="F271" s="390"/>
      <c r="G271" s="388"/>
      <c r="H271" s="391"/>
      <c r="I271" s="372"/>
      <c r="J271" s="372"/>
      <c r="K271" s="372"/>
      <c r="L271" s="372"/>
      <c r="M271" s="372"/>
      <c r="N271" s="372"/>
      <c r="O271" s="372"/>
      <c r="P271" s="372"/>
      <c r="Q271" s="372"/>
      <c r="R271" s="372"/>
      <c r="S271" s="372"/>
      <c r="T271" s="372"/>
      <c r="U271" s="372"/>
      <c r="V271" s="372"/>
      <c r="W271" s="372"/>
      <c r="X271" s="372"/>
      <c r="Y271" s="372"/>
      <c r="Z271" s="372"/>
      <c r="AA271" s="372"/>
      <c r="AB271" s="372"/>
      <c r="AC271" s="372"/>
      <c r="AD271" s="372"/>
      <c r="AE271" s="372"/>
      <c r="AF271" s="372"/>
      <c r="AG271" s="372"/>
      <c r="AH271" s="372"/>
      <c r="AI271" s="372"/>
    </row>
    <row r="272" ht="12.75" customHeight="1" spans="1:35">
      <c r="A272" s="387"/>
      <c r="B272" s="388"/>
      <c r="C272" s="389"/>
      <c r="D272" s="389"/>
      <c r="E272" s="389"/>
      <c r="F272" s="390"/>
      <c r="G272" s="388"/>
      <c r="H272" s="391"/>
      <c r="I272" s="372"/>
      <c r="J272" s="372"/>
      <c r="K272" s="372"/>
      <c r="L272" s="372"/>
      <c r="M272" s="372"/>
      <c r="N272" s="372"/>
      <c r="O272" s="372"/>
      <c r="P272" s="372"/>
      <c r="Q272" s="372"/>
      <c r="R272" s="372"/>
      <c r="S272" s="372"/>
      <c r="T272" s="372"/>
      <c r="U272" s="372"/>
      <c r="V272" s="372"/>
      <c r="W272" s="372"/>
      <c r="X272" s="372"/>
      <c r="Y272" s="372"/>
      <c r="Z272" s="372"/>
      <c r="AA272" s="372"/>
      <c r="AB272" s="372"/>
      <c r="AC272" s="372"/>
      <c r="AD272" s="372"/>
      <c r="AE272" s="372"/>
      <c r="AF272" s="372"/>
      <c r="AG272" s="372"/>
      <c r="AH272" s="372"/>
      <c r="AI272" s="372"/>
    </row>
    <row r="273" ht="12.75" customHeight="1" spans="1:35">
      <c r="A273" s="387"/>
      <c r="B273" s="388"/>
      <c r="C273" s="389"/>
      <c r="D273" s="389"/>
      <c r="E273" s="389"/>
      <c r="F273" s="390"/>
      <c r="G273" s="388"/>
      <c r="H273" s="391"/>
      <c r="I273" s="372"/>
      <c r="J273" s="372"/>
      <c r="K273" s="372"/>
      <c r="L273" s="372"/>
      <c r="M273" s="372"/>
      <c r="N273" s="372"/>
      <c r="O273" s="372"/>
      <c r="P273" s="372"/>
      <c r="Q273" s="372"/>
      <c r="R273" s="372"/>
      <c r="S273" s="372"/>
      <c r="T273" s="372"/>
      <c r="U273" s="372"/>
      <c r="V273" s="372"/>
      <c r="W273" s="372"/>
      <c r="X273" s="372"/>
      <c r="Y273" s="372"/>
      <c r="Z273" s="372"/>
      <c r="AA273" s="372"/>
      <c r="AB273" s="372"/>
      <c r="AC273" s="372"/>
      <c r="AD273" s="372"/>
      <c r="AE273" s="372"/>
      <c r="AF273" s="372"/>
      <c r="AG273" s="372"/>
      <c r="AH273" s="372"/>
      <c r="AI273" s="372"/>
    </row>
    <row r="274" ht="12.75" customHeight="1" spans="1:35">
      <c r="A274" s="387"/>
      <c r="B274" s="388"/>
      <c r="C274" s="389"/>
      <c r="D274" s="389"/>
      <c r="E274" s="389"/>
      <c r="F274" s="390"/>
      <c r="G274" s="388"/>
      <c r="H274" s="391"/>
      <c r="I274" s="372"/>
      <c r="J274" s="372"/>
      <c r="K274" s="372"/>
      <c r="L274" s="372"/>
      <c r="M274" s="372"/>
      <c r="N274" s="372"/>
      <c r="O274" s="372"/>
      <c r="P274" s="372"/>
      <c r="Q274" s="372"/>
      <c r="R274" s="372"/>
      <c r="S274" s="372"/>
      <c r="T274" s="372"/>
      <c r="U274" s="372"/>
      <c r="V274" s="372"/>
      <c r="W274" s="372"/>
      <c r="X274" s="372"/>
      <c r="Y274" s="372"/>
      <c r="Z274" s="372"/>
      <c r="AA274" s="372"/>
      <c r="AB274" s="372"/>
      <c r="AC274" s="372"/>
      <c r="AD274" s="372"/>
      <c r="AE274" s="372"/>
      <c r="AF274" s="372"/>
      <c r="AG274" s="372"/>
      <c r="AH274" s="372"/>
      <c r="AI274" s="372"/>
    </row>
    <row r="275" ht="12.75" customHeight="1" spans="1:35">
      <c r="A275" s="387"/>
      <c r="B275" s="388"/>
      <c r="C275" s="389"/>
      <c r="D275" s="389"/>
      <c r="E275" s="389"/>
      <c r="F275" s="390"/>
      <c r="G275" s="388"/>
      <c r="H275" s="391"/>
      <c r="I275" s="372"/>
      <c r="J275" s="372"/>
      <c r="K275" s="372"/>
      <c r="L275" s="372"/>
      <c r="M275" s="372"/>
      <c r="N275" s="372"/>
      <c r="O275" s="372"/>
      <c r="P275" s="372"/>
      <c r="Q275" s="372"/>
      <c r="R275" s="372"/>
      <c r="S275" s="372"/>
      <c r="T275" s="372"/>
      <c r="U275" s="372"/>
      <c r="V275" s="372"/>
      <c r="W275" s="372"/>
      <c r="X275" s="372"/>
      <c r="Y275" s="372"/>
      <c r="Z275" s="372"/>
      <c r="AA275" s="372"/>
      <c r="AB275" s="372"/>
      <c r="AC275" s="372"/>
      <c r="AD275" s="372"/>
      <c r="AE275" s="372"/>
      <c r="AF275" s="372"/>
      <c r="AG275" s="372"/>
      <c r="AH275" s="372"/>
      <c r="AI275" s="372"/>
    </row>
    <row r="276" ht="12.75" customHeight="1" spans="1:35">
      <c r="A276" s="387"/>
      <c r="B276" s="388"/>
      <c r="C276" s="389"/>
      <c r="D276" s="389"/>
      <c r="E276" s="389"/>
      <c r="F276" s="390"/>
      <c r="G276" s="388"/>
      <c r="H276" s="391"/>
      <c r="I276" s="372"/>
      <c r="J276" s="372"/>
      <c r="K276" s="372"/>
      <c r="L276" s="372"/>
      <c r="M276" s="372"/>
      <c r="N276" s="372"/>
      <c r="O276" s="372"/>
      <c r="P276" s="372"/>
      <c r="Q276" s="372"/>
      <c r="R276" s="372"/>
      <c r="S276" s="372"/>
      <c r="T276" s="372"/>
      <c r="U276" s="372"/>
      <c r="V276" s="372"/>
      <c r="W276" s="372"/>
      <c r="X276" s="372"/>
      <c r="Y276" s="372"/>
      <c r="Z276" s="372"/>
      <c r="AA276" s="372"/>
      <c r="AB276" s="372"/>
      <c r="AC276" s="372"/>
      <c r="AD276" s="372"/>
      <c r="AE276" s="372"/>
      <c r="AF276" s="372"/>
      <c r="AG276" s="372"/>
      <c r="AH276" s="372"/>
      <c r="AI276" s="372"/>
    </row>
    <row r="277" ht="12.75" customHeight="1" spans="1:35">
      <c r="A277" s="387"/>
      <c r="B277" s="388"/>
      <c r="C277" s="389"/>
      <c r="D277" s="389"/>
      <c r="E277" s="389"/>
      <c r="F277" s="390"/>
      <c r="G277" s="388"/>
      <c r="H277" s="391"/>
      <c r="I277" s="372"/>
      <c r="J277" s="372"/>
      <c r="K277" s="372"/>
      <c r="L277" s="372"/>
      <c r="M277" s="372"/>
      <c r="N277" s="372"/>
      <c r="O277" s="372"/>
      <c r="P277" s="372"/>
      <c r="Q277" s="372"/>
      <c r="R277" s="372"/>
      <c r="S277" s="372"/>
      <c r="T277" s="372"/>
      <c r="U277" s="372"/>
      <c r="V277" s="372"/>
      <c r="W277" s="372"/>
      <c r="X277" s="372"/>
      <c r="Y277" s="372"/>
      <c r="Z277" s="372"/>
      <c r="AA277" s="372"/>
      <c r="AB277" s="372"/>
      <c r="AC277" s="372"/>
      <c r="AD277" s="372"/>
      <c r="AE277" s="372"/>
      <c r="AF277" s="372"/>
      <c r="AG277" s="372"/>
      <c r="AH277" s="372"/>
      <c r="AI277" s="372"/>
    </row>
    <row r="278" ht="12.75" customHeight="1" spans="1:35">
      <c r="A278" s="387"/>
      <c r="B278" s="388"/>
      <c r="C278" s="389"/>
      <c r="D278" s="389"/>
      <c r="E278" s="389"/>
      <c r="F278" s="390"/>
      <c r="G278" s="388"/>
      <c r="H278" s="391"/>
      <c r="I278" s="372"/>
      <c r="J278" s="372"/>
      <c r="K278" s="372"/>
      <c r="L278" s="372"/>
      <c r="M278" s="372"/>
      <c r="N278" s="372"/>
      <c r="O278" s="372"/>
      <c r="P278" s="372"/>
      <c r="Q278" s="372"/>
      <c r="R278" s="372"/>
      <c r="S278" s="372"/>
      <c r="T278" s="372"/>
      <c r="U278" s="372"/>
      <c r="V278" s="372"/>
      <c r="W278" s="372"/>
      <c r="X278" s="372"/>
      <c r="Y278" s="372"/>
      <c r="Z278" s="372"/>
      <c r="AA278" s="372"/>
      <c r="AB278" s="372"/>
      <c r="AC278" s="372"/>
      <c r="AD278" s="372"/>
      <c r="AE278" s="372"/>
      <c r="AF278" s="372"/>
      <c r="AG278" s="372"/>
      <c r="AH278" s="372"/>
      <c r="AI278" s="372"/>
    </row>
    <row r="279" ht="12.75" customHeight="1" spans="1:35">
      <c r="A279" s="387"/>
      <c r="B279" s="388"/>
      <c r="C279" s="389"/>
      <c r="D279" s="389"/>
      <c r="E279" s="389"/>
      <c r="F279" s="390"/>
      <c r="G279" s="388"/>
      <c r="H279" s="391"/>
      <c r="I279" s="372"/>
      <c r="J279" s="372"/>
      <c r="K279" s="372"/>
      <c r="L279" s="372"/>
      <c r="M279" s="372"/>
      <c r="N279" s="372"/>
      <c r="O279" s="372"/>
      <c r="P279" s="372"/>
      <c r="Q279" s="372"/>
      <c r="R279" s="372"/>
      <c r="S279" s="372"/>
      <c r="T279" s="372"/>
      <c r="U279" s="372"/>
      <c r="V279" s="372"/>
      <c r="W279" s="372"/>
      <c r="X279" s="372"/>
      <c r="Y279" s="372"/>
      <c r="Z279" s="372"/>
      <c r="AA279" s="372"/>
      <c r="AB279" s="372"/>
      <c r="AC279" s="372"/>
      <c r="AD279" s="372"/>
      <c r="AE279" s="372"/>
      <c r="AF279" s="372"/>
      <c r="AG279" s="372"/>
      <c r="AH279" s="372"/>
      <c r="AI279" s="372"/>
    </row>
    <row r="280" ht="12.75" customHeight="1" spans="1:35">
      <c r="A280" s="387"/>
      <c r="B280" s="388"/>
      <c r="C280" s="389"/>
      <c r="D280" s="389"/>
      <c r="E280" s="389"/>
      <c r="F280" s="390"/>
      <c r="G280" s="388"/>
      <c r="H280" s="391"/>
      <c r="I280" s="372"/>
      <c r="J280" s="372"/>
      <c r="K280" s="372"/>
      <c r="L280" s="372"/>
      <c r="M280" s="372"/>
      <c r="N280" s="372"/>
      <c r="O280" s="372"/>
      <c r="P280" s="372"/>
      <c r="Q280" s="372"/>
      <c r="R280" s="372"/>
      <c r="S280" s="372"/>
      <c r="T280" s="372"/>
      <c r="U280" s="372"/>
      <c r="V280" s="372"/>
      <c r="W280" s="372"/>
      <c r="X280" s="372"/>
      <c r="Y280" s="372"/>
      <c r="Z280" s="372"/>
      <c r="AA280" s="372"/>
      <c r="AB280" s="372"/>
      <c r="AC280" s="372"/>
      <c r="AD280" s="372"/>
      <c r="AE280" s="372"/>
      <c r="AF280" s="372"/>
      <c r="AG280" s="372"/>
      <c r="AH280" s="372"/>
      <c r="AI280" s="372"/>
    </row>
    <row r="281" ht="12.75" customHeight="1" spans="1:35">
      <c r="A281" s="387"/>
      <c r="B281" s="388"/>
      <c r="C281" s="389"/>
      <c r="D281" s="389"/>
      <c r="E281" s="389"/>
      <c r="F281" s="390"/>
      <c r="G281" s="388"/>
      <c r="H281" s="391"/>
      <c r="I281" s="372"/>
      <c r="J281" s="372"/>
      <c r="K281" s="372"/>
      <c r="L281" s="372"/>
      <c r="M281" s="372"/>
      <c r="N281" s="372"/>
      <c r="O281" s="372"/>
      <c r="P281" s="372"/>
      <c r="Q281" s="372"/>
      <c r="R281" s="372"/>
      <c r="S281" s="372"/>
      <c r="T281" s="372"/>
      <c r="U281" s="372"/>
      <c r="V281" s="372"/>
      <c r="W281" s="372"/>
      <c r="X281" s="372"/>
      <c r="Y281" s="372"/>
      <c r="Z281" s="372"/>
      <c r="AA281" s="372"/>
      <c r="AB281" s="372"/>
      <c r="AC281" s="372"/>
      <c r="AD281" s="372"/>
      <c r="AE281" s="372"/>
      <c r="AF281" s="372"/>
      <c r="AG281" s="372"/>
      <c r="AH281" s="372"/>
      <c r="AI281" s="372"/>
    </row>
    <row r="282" ht="12.75" customHeight="1" spans="1:35">
      <c r="A282" s="387"/>
      <c r="B282" s="388"/>
      <c r="C282" s="389"/>
      <c r="D282" s="389"/>
      <c r="E282" s="389"/>
      <c r="F282" s="390"/>
      <c r="G282" s="388"/>
      <c r="H282" s="391"/>
      <c r="I282" s="372"/>
      <c r="J282" s="372"/>
      <c r="K282" s="372"/>
      <c r="L282" s="372"/>
      <c r="M282" s="372"/>
      <c r="N282" s="372"/>
      <c r="O282" s="372"/>
      <c r="P282" s="372"/>
      <c r="Q282" s="372"/>
      <c r="R282" s="372"/>
      <c r="S282" s="372"/>
      <c r="T282" s="372"/>
      <c r="U282" s="372"/>
      <c r="V282" s="372"/>
      <c r="W282" s="372"/>
      <c r="X282" s="372"/>
      <c r="Y282" s="372"/>
      <c r="Z282" s="372"/>
      <c r="AA282" s="372"/>
      <c r="AB282" s="372"/>
      <c r="AC282" s="372"/>
      <c r="AD282" s="372"/>
      <c r="AE282" s="372"/>
      <c r="AF282" s="372"/>
      <c r="AG282" s="372"/>
      <c r="AH282" s="372"/>
      <c r="AI282" s="372"/>
    </row>
    <row r="283" ht="12.75" customHeight="1" spans="1:35">
      <c r="A283" s="387"/>
      <c r="B283" s="388"/>
      <c r="C283" s="389"/>
      <c r="D283" s="389"/>
      <c r="E283" s="389"/>
      <c r="F283" s="390"/>
      <c r="G283" s="388"/>
      <c r="H283" s="391"/>
      <c r="I283" s="372"/>
      <c r="J283" s="372"/>
      <c r="K283" s="372"/>
      <c r="L283" s="372"/>
      <c r="M283" s="372"/>
      <c r="N283" s="372"/>
      <c r="O283" s="372"/>
      <c r="P283" s="372"/>
      <c r="Q283" s="372"/>
      <c r="R283" s="372"/>
      <c r="S283" s="372"/>
      <c r="T283" s="372"/>
      <c r="U283" s="372"/>
      <c r="V283" s="372"/>
      <c r="W283" s="372"/>
      <c r="X283" s="372"/>
      <c r="Y283" s="372"/>
      <c r="Z283" s="372"/>
      <c r="AA283" s="372"/>
      <c r="AB283" s="372"/>
      <c r="AC283" s="372"/>
      <c r="AD283" s="372"/>
      <c r="AE283" s="372"/>
      <c r="AF283" s="372"/>
      <c r="AG283" s="372"/>
      <c r="AH283" s="372"/>
      <c r="AI283" s="372"/>
    </row>
    <row r="284" ht="12.75" customHeight="1" spans="1:35">
      <c r="A284" s="387"/>
      <c r="B284" s="388"/>
      <c r="C284" s="389"/>
      <c r="D284" s="389"/>
      <c r="E284" s="389"/>
      <c r="F284" s="390"/>
      <c r="G284" s="388"/>
      <c r="H284" s="391"/>
      <c r="I284" s="372"/>
      <c r="J284" s="372"/>
      <c r="K284" s="372"/>
      <c r="L284" s="372"/>
      <c r="M284" s="372"/>
      <c r="N284" s="372"/>
      <c r="O284" s="372"/>
      <c r="P284" s="372"/>
      <c r="Q284" s="372"/>
      <c r="R284" s="372"/>
      <c r="S284" s="372"/>
      <c r="T284" s="372"/>
      <c r="U284" s="372"/>
      <c r="V284" s="372"/>
      <c r="W284" s="372"/>
      <c r="X284" s="372"/>
      <c r="Y284" s="372"/>
      <c r="Z284" s="372"/>
      <c r="AA284" s="372"/>
      <c r="AB284" s="372"/>
      <c r="AC284" s="372"/>
      <c r="AD284" s="372"/>
      <c r="AE284" s="372"/>
      <c r="AF284" s="372"/>
      <c r="AG284" s="372"/>
      <c r="AH284" s="372"/>
      <c r="AI284" s="372"/>
    </row>
    <row r="285" ht="12.75" customHeight="1" spans="1:35">
      <c r="A285" s="387"/>
      <c r="B285" s="388"/>
      <c r="C285" s="389"/>
      <c r="D285" s="389"/>
      <c r="E285" s="389"/>
      <c r="F285" s="390"/>
      <c r="G285" s="388"/>
      <c r="H285" s="391"/>
      <c r="I285" s="372"/>
      <c r="J285" s="372"/>
      <c r="K285" s="372"/>
      <c r="L285" s="372"/>
      <c r="M285" s="372"/>
      <c r="N285" s="372"/>
      <c r="O285" s="372"/>
      <c r="P285" s="372"/>
      <c r="Q285" s="372"/>
      <c r="R285" s="372"/>
      <c r="S285" s="372"/>
      <c r="T285" s="372"/>
      <c r="U285" s="372"/>
      <c r="V285" s="372"/>
      <c r="W285" s="372"/>
      <c r="X285" s="372"/>
      <c r="Y285" s="372"/>
      <c r="Z285" s="372"/>
      <c r="AA285" s="372"/>
      <c r="AB285" s="372"/>
      <c r="AC285" s="372"/>
      <c r="AD285" s="372"/>
      <c r="AE285" s="372"/>
      <c r="AF285" s="372"/>
      <c r="AG285" s="372"/>
      <c r="AH285" s="372"/>
      <c r="AI285" s="372"/>
    </row>
    <row r="286" ht="12.75" customHeight="1" spans="1:35">
      <c r="A286" s="387"/>
      <c r="B286" s="388"/>
      <c r="C286" s="389"/>
      <c r="D286" s="389"/>
      <c r="E286" s="389"/>
      <c r="F286" s="390"/>
      <c r="G286" s="388"/>
      <c r="H286" s="391"/>
      <c r="I286" s="372"/>
      <c r="J286" s="372"/>
      <c r="K286" s="372"/>
      <c r="L286" s="372"/>
      <c r="M286" s="372"/>
      <c r="N286" s="372"/>
      <c r="O286" s="372"/>
      <c r="P286" s="372"/>
      <c r="Q286" s="372"/>
      <c r="R286" s="372"/>
      <c r="S286" s="372"/>
      <c r="T286" s="372"/>
      <c r="U286" s="372"/>
      <c r="V286" s="372"/>
      <c r="W286" s="372"/>
      <c r="X286" s="372"/>
      <c r="Y286" s="372"/>
      <c r="Z286" s="372"/>
      <c r="AA286" s="372"/>
      <c r="AB286" s="372"/>
      <c r="AC286" s="372"/>
      <c r="AD286" s="372"/>
      <c r="AE286" s="372"/>
      <c r="AF286" s="372"/>
      <c r="AG286" s="372"/>
      <c r="AH286" s="372"/>
      <c r="AI286" s="372"/>
    </row>
    <row r="287" ht="12.75" customHeight="1" spans="1:35">
      <c r="A287" s="387"/>
      <c r="B287" s="388"/>
      <c r="C287" s="389"/>
      <c r="D287" s="389"/>
      <c r="E287" s="389"/>
      <c r="F287" s="390"/>
      <c r="G287" s="388"/>
      <c r="H287" s="391"/>
      <c r="I287" s="372"/>
      <c r="J287" s="372"/>
      <c r="K287" s="372"/>
      <c r="L287" s="372"/>
      <c r="M287" s="372"/>
      <c r="N287" s="372"/>
      <c r="O287" s="372"/>
      <c r="P287" s="372"/>
      <c r="Q287" s="372"/>
      <c r="R287" s="372"/>
      <c r="S287" s="372"/>
      <c r="T287" s="372"/>
      <c r="U287" s="372"/>
      <c r="V287" s="372"/>
      <c r="W287" s="372"/>
      <c r="X287" s="372"/>
      <c r="Y287" s="372"/>
      <c r="Z287" s="372"/>
      <c r="AA287" s="372"/>
      <c r="AB287" s="372"/>
      <c r="AC287" s="372"/>
      <c r="AD287" s="372"/>
      <c r="AE287" s="372"/>
      <c r="AF287" s="372"/>
      <c r="AG287" s="372"/>
      <c r="AH287" s="372"/>
      <c r="AI287" s="372"/>
    </row>
    <row r="288" ht="12.75" customHeight="1" spans="1:35">
      <c r="A288" s="387"/>
      <c r="B288" s="388"/>
      <c r="C288" s="389"/>
      <c r="D288" s="389"/>
      <c r="E288" s="389"/>
      <c r="F288" s="390"/>
      <c r="G288" s="388"/>
      <c r="H288" s="391"/>
      <c r="I288" s="372"/>
      <c r="J288" s="372"/>
      <c r="K288" s="372"/>
      <c r="L288" s="372"/>
      <c r="M288" s="372"/>
      <c r="N288" s="372"/>
      <c r="O288" s="372"/>
      <c r="P288" s="372"/>
      <c r="Q288" s="372"/>
      <c r="R288" s="372"/>
      <c r="S288" s="372"/>
      <c r="T288" s="372"/>
      <c r="U288" s="372"/>
      <c r="V288" s="372"/>
      <c r="W288" s="372"/>
      <c r="X288" s="372"/>
      <c r="Y288" s="372"/>
      <c r="Z288" s="372"/>
      <c r="AA288" s="372"/>
      <c r="AB288" s="372"/>
      <c r="AC288" s="372"/>
      <c r="AD288" s="372"/>
      <c r="AE288" s="372"/>
      <c r="AF288" s="372"/>
      <c r="AG288" s="372"/>
      <c r="AH288" s="372"/>
      <c r="AI288" s="372"/>
    </row>
    <row r="289" ht="12.75" customHeight="1" spans="1:35">
      <c r="A289" s="387"/>
      <c r="B289" s="388"/>
      <c r="C289" s="389"/>
      <c r="D289" s="389"/>
      <c r="E289" s="389"/>
      <c r="F289" s="390"/>
      <c r="G289" s="388"/>
      <c r="H289" s="391"/>
      <c r="I289" s="372"/>
      <c r="J289" s="372"/>
      <c r="K289" s="372"/>
      <c r="L289" s="372"/>
      <c r="M289" s="372"/>
      <c r="N289" s="372"/>
      <c r="O289" s="372"/>
      <c r="P289" s="372"/>
      <c r="Q289" s="372"/>
      <c r="R289" s="372"/>
      <c r="S289" s="372"/>
      <c r="T289" s="372"/>
      <c r="U289" s="372"/>
      <c r="V289" s="372"/>
      <c r="W289" s="372"/>
      <c r="X289" s="372"/>
      <c r="Y289" s="372"/>
      <c r="Z289" s="372"/>
      <c r="AA289" s="372"/>
      <c r="AB289" s="372"/>
      <c r="AC289" s="372"/>
      <c r="AD289" s="372"/>
      <c r="AE289" s="372"/>
      <c r="AF289" s="372"/>
      <c r="AG289" s="372"/>
      <c r="AH289" s="372"/>
      <c r="AI289" s="372"/>
    </row>
    <row r="290" ht="12.75" customHeight="1" spans="1:35">
      <c r="A290" s="387"/>
      <c r="B290" s="388"/>
      <c r="C290" s="389"/>
      <c r="D290" s="389"/>
      <c r="E290" s="389"/>
      <c r="F290" s="390"/>
      <c r="G290" s="388"/>
      <c r="H290" s="391"/>
      <c r="I290" s="372"/>
      <c r="J290" s="372"/>
      <c r="K290" s="372"/>
      <c r="L290" s="372"/>
      <c r="M290" s="372"/>
      <c r="N290" s="372"/>
      <c r="O290" s="372"/>
      <c r="P290" s="372"/>
      <c r="Q290" s="372"/>
      <c r="R290" s="372"/>
      <c r="S290" s="372"/>
      <c r="T290" s="372"/>
      <c r="U290" s="372"/>
      <c r="V290" s="372"/>
      <c r="W290" s="372"/>
      <c r="X290" s="372"/>
      <c r="Y290" s="372"/>
      <c r="Z290" s="372"/>
      <c r="AA290" s="372"/>
      <c r="AB290" s="372"/>
      <c r="AC290" s="372"/>
      <c r="AD290" s="372"/>
      <c r="AE290" s="372"/>
      <c r="AF290" s="372"/>
      <c r="AG290" s="372"/>
      <c r="AH290" s="372"/>
      <c r="AI290" s="372"/>
    </row>
    <row r="291" ht="12.75" customHeight="1" spans="1:35">
      <c r="A291" s="387"/>
      <c r="B291" s="388"/>
      <c r="C291" s="389"/>
      <c r="D291" s="389"/>
      <c r="E291" s="389"/>
      <c r="F291" s="390"/>
      <c r="G291" s="388"/>
      <c r="H291" s="391"/>
      <c r="I291" s="372"/>
      <c r="J291" s="372"/>
      <c r="K291" s="372"/>
      <c r="L291" s="372"/>
      <c r="M291" s="372"/>
      <c r="N291" s="372"/>
      <c r="O291" s="372"/>
      <c r="P291" s="372"/>
      <c r="Q291" s="372"/>
      <c r="R291" s="372"/>
      <c r="S291" s="372"/>
      <c r="T291" s="372"/>
      <c r="U291" s="372"/>
      <c r="V291" s="372"/>
      <c r="W291" s="372"/>
      <c r="X291" s="372"/>
      <c r="Y291" s="372"/>
      <c r="Z291" s="372"/>
      <c r="AA291" s="372"/>
      <c r="AB291" s="372"/>
      <c r="AC291" s="372"/>
      <c r="AD291" s="372"/>
      <c r="AE291" s="372"/>
      <c r="AF291" s="372"/>
      <c r="AG291" s="372"/>
      <c r="AH291" s="372"/>
      <c r="AI291" s="372"/>
    </row>
    <row r="292" ht="12.75" customHeight="1" spans="1:35">
      <c r="A292" s="387"/>
      <c r="B292" s="388"/>
      <c r="C292" s="389"/>
      <c r="D292" s="389"/>
      <c r="E292" s="389"/>
      <c r="F292" s="390"/>
      <c r="G292" s="388"/>
      <c r="H292" s="391"/>
      <c r="I292" s="372"/>
      <c r="J292" s="372"/>
      <c r="K292" s="372"/>
      <c r="L292" s="372"/>
      <c r="M292" s="372"/>
      <c r="N292" s="372"/>
      <c r="O292" s="372"/>
      <c r="P292" s="372"/>
      <c r="Q292" s="372"/>
      <c r="R292" s="372"/>
      <c r="S292" s="372"/>
      <c r="T292" s="372"/>
      <c r="U292" s="372"/>
      <c r="V292" s="372"/>
      <c r="W292" s="372"/>
      <c r="X292" s="372"/>
      <c r="Y292" s="372"/>
      <c r="Z292" s="372"/>
      <c r="AA292" s="372"/>
      <c r="AB292" s="372"/>
      <c r="AC292" s="372"/>
      <c r="AD292" s="372"/>
      <c r="AE292" s="372"/>
      <c r="AF292" s="372"/>
      <c r="AG292" s="372"/>
      <c r="AH292" s="372"/>
      <c r="AI292" s="372"/>
    </row>
    <row r="293" ht="12.75" customHeight="1" spans="1:35">
      <c r="A293" s="387"/>
      <c r="B293" s="388"/>
      <c r="C293" s="389"/>
      <c r="D293" s="389"/>
      <c r="E293" s="389"/>
      <c r="F293" s="390"/>
      <c r="G293" s="388"/>
      <c r="H293" s="391"/>
      <c r="I293" s="372"/>
      <c r="J293" s="372"/>
      <c r="K293" s="372"/>
      <c r="L293" s="372"/>
      <c r="M293" s="372"/>
      <c r="N293" s="372"/>
      <c r="O293" s="372"/>
      <c r="P293" s="372"/>
      <c r="Q293" s="372"/>
      <c r="R293" s="372"/>
      <c r="S293" s="372"/>
      <c r="T293" s="372"/>
      <c r="U293" s="372"/>
      <c r="V293" s="372"/>
      <c r="W293" s="372"/>
      <c r="X293" s="372"/>
      <c r="Y293" s="372"/>
      <c r="Z293" s="372"/>
      <c r="AA293" s="372"/>
      <c r="AB293" s="372"/>
      <c r="AC293" s="372"/>
      <c r="AD293" s="372"/>
      <c r="AE293" s="372"/>
      <c r="AF293" s="372"/>
      <c r="AG293" s="372"/>
      <c r="AH293" s="372"/>
      <c r="AI293" s="372"/>
    </row>
    <row r="294" ht="12.75" customHeight="1" spans="1:35">
      <c r="A294" s="387"/>
      <c r="B294" s="388"/>
      <c r="C294" s="389"/>
      <c r="D294" s="389"/>
      <c r="E294" s="389"/>
      <c r="F294" s="390"/>
      <c r="G294" s="388"/>
      <c r="H294" s="391"/>
      <c r="I294" s="372"/>
      <c r="J294" s="372"/>
      <c r="K294" s="372"/>
      <c r="L294" s="372"/>
      <c r="M294" s="372"/>
      <c r="N294" s="372"/>
      <c r="O294" s="372"/>
      <c r="P294" s="372"/>
      <c r="Q294" s="372"/>
      <c r="R294" s="372"/>
      <c r="S294" s="372"/>
      <c r="T294" s="372"/>
      <c r="U294" s="372"/>
      <c r="V294" s="372"/>
      <c r="W294" s="372"/>
      <c r="X294" s="372"/>
      <c r="Y294" s="372"/>
      <c r="Z294" s="372"/>
      <c r="AA294" s="372"/>
      <c r="AB294" s="372"/>
      <c r="AC294" s="372"/>
      <c r="AD294" s="372"/>
      <c r="AE294" s="372"/>
      <c r="AF294" s="372"/>
      <c r="AG294" s="372"/>
      <c r="AH294" s="372"/>
      <c r="AI294" s="372"/>
    </row>
    <row r="295" ht="12.75" customHeight="1" spans="1:35">
      <c r="A295" s="387"/>
      <c r="B295" s="388"/>
      <c r="C295" s="389"/>
      <c r="D295" s="389"/>
      <c r="E295" s="389"/>
      <c r="F295" s="390"/>
      <c r="G295" s="388"/>
      <c r="H295" s="391"/>
      <c r="I295" s="372"/>
      <c r="J295" s="372"/>
      <c r="K295" s="372"/>
      <c r="L295" s="372"/>
      <c r="M295" s="372"/>
      <c r="N295" s="372"/>
      <c r="O295" s="372"/>
      <c r="P295" s="372"/>
      <c r="Q295" s="372"/>
      <c r="R295" s="372"/>
      <c r="S295" s="372"/>
      <c r="T295" s="372"/>
      <c r="U295" s="372"/>
      <c r="V295" s="372"/>
      <c r="W295" s="372"/>
      <c r="X295" s="372"/>
      <c r="Y295" s="372"/>
      <c r="Z295" s="372"/>
      <c r="AA295" s="372"/>
      <c r="AB295" s="372"/>
      <c r="AC295" s="372"/>
      <c r="AD295" s="372"/>
      <c r="AE295" s="372"/>
      <c r="AF295" s="372"/>
      <c r="AG295" s="372"/>
      <c r="AH295" s="372"/>
      <c r="AI295" s="372"/>
    </row>
    <row r="296" ht="12.75" customHeight="1" spans="1:35">
      <c r="A296" s="387"/>
      <c r="B296" s="388"/>
      <c r="C296" s="389"/>
      <c r="D296" s="389"/>
      <c r="E296" s="389"/>
      <c r="F296" s="390"/>
      <c r="G296" s="388"/>
      <c r="H296" s="391"/>
      <c r="I296" s="372"/>
      <c r="J296" s="372"/>
      <c r="K296" s="372"/>
      <c r="L296" s="372"/>
      <c r="M296" s="372"/>
      <c r="N296" s="372"/>
      <c r="O296" s="372"/>
      <c r="P296" s="372"/>
      <c r="Q296" s="372"/>
      <c r="R296" s="372"/>
      <c r="S296" s="372"/>
      <c r="T296" s="372"/>
      <c r="U296" s="372"/>
      <c r="V296" s="372"/>
      <c r="W296" s="372"/>
      <c r="X296" s="372"/>
      <c r="Y296" s="372"/>
      <c r="Z296" s="372"/>
      <c r="AA296" s="372"/>
      <c r="AB296" s="372"/>
      <c r="AC296" s="372"/>
      <c r="AD296" s="372"/>
      <c r="AE296" s="372"/>
      <c r="AF296" s="372"/>
      <c r="AG296" s="372"/>
      <c r="AH296" s="372"/>
      <c r="AI296" s="372"/>
    </row>
    <row r="297" ht="12.75" customHeight="1" spans="1:35">
      <c r="A297" s="387"/>
      <c r="B297" s="388"/>
      <c r="C297" s="389"/>
      <c r="D297" s="389"/>
      <c r="E297" s="389"/>
      <c r="F297" s="390"/>
      <c r="G297" s="388"/>
      <c r="H297" s="391"/>
      <c r="I297" s="372"/>
      <c r="J297" s="372"/>
      <c r="K297" s="372"/>
      <c r="L297" s="372"/>
      <c r="M297" s="372"/>
      <c r="N297" s="372"/>
      <c r="O297" s="372"/>
      <c r="P297" s="372"/>
      <c r="Q297" s="372"/>
      <c r="R297" s="372"/>
      <c r="S297" s="372"/>
      <c r="T297" s="372"/>
      <c r="U297" s="372"/>
      <c r="V297" s="372"/>
      <c r="W297" s="372"/>
      <c r="X297" s="372"/>
      <c r="Y297" s="372"/>
      <c r="Z297" s="372"/>
      <c r="AA297" s="372"/>
      <c r="AB297" s="372"/>
      <c r="AC297" s="372"/>
      <c r="AD297" s="372"/>
      <c r="AE297" s="372"/>
      <c r="AF297" s="372"/>
      <c r="AG297" s="372"/>
      <c r="AH297" s="372"/>
      <c r="AI297" s="372"/>
    </row>
    <row r="298" ht="12.75" customHeight="1" spans="1:35">
      <c r="A298" s="387"/>
      <c r="B298" s="388"/>
      <c r="C298" s="389"/>
      <c r="D298" s="389"/>
      <c r="E298" s="389"/>
      <c r="F298" s="390"/>
      <c r="G298" s="388"/>
      <c r="H298" s="391"/>
      <c r="I298" s="372"/>
      <c r="J298" s="372"/>
      <c r="K298" s="372"/>
      <c r="L298" s="372"/>
      <c r="M298" s="372"/>
      <c r="N298" s="372"/>
      <c r="O298" s="372"/>
      <c r="P298" s="372"/>
      <c r="Q298" s="372"/>
      <c r="R298" s="372"/>
      <c r="S298" s="372"/>
      <c r="T298" s="372"/>
      <c r="U298" s="372"/>
      <c r="V298" s="372"/>
      <c r="W298" s="372"/>
      <c r="X298" s="372"/>
      <c r="Y298" s="372"/>
      <c r="Z298" s="372"/>
      <c r="AA298" s="372"/>
      <c r="AB298" s="372"/>
      <c r="AC298" s="372"/>
      <c r="AD298" s="372"/>
      <c r="AE298" s="372"/>
      <c r="AF298" s="372"/>
      <c r="AG298" s="372"/>
      <c r="AH298" s="372"/>
      <c r="AI298" s="372"/>
    </row>
    <row r="299" ht="12.75" customHeight="1" spans="1:35">
      <c r="A299" s="387"/>
      <c r="B299" s="388"/>
      <c r="C299" s="389"/>
      <c r="D299" s="389"/>
      <c r="E299" s="389"/>
      <c r="F299" s="390"/>
      <c r="G299" s="388"/>
      <c r="H299" s="391"/>
      <c r="I299" s="372"/>
      <c r="J299" s="372"/>
      <c r="K299" s="372"/>
      <c r="L299" s="372"/>
      <c r="M299" s="372"/>
      <c r="N299" s="372"/>
      <c r="O299" s="372"/>
      <c r="P299" s="372"/>
      <c r="Q299" s="372"/>
      <c r="R299" s="372"/>
      <c r="S299" s="372"/>
      <c r="T299" s="372"/>
      <c r="U299" s="372"/>
      <c r="V299" s="372"/>
      <c r="W299" s="372"/>
      <c r="X299" s="372"/>
      <c r="Y299" s="372"/>
      <c r="Z299" s="372"/>
      <c r="AA299" s="372"/>
      <c r="AB299" s="372"/>
      <c r="AC299" s="372"/>
      <c r="AD299" s="372"/>
      <c r="AE299" s="372"/>
      <c r="AF299" s="372"/>
      <c r="AG299" s="372"/>
      <c r="AH299" s="372"/>
      <c r="AI299" s="372"/>
    </row>
    <row r="300" ht="12.75" customHeight="1" spans="1:35">
      <c r="A300" s="387"/>
      <c r="B300" s="388"/>
      <c r="C300" s="389"/>
      <c r="D300" s="389"/>
      <c r="E300" s="389"/>
      <c r="F300" s="390"/>
      <c r="G300" s="388"/>
      <c r="H300" s="391"/>
      <c r="I300" s="372"/>
      <c r="J300" s="372"/>
      <c r="K300" s="372"/>
      <c r="L300" s="372"/>
      <c r="M300" s="372"/>
      <c r="N300" s="372"/>
      <c r="O300" s="372"/>
      <c r="P300" s="372"/>
      <c r="Q300" s="372"/>
      <c r="R300" s="372"/>
      <c r="S300" s="372"/>
      <c r="T300" s="372"/>
      <c r="U300" s="372"/>
      <c r="V300" s="372"/>
      <c r="W300" s="372"/>
      <c r="X300" s="372"/>
      <c r="Y300" s="372"/>
      <c r="Z300" s="372"/>
      <c r="AA300" s="372"/>
      <c r="AB300" s="372"/>
      <c r="AC300" s="372"/>
      <c r="AD300" s="372"/>
      <c r="AE300" s="372"/>
      <c r="AF300" s="372"/>
      <c r="AG300" s="372"/>
      <c r="AH300" s="372"/>
      <c r="AI300" s="372"/>
    </row>
    <row r="301" ht="12.75" customHeight="1" spans="1:35">
      <c r="A301" s="387"/>
      <c r="B301" s="388"/>
      <c r="C301" s="389"/>
      <c r="D301" s="389"/>
      <c r="E301" s="389"/>
      <c r="F301" s="390"/>
      <c r="G301" s="388"/>
      <c r="H301" s="391"/>
      <c r="I301" s="372"/>
      <c r="J301" s="372"/>
      <c r="K301" s="372"/>
      <c r="L301" s="372"/>
      <c r="M301" s="372"/>
      <c r="N301" s="372"/>
      <c r="O301" s="372"/>
      <c r="P301" s="372"/>
      <c r="Q301" s="372"/>
      <c r="R301" s="372"/>
      <c r="S301" s="372"/>
      <c r="T301" s="372"/>
      <c r="U301" s="372"/>
      <c r="V301" s="372"/>
      <c r="W301" s="372"/>
      <c r="X301" s="372"/>
      <c r="Y301" s="372"/>
      <c r="Z301" s="372"/>
      <c r="AA301" s="372"/>
      <c r="AB301" s="372"/>
      <c r="AC301" s="372"/>
      <c r="AD301" s="372"/>
      <c r="AE301" s="372"/>
      <c r="AF301" s="372"/>
      <c r="AG301" s="372"/>
      <c r="AH301" s="372"/>
      <c r="AI301" s="372"/>
    </row>
    <row r="302" ht="12.75" customHeight="1" spans="1:35">
      <c r="A302" s="387"/>
      <c r="B302" s="388"/>
      <c r="C302" s="389"/>
      <c r="D302" s="389"/>
      <c r="E302" s="389"/>
      <c r="F302" s="390"/>
      <c r="G302" s="388"/>
      <c r="H302" s="391"/>
      <c r="I302" s="372"/>
      <c r="J302" s="372"/>
      <c r="K302" s="372"/>
      <c r="L302" s="372"/>
      <c r="M302" s="372"/>
      <c r="N302" s="372"/>
      <c r="O302" s="372"/>
      <c r="P302" s="372"/>
      <c r="Q302" s="372"/>
      <c r="R302" s="372"/>
      <c r="S302" s="372"/>
      <c r="T302" s="372"/>
      <c r="U302" s="372"/>
      <c r="V302" s="372"/>
      <c r="W302" s="372"/>
      <c r="X302" s="372"/>
      <c r="Y302" s="372"/>
      <c r="Z302" s="372"/>
      <c r="AA302" s="372"/>
      <c r="AB302" s="372"/>
      <c r="AC302" s="372"/>
      <c r="AD302" s="372"/>
      <c r="AE302" s="372"/>
      <c r="AF302" s="372"/>
      <c r="AG302" s="372"/>
      <c r="AH302" s="372"/>
      <c r="AI302" s="372"/>
    </row>
    <row r="303" ht="12.75" customHeight="1" spans="1:35">
      <c r="A303" s="387"/>
      <c r="B303" s="388"/>
      <c r="C303" s="389"/>
      <c r="D303" s="389"/>
      <c r="E303" s="389"/>
      <c r="F303" s="390"/>
      <c r="G303" s="388"/>
      <c r="H303" s="391"/>
      <c r="I303" s="372"/>
      <c r="J303" s="372"/>
      <c r="K303" s="372"/>
      <c r="L303" s="372"/>
      <c r="M303" s="372"/>
      <c r="N303" s="372"/>
      <c r="O303" s="372"/>
      <c r="P303" s="372"/>
      <c r="Q303" s="372"/>
      <c r="R303" s="372"/>
      <c r="S303" s="372"/>
      <c r="T303" s="372"/>
      <c r="U303" s="372"/>
      <c r="V303" s="372"/>
      <c r="W303" s="372"/>
      <c r="X303" s="372"/>
      <c r="Y303" s="372"/>
      <c r="Z303" s="372"/>
      <c r="AA303" s="372"/>
      <c r="AB303" s="372"/>
      <c r="AC303" s="372"/>
      <c r="AD303" s="372"/>
      <c r="AE303" s="372"/>
      <c r="AF303" s="372"/>
      <c r="AG303" s="372"/>
      <c r="AH303" s="372"/>
      <c r="AI303" s="372"/>
    </row>
    <row r="304" ht="12.75" customHeight="1" spans="1:35">
      <c r="A304" s="387"/>
      <c r="B304" s="388"/>
      <c r="C304" s="389"/>
      <c r="D304" s="389"/>
      <c r="E304" s="389"/>
      <c r="F304" s="390"/>
      <c r="G304" s="388"/>
      <c r="H304" s="391"/>
      <c r="I304" s="372"/>
      <c r="J304" s="372"/>
      <c r="K304" s="372"/>
      <c r="L304" s="372"/>
      <c r="M304" s="372"/>
      <c r="N304" s="372"/>
      <c r="O304" s="372"/>
      <c r="P304" s="372"/>
      <c r="Q304" s="372"/>
      <c r="R304" s="372"/>
      <c r="S304" s="372"/>
      <c r="T304" s="372"/>
      <c r="U304" s="372"/>
      <c r="V304" s="372"/>
      <c r="W304" s="372"/>
      <c r="X304" s="372"/>
      <c r="Y304" s="372"/>
      <c r="Z304" s="372"/>
      <c r="AA304" s="372"/>
      <c r="AB304" s="372"/>
      <c r="AC304" s="372"/>
      <c r="AD304" s="372"/>
      <c r="AE304" s="372"/>
      <c r="AF304" s="372"/>
      <c r="AG304" s="372"/>
      <c r="AH304" s="372"/>
      <c r="AI304" s="372"/>
    </row>
    <row r="305" ht="12.75" customHeight="1" spans="1:35">
      <c r="A305" s="387"/>
      <c r="B305" s="388"/>
      <c r="C305" s="389"/>
      <c r="D305" s="389"/>
      <c r="E305" s="389"/>
      <c r="F305" s="390"/>
      <c r="G305" s="388"/>
      <c r="H305" s="391"/>
      <c r="I305" s="372"/>
      <c r="J305" s="372"/>
      <c r="K305" s="372"/>
      <c r="L305" s="372"/>
      <c r="M305" s="372"/>
      <c r="N305" s="372"/>
      <c r="O305" s="372"/>
      <c r="P305" s="372"/>
      <c r="Q305" s="372"/>
      <c r="R305" s="372"/>
      <c r="S305" s="372"/>
      <c r="T305" s="372"/>
      <c r="U305" s="372"/>
      <c r="V305" s="372"/>
      <c r="W305" s="372"/>
      <c r="X305" s="372"/>
      <c r="Y305" s="372"/>
      <c r="Z305" s="372"/>
      <c r="AA305" s="372"/>
      <c r="AB305" s="372"/>
      <c r="AC305" s="372"/>
      <c r="AD305" s="372"/>
      <c r="AE305" s="372"/>
      <c r="AF305" s="372"/>
      <c r="AG305" s="372"/>
      <c r="AH305" s="372"/>
      <c r="AI305" s="372"/>
    </row>
    <row r="306" ht="12.75" customHeight="1" spans="1:35">
      <c r="A306" s="387"/>
      <c r="B306" s="388"/>
      <c r="C306" s="389"/>
      <c r="D306" s="389"/>
      <c r="E306" s="389"/>
      <c r="F306" s="390"/>
      <c r="G306" s="388"/>
      <c r="H306" s="391"/>
      <c r="I306" s="372"/>
      <c r="J306" s="372"/>
      <c r="K306" s="372"/>
      <c r="L306" s="372"/>
      <c r="M306" s="372"/>
      <c r="N306" s="372"/>
      <c r="O306" s="372"/>
      <c r="P306" s="372"/>
      <c r="Q306" s="372"/>
      <c r="R306" s="372"/>
      <c r="S306" s="372"/>
      <c r="T306" s="372"/>
      <c r="U306" s="372"/>
      <c r="V306" s="372"/>
      <c r="W306" s="372"/>
      <c r="X306" s="372"/>
      <c r="Y306" s="372"/>
      <c r="Z306" s="372"/>
      <c r="AA306" s="372"/>
      <c r="AB306" s="372"/>
      <c r="AC306" s="372"/>
      <c r="AD306" s="372"/>
      <c r="AE306" s="372"/>
      <c r="AF306" s="372"/>
      <c r="AG306" s="372"/>
      <c r="AH306" s="372"/>
      <c r="AI306" s="372"/>
    </row>
    <row r="307" ht="12.75" customHeight="1" spans="1:35">
      <c r="A307" s="387"/>
      <c r="B307" s="388"/>
      <c r="C307" s="389"/>
      <c r="D307" s="389"/>
      <c r="E307" s="389"/>
      <c r="F307" s="390"/>
      <c r="G307" s="388"/>
      <c r="H307" s="391"/>
      <c r="I307" s="372"/>
      <c r="J307" s="372"/>
      <c r="K307" s="372"/>
      <c r="L307" s="372"/>
      <c r="M307" s="372"/>
      <c r="N307" s="372"/>
      <c r="O307" s="372"/>
      <c r="P307" s="372"/>
      <c r="Q307" s="372"/>
      <c r="R307" s="372"/>
      <c r="S307" s="372"/>
      <c r="T307" s="372"/>
      <c r="U307" s="372"/>
      <c r="V307" s="372"/>
      <c r="W307" s="372"/>
      <c r="X307" s="372"/>
      <c r="Y307" s="372"/>
      <c r="Z307" s="372"/>
      <c r="AA307" s="372"/>
      <c r="AB307" s="372"/>
      <c r="AC307" s="372"/>
      <c r="AD307" s="372"/>
      <c r="AE307" s="372"/>
      <c r="AF307" s="372"/>
      <c r="AG307" s="372"/>
      <c r="AH307" s="372"/>
      <c r="AI307" s="372"/>
    </row>
    <row r="308" ht="12.75" customHeight="1" spans="1:35">
      <c r="A308" s="387"/>
      <c r="B308" s="388"/>
      <c r="C308" s="389"/>
      <c r="D308" s="389"/>
      <c r="E308" s="389"/>
      <c r="F308" s="390"/>
      <c r="G308" s="388"/>
      <c r="H308" s="391"/>
      <c r="I308" s="372"/>
      <c r="J308" s="372"/>
      <c r="K308" s="372"/>
      <c r="L308" s="372"/>
      <c r="M308" s="372"/>
      <c r="N308" s="372"/>
      <c r="O308" s="372"/>
      <c r="P308" s="372"/>
      <c r="Q308" s="372"/>
      <c r="R308" s="372"/>
      <c r="S308" s="372"/>
      <c r="T308" s="372"/>
      <c r="U308" s="372"/>
      <c r="V308" s="372"/>
      <c r="W308" s="372"/>
      <c r="X308" s="372"/>
      <c r="Y308" s="372"/>
      <c r="Z308" s="372"/>
      <c r="AA308" s="372"/>
      <c r="AB308" s="372"/>
      <c r="AC308" s="372"/>
      <c r="AD308" s="372"/>
      <c r="AE308" s="372"/>
      <c r="AF308" s="372"/>
      <c r="AG308" s="372"/>
      <c r="AH308" s="372"/>
      <c r="AI308" s="372"/>
    </row>
    <row r="309" ht="12.75" customHeight="1" spans="1:35">
      <c r="A309" s="387"/>
      <c r="B309" s="388"/>
      <c r="C309" s="389"/>
      <c r="D309" s="389"/>
      <c r="E309" s="389"/>
      <c r="F309" s="390"/>
      <c r="G309" s="388"/>
      <c r="H309" s="391"/>
      <c r="I309" s="372"/>
      <c r="J309" s="372"/>
      <c r="K309" s="372"/>
      <c r="L309" s="372"/>
      <c r="M309" s="372"/>
      <c r="N309" s="372"/>
      <c r="O309" s="372"/>
      <c r="P309" s="372"/>
      <c r="Q309" s="372"/>
      <c r="R309" s="372"/>
      <c r="S309" s="372"/>
      <c r="T309" s="372"/>
      <c r="U309" s="372"/>
      <c r="V309" s="372"/>
      <c r="W309" s="372"/>
      <c r="X309" s="372"/>
      <c r="Y309" s="372"/>
      <c r="Z309" s="372"/>
      <c r="AA309" s="372"/>
      <c r="AB309" s="372"/>
      <c r="AC309" s="372"/>
      <c r="AD309" s="372"/>
      <c r="AE309" s="372"/>
      <c r="AF309" s="372"/>
      <c r="AG309" s="372"/>
      <c r="AH309" s="372"/>
      <c r="AI309" s="372"/>
    </row>
    <row r="310" ht="12.75" customHeight="1" spans="1:35">
      <c r="A310" s="387"/>
      <c r="B310" s="388"/>
      <c r="C310" s="389"/>
      <c r="D310" s="389"/>
      <c r="E310" s="389"/>
      <c r="F310" s="390"/>
      <c r="G310" s="388"/>
      <c r="H310" s="391"/>
      <c r="I310" s="372"/>
      <c r="J310" s="372"/>
      <c r="K310" s="372"/>
      <c r="L310" s="372"/>
      <c r="M310" s="372"/>
      <c r="N310" s="372"/>
      <c r="O310" s="372"/>
      <c r="P310" s="372"/>
      <c r="Q310" s="372"/>
      <c r="R310" s="372"/>
      <c r="S310" s="372"/>
      <c r="T310" s="372"/>
      <c r="U310" s="372"/>
      <c r="V310" s="372"/>
      <c r="W310" s="372"/>
      <c r="X310" s="372"/>
      <c r="Y310" s="372"/>
      <c r="Z310" s="372"/>
      <c r="AA310" s="372"/>
      <c r="AB310" s="372"/>
      <c r="AC310" s="372"/>
      <c r="AD310" s="372"/>
      <c r="AE310" s="372"/>
      <c r="AF310" s="372"/>
      <c r="AG310" s="372"/>
      <c r="AH310" s="372"/>
      <c r="AI310" s="372"/>
    </row>
    <row r="311" ht="12.75" customHeight="1" spans="1:35">
      <c r="A311" s="387"/>
      <c r="B311" s="388"/>
      <c r="C311" s="389"/>
      <c r="D311" s="389"/>
      <c r="E311" s="389"/>
      <c r="F311" s="390"/>
      <c r="G311" s="388"/>
      <c r="H311" s="391"/>
      <c r="I311" s="372"/>
      <c r="J311" s="372"/>
      <c r="K311" s="372"/>
      <c r="L311" s="372"/>
      <c r="M311" s="372"/>
      <c r="N311" s="372"/>
      <c r="O311" s="372"/>
      <c r="P311" s="372"/>
      <c r="Q311" s="372"/>
      <c r="R311" s="372"/>
      <c r="S311" s="372"/>
      <c r="T311" s="372"/>
      <c r="U311" s="372"/>
      <c r="V311" s="372"/>
      <c r="W311" s="372"/>
      <c r="X311" s="372"/>
      <c r="Y311" s="372"/>
      <c r="Z311" s="372"/>
      <c r="AA311" s="372"/>
      <c r="AB311" s="372"/>
      <c r="AC311" s="372"/>
      <c r="AD311" s="372"/>
      <c r="AE311" s="372"/>
      <c r="AF311" s="372"/>
      <c r="AG311" s="372"/>
      <c r="AH311" s="372"/>
      <c r="AI311" s="372"/>
    </row>
    <row r="312" ht="12.75" customHeight="1" spans="1:35">
      <c r="A312" s="387"/>
      <c r="B312" s="388"/>
      <c r="C312" s="389"/>
      <c r="D312" s="389"/>
      <c r="E312" s="389"/>
      <c r="F312" s="390"/>
      <c r="G312" s="388"/>
      <c r="H312" s="391"/>
      <c r="I312" s="372"/>
      <c r="J312" s="372"/>
      <c r="K312" s="372"/>
      <c r="L312" s="372"/>
      <c r="M312" s="372"/>
      <c r="N312" s="372"/>
      <c r="O312" s="372"/>
      <c r="P312" s="372"/>
      <c r="Q312" s="372"/>
      <c r="R312" s="372"/>
      <c r="S312" s="372"/>
      <c r="T312" s="372"/>
      <c r="U312" s="372"/>
      <c r="V312" s="372"/>
      <c r="W312" s="372"/>
      <c r="X312" s="372"/>
      <c r="Y312" s="372"/>
      <c r="Z312" s="372"/>
      <c r="AA312" s="372"/>
      <c r="AB312" s="372"/>
      <c r="AC312" s="372"/>
      <c r="AD312" s="372"/>
      <c r="AE312" s="372"/>
      <c r="AF312" s="372"/>
      <c r="AG312" s="372"/>
      <c r="AH312" s="372"/>
      <c r="AI312" s="372"/>
    </row>
    <row r="313" ht="12.75" customHeight="1" spans="1:35">
      <c r="A313" s="387"/>
      <c r="B313" s="388"/>
      <c r="C313" s="389"/>
      <c r="D313" s="389"/>
      <c r="E313" s="389"/>
      <c r="F313" s="390"/>
      <c r="G313" s="388"/>
      <c r="H313" s="391"/>
      <c r="I313" s="372"/>
      <c r="J313" s="372"/>
      <c r="K313" s="372"/>
      <c r="L313" s="372"/>
      <c r="M313" s="372"/>
      <c r="N313" s="372"/>
      <c r="O313" s="372"/>
      <c r="P313" s="372"/>
      <c r="Q313" s="372"/>
      <c r="R313" s="372"/>
      <c r="S313" s="372"/>
      <c r="T313" s="372"/>
      <c r="U313" s="372"/>
      <c r="V313" s="372"/>
      <c r="W313" s="372"/>
      <c r="X313" s="372"/>
      <c r="Y313" s="372"/>
      <c r="Z313" s="372"/>
      <c r="AA313" s="372"/>
      <c r="AB313" s="372"/>
      <c r="AC313" s="372"/>
      <c r="AD313" s="372"/>
      <c r="AE313" s="372"/>
      <c r="AF313" s="372"/>
      <c r="AG313" s="372"/>
      <c r="AH313" s="372"/>
      <c r="AI313" s="372"/>
    </row>
    <row r="314" ht="12.75" customHeight="1" spans="1:35">
      <c r="A314" s="387"/>
      <c r="B314" s="388"/>
      <c r="C314" s="389"/>
      <c r="D314" s="389"/>
      <c r="E314" s="389"/>
      <c r="F314" s="390"/>
      <c r="G314" s="388"/>
      <c r="H314" s="391"/>
      <c r="I314" s="372"/>
      <c r="J314" s="372"/>
      <c r="K314" s="372"/>
      <c r="L314" s="372"/>
      <c r="M314" s="372"/>
      <c r="N314" s="372"/>
      <c r="O314" s="372"/>
      <c r="P314" s="372"/>
      <c r="Q314" s="372"/>
      <c r="R314" s="372"/>
      <c r="S314" s="372"/>
      <c r="T314" s="372"/>
      <c r="U314" s="372"/>
      <c r="V314" s="372"/>
      <c r="W314" s="372"/>
      <c r="X314" s="372"/>
      <c r="Y314" s="372"/>
      <c r="Z314" s="372"/>
      <c r="AA314" s="372"/>
      <c r="AB314" s="372"/>
      <c r="AC314" s="372"/>
      <c r="AD314" s="372"/>
      <c r="AE314" s="372"/>
      <c r="AF314" s="372"/>
      <c r="AG314" s="372"/>
      <c r="AH314" s="372"/>
      <c r="AI314" s="372"/>
    </row>
    <row r="315" ht="12.75" customHeight="1" spans="1:35">
      <c r="A315" s="387"/>
      <c r="B315" s="388"/>
      <c r="C315" s="389"/>
      <c r="D315" s="389"/>
      <c r="E315" s="389"/>
      <c r="F315" s="390"/>
      <c r="G315" s="388"/>
      <c r="H315" s="391"/>
      <c r="I315" s="372"/>
      <c r="J315" s="372"/>
      <c r="K315" s="372"/>
      <c r="L315" s="372"/>
      <c r="M315" s="372"/>
      <c r="N315" s="372"/>
      <c r="O315" s="372"/>
      <c r="P315" s="372"/>
      <c r="Q315" s="372"/>
      <c r="R315" s="372"/>
      <c r="S315" s="372"/>
      <c r="T315" s="372"/>
      <c r="U315" s="372"/>
      <c r="V315" s="372"/>
      <c r="W315" s="372"/>
      <c r="X315" s="372"/>
      <c r="Y315" s="372"/>
      <c r="Z315" s="372"/>
      <c r="AA315" s="372"/>
      <c r="AB315" s="372"/>
      <c r="AC315" s="372"/>
      <c r="AD315" s="372"/>
      <c r="AE315" s="372"/>
      <c r="AF315" s="372"/>
      <c r="AG315" s="372"/>
      <c r="AH315" s="372"/>
      <c r="AI315" s="372"/>
    </row>
    <row r="316" ht="12.75" customHeight="1" spans="1:35">
      <c r="A316" s="387"/>
      <c r="B316" s="388"/>
      <c r="C316" s="389"/>
      <c r="D316" s="389"/>
      <c r="E316" s="389"/>
      <c r="F316" s="390"/>
      <c r="G316" s="388"/>
      <c r="H316" s="391"/>
      <c r="I316" s="372"/>
      <c r="J316" s="372"/>
      <c r="K316" s="372"/>
      <c r="L316" s="372"/>
      <c r="M316" s="372"/>
      <c r="N316" s="372"/>
      <c r="O316" s="372"/>
      <c r="P316" s="372"/>
      <c r="Q316" s="372"/>
      <c r="R316" s="372"/>
      <c r="S316" s="372"/>
      <c r="T316" s="372"/>
      <c r="U316" s="372"/>
      <c r="V316" s="372"/>
      <c r="W316" s="372"/>
      <c r="X316" s="372"/>
      <c r="Y316" s="372"/>
      <c r="Z316" s="372"/>
      <c r="AA316" s="372"/>
      <c r="AB316" s="372"/>
      <c r="AC316" s="372"/>
      <c r="AD316" s="372"/>
      <c r="AE316" s="372"/>
      <c r="AF316" s="372"/>
      <c r="AG316" s="372"/>
      <c r="AH316" s="372"/>
      <c r="AI316" s="372"/>
    </row>
    <row r="317" ht="12.75" customHeight="1" spans="1:35">
      <c r="A317" s="387"/>
      <c r="B317" s="388"/>
      <c r="C317" s="389"/>
      <c r="D317" s="389"/>
      <c r="E317" s="389"/>
      <c r="F317" s="390"/>
      <c r="G317" s="388"/>
      <c r="H317" s="391"/>
      <c r="I317" s="372"/>
      <c r="J317" s="372"/>
      <c r="K317" s="372"/>
      <c r="L317" s="372"/>
      <c r="M317" s="372"/>
      <c r="N317" s="372"/>
      <c r="O317" s="372"/>
      <c r="P317" s="372"/>
      <c r="Q317" s="372"/>
      <c r="R317" s="372"/>
      <c r="S317" s="372"/>
      <c r="T317" s="372"/>
      <c r="U317" s="372"/>
      <c r="V317" s="372"/>
      <c r="W317" s="372"/>
      <c r="X317" s="372"/>
      <c r="Y317" s="372"/>
      <c r="Z317" s="372"/>
      <c r="AA317" s="372"/>
      <c r="AB317" s="372"/>
      <c r="AC317" s="372"/>
      <c r="AD317" s="372"/>
      <c r="AE317" s="372"/>
      <c r="AF317" s="372"/>
      <c r="AG317" s="372"/>
      <c r="AH317" s="372"/>
      <c r="AI317" s="372"/>
    </row>
    <row r="318" ht="12.75" customHeight="1" spans="1:35">
      <c r="A318" s="387"/>
      <c r="B318" s="388"/>
      <c r="C318" s="389"/>
      <c r="D318" s="389"/>
      <c r="E318" s="389"/>
      <c r="F318" s="390"/>
      <c r="G318" s="388"/>
      <c r="H318" s="391"/>
      <c r="I318" s="372"/>
      <c r="J318" s="372"/>
      <c r="K318" s="372"/>
      <c r="L318" s="372"/>
      <c r="M318" s="372"/>
      <c r="N318" s="372"/>
      <c r="O318" s="372"/>
      <c r="P318" s="372"/>
      <c r="Q318" s="372"/>
      <c r="R318" s="372"/>
      <c r="S318" s="372"/>
      <c r="T318" s="372"/>
      <c r="U318" s="372"/>
      <c r="V318" s="372"/>
      <c r="W318" s="372"/>
      <c r="X318" s="372"/>
      <c r="Y318" s="372"/>
      <c r="Z318" s="372"/>
      <c r="AA318" s="372"/>
      <c r="AB318" s="372"/>
      <c r="AC318" s="372"/>
      <c r="AD318" s="372"/>
      <c r="AE318" s="372"/>
      <c r="AF318" s="372"/>
      <c r="AG318" s="372"/>
      <c r="AH318" s="372"/>
      <c r="AI318" s="372"/>
    </row>
    <row r="319" ht="12.75" customHeight="1" spans="1:35">
      <c r="A319" s="387"/>
      <c r="B319" s="388"/>
      <c r="C319" s="389"/>
      <c r="D319" s="389"/>
      <c r="E319" s="389"/>
      <c r="F319" s="390"/>
      <c r="G319" s="388"/>
      <c r="H319" s="391"/>
      <c r="I319" s="372"/>
      <c r="J319" s="372"/>
      <c r="K319" s="372"/>
      <c r="L319" s="372"/>
      <c r="M319" s="372"/>
      <c r="N319" s="372"/>
      <c r="O319" s="372"/>
      <c r="P319" s="372"/>
      <c r="Q319" s="372"/>
      <c r="R319" s="372"/>
      <c r="S319" s="372"/>
      <c r="T319" s="372"/>
      <c r="U319" s="372"/>
      <c r="V319" s="372"/>
      <c r="W319" s="372"/>
      <c r="X319" s="372"/>
      <c r="Y319" s="372"/>
      <c r="Z319" s="372"/>
      <c r="AA319" s="372"/>
      <c r="AB319" s="372"/>
      <c r="AC319" s="372"/>
      <c r="AD319" s="372"/>
      <c r="AE319" s="372"/>
      <c r="AF319" s="372"/>
      <c r="AG319" s="372"/>
      <c r="AH319" s="372"/>
      <c r="AI319" s="372"/>
    </row>
    <row r="320" ht="12.75" customHeight="1" spans="1:35">
      <c r="A320" s="387"/>
      <c r="B320" s="388"/>
      <c r="C320" s="389"/>
      <c r="D320" s="389"/>
      <c r="E320" s="389"/>
      <c r="F320" s="390"/>
      <c r="G320" s="388"/>
      <c r="H320" s="391"/>
      <c r="I320" s="372"/>
      <c r="J320" s="372"/>
      <c r="K320" s="372"/>
      <c r="L320" s="372"/>
      <c r="M320" s="372"/>
      <c r="N320" s="372"/>
      <c r="O320" s="372"/>
      <c r="P320" s="372"/>
      <c r="Q320" s="372"/>
      <c r="R320" s="372"/>
      <c r="S320" s="372"/>
      <c r="T320" s="372"/>
      <c r="U320" s="372"/>
      <c r="V320" s="372"/>
      <c r="W320" s="372"/>
      <c r="X320" s="372"/>
      <c r="Y320" s="372"/>
      <c r="Z320" s="372"/>
      <c r="AA320" s="372"/>
      <c r="AB320" s="372"/>
      <c r="AC320" s="372"/>
      <c r="AD320" s="372"/>
      <c r="AE320" s="372"/>
      <c r="AF320" s="372"/>
      <c r="AG320" s="372"/>
      <c r="AH320" s="372"/>
      <c r="AI320" s="372"/>
    </row>
    <row r="321" ht="12.75" customHeight="1" spans="1:35">
      <c r="A321" s="387"/>
      <c r="B321" s="388"/>
      <c r="C321" s="389"/>
      <c r="D321" s="389"/>
      <c r="E321" s="389"/>
      <c r="F321" s="390"/>
      <c r="G321" s="388"/>
      <c r="H321" s="391"/>
      <c r="I321" s="372"/>
      <c r="J321" s="372"/>
      <c r="K321" s="372"/>
      <c r="L321" s="372"/>
      <c r="M321" s="372"/>
      <c r="N321" s="372"/>
      <c r="O321" s="372"/>
      <c r="P321" s="372"/>
      <c r="Q321" s="372"/>
      <c r="R321" s="372"/>
      <c r="S321" s="372"/>
      <c r="T321" s="372"/>
      <c r="U321" s="372"/>
      <c r="V321" s="372"/>
      <c r="W321" s="372"/>
      <c r="X321" s="372"/>
      <c r="Y321" s="372"/>
      <c r="Z321" s="372"/>
      <c r="AA321" s="372"/>
      <c r="AB321" s="372"/>
      <c r="AC321" s="372"/>
      <c r="AD321" s="372"/>
      <c r="AE321" s="372"/>
      <c r="AF321" s="372"/>
      <c r="AG321" s="372"/>
      <c r="AH321" s="372"/>
      <c r="AI321" s="372"/>
    </row>
    <row r="322" ht="12.75" customHeight="1" spans="1:35">
      <c r="A322" s="387"/>
      <c r="B322" s="388"/>
      <c r="C322" s="389"/>
      <c r="D322" s="389"/>
      <c r="E322" s="389"/>
      <c r="F322" s="390"/>
      <c r="G322" s="388"/>
      <c r="H322" s="391"/>
      <c r="I322" s="372"/>
      <c r="J322" s="372"/>
      <c r="K322" s="372"/>
      <c r="L322" s="372"/>
      <c r="M322" s="372"/>
      <c r="N322" s="372"/>
      <c r="O322" s="372"/>
      <c r="P322" s="372"/>
      <c r="Q322" s="372"/>
      <c r="R322" s="372"/>
      <c r="S322" s="372"/>
      <c r="T322" s="372"/>
      <c r="U322" s="372"/>
      <c r="V322" s="372"/>
      <c r="W322" s="372"/>
      <c r="X322" s="372"/>
      <c r="Y322" s="372"/>
      <c r="Z322" s="372"/>
      <c r="AA322" s="372"/>
      <c r="AB322" s="372"/>
      <c r="AC322" s="372"/>
      <c r="AD322" s="372"/>
      <c r="AE322" s="372"/>
      <c r="AF322" s="372"/>
      <c r="AG322" s="372"/>
      <c r="AH322" s="372"/>
      <c r="AI322" s="372"/>
    </row>
    <row r="323" ht="12.75" customHeight="1" spans="1:35">
      <c r="A323" s="387"/>
      <c r="B323" s="388"/>
      <c r="C323" s="389"/>
      <c r="D323" s="389"/>
      <c r="E323" s="389"/>
      <c r="F323" s="390"/>
      <c r="G323" s="388"/>
      <c r="H323" s="391"/>
      <c r="I323" s="372"/>
      <c r="J323" s="372"/>
      <c r="K323" s="372"/>
      <c r="L323" s="372"/>
      <c r="M323" s="372"/>
      <c r="N323" s="372"/>
      <c r="O323" s="372"/>
      <c r="P323" s="372"/>
      <c r="Q323" s="372"/>
      <c r="R323" s="372"/>
      <c r="S323" s="372"/>
      <c r="T323" s="372"/>
      <c r="U323" s="372"/>
      <c r="V323" s="372"/>
      <c r="W323" s="372"/>
      <c r="X323" s="372"/>
      <c r="Y323" s="372"/>
      <c r="Z323" s="372"/>
      <c r="AA323" s="372"/>
      <c r="AB323" s="372"/>
      <c r="AC323" s="372"/>
      <c r="AD323" s="372"/>
      <c r="AE323" s="372"/>
      <c r="AF323" s="372"/>
      <c r="AG323" s="372"/>
      <c r="AH323" s="372"/>
      <c r="AI323" s="372"/>
    </row>
    <row r="324" ht="12.75" customHeight="1" spans="1:35">
      <c r="A324" s="387"/>
      <c r="B324" s="388"/>
      <c r="C324" s="389"/>
      <c r="D324" s="389"/>
      <c r="E324" s="389"/>
      <c r="F324" s="390"/>
      <c r="G324" s="388"/>
      <c r="H324" s="391"/>
      <c r="I324" s="372"/>
      <c r="J324" s="372"/>
      <c r="K324" s="372"/>
      <c r="L324" s="372"/>
      <c r="M324" s="372"/>
      <c r="N324" s="372"/>
      <c r="O324" s="372"/>
      <c r="P324" s="372"/>
      <c r="Q324" s="372"/>
      <c r="R324" s="372"/>
      <c r="S324" s="372"/>
      <c r="T324" s="372"/>
      <c r="U324" s="372"/>
      <c r="V324" s="372"/>
      <c r="W324" s="372"/>
      <c r="X324" s="372"/>
      <c r="Y324" s="372"/>
      <c r="Z324" s="372"/>
      <c r="AA324" s="372"/>
      <c r="AB324" s="372"/>
      <c r="AC324" s="372"/>
      <c r="AD324" s="372"/>
      <c r="AE324" s="372"/>
      <c r="AF324" s="372"/>
      <c r="AG324" s="372"/>
      <c r="AH324" s="372"/>
      <c r="AI324" s="372"/>
    </row>
    <row r="325" ht="12.75" customHeight="1" spans="1:35">
      <c r="A325" s="387"/>
      <c r="B325" s="388"/>
      <c r="C325" s="389"/>
      <c r="D325" s="389"/>
      <c r="E325" s="389"/>
      <c r="F325" s="390"/>
      <c r="G325" s="388"/>
      <c r="H325" s="391"/>
      <c r="I325" s="372"/>
      <c r="J325" s="372"/>
      <c r="K325" s="372"/>
      <c r="L325" s="372"/>
      <c r="M325" s="372"/>
      <c r="N325" s="372"/>
      <c r="O325" s="372"/>
      <c r="P325" s="372"/>
      <c r="Q325" s="372"/>
      <c r="R325" s="372"/>
      <c r="S325" s="372"/>
      <c r="T325" s="372"/>
      <c r="U325" s="372"/>
      <c r="V325" s="372"/>
      <c r="W325" s="372"/>
      <c r="X325" s="372"/>
      <c r="Y325" s="372"/>
      <c r="Z325" s="372"/>
      <c r="AA325" s="372"/>
      <c r="AB325" s="372"/>
      <c r="AC325" s="372"/>
      <c r="AD325" s="372"/>
      <c r="AE325" s="372"/>
      <c r="AF325" s="372"/>
      <c r="AG325" s="372"/>
      <c r="AH325" s="372"/>
      <c r="AI325" s="372"/>
    </row>
    <row r="326" ht="12.75" customHeight="1" spans="1:35">
      <c r="A326" s="387"/>
      <c r="B326" s="388"/>
      <c r="C326" s="389"/>
      <c r="D326" s="389"/>
      <c r="E326" s="389"/>
      <c r="F326" s="390"/>
      <c r="G326" s="388"/>
      <c r="H326" s="391"/>
      <c r="I326" s="372"/>
      <c r="J326" s="372"/>
      <c r="K326" s="372"/>
      <c r="L326" s="372"/>
      <c r="M326" s="372"/>
      <c r="N326" s="372"/>
      <c r="O326" s="372"/>
      <c r="P326" s="372"/>
      <c r="Q326" s="372"/>
      <c r="R326" s="372"/>
      <c r="S326" s="372"/>
      <c r="T326" s="372"/>
      <c r="U326" s="372"/>
      <c r="V326" s="372"/>
      <c r="W326" s="372"/>
      <c r="X326" s="372"/>
      <c r="Y326" s="372"/>
      <c r="Z326" s="372"/>
      <c r="AA326" s="372"/>
      <c r="AB326" s="372"/>
      <c r="AC326" s="372"/>
      <c r="AD326" s="372"/>
      <c r="AE326" s="372"/>
      <c r="AF326" s="372"/>
      <c r="AG326" s="372"/>
      <c r="AH326" s="372"/>
      <c r="AI326" s="372"/>
    </row>
    <row r="327" ht="12.75" customHeight="1" spans="1:35">
      <c r="A327" s="387"/>
      <c r="B327" s="388"/>
      <c r="C327" s="389"/>
      <c r="D327" s="389"/>
      <c r="E327" s="389"/>
      <c r="F327" s="390"/>
      <c r="G327" s="388"/>
      <c r="H327" s="391"/>
      <c r="I327" s="372"/>
      <c r="J327" s="372"/>
      <c r="K327" s="372"/>
      <c r="L327" s="372"/>
      <c r="M327" s="372"/>
      <c r="N327" s="372"/>
      <c r="O327" s="372"/>
      <c r="P327" s="372"/>
      <c r="Q327" s="372"/>
      <c r="R327" s="372"/>
      <c r="S327" s="372"/>
      <c r="T327" s="372"/>
      <c r="U327" s="372"/>
      <c r="V327" s="372"/>
      <c r="W327" s="372"/>
      <c r="X327" s="372"/>
      <c r="Y327" s="372"/>
      <c r="Z327" s="372"/>
      <c r="AA327" s="372"/>
      <c r="AB327" s="372"/>
      <c r="AC327" s="372"/>
      <c r="AD327" s="372"/>
      <c r="AE327" s="372"/>
      <c r="AF327" s="372"/>
      <c r="AG327" s="372"/>
      <c r="AH327" s="372"/>
      <c r="AI327" s="372"/>
    </row>
    <row r="328" ht="12.75" customHeight="1" spans="1:35">
      <c r="A328" s="387"/>
      <c r="B328" s="388"/>
      <c r="C328" s="389"/>
      <c r="D328" s="389"/>
      <c r="E328" s="389"/>
      <c r="F328" s="390"/>
      <c r="G328" s="388"/>
      <c r="H328" s="391"/>
      <c r="I328" s="372"/>
      <c r="J328" s="372"/>
      <c r="K328" s="372"/>
      <c r="L328" s="372"/>
      <c r="M328" s="372"/>
      <c r="N328" s="372"/>
      <c r="O328" s="372"/>
      <c r="P328" s="372"/>
      <c r="Q328" s="372"/>
      <c r="R328" s="372"/>
      <c r="S328" s="372"/>
      <c r="T328" s="372"/>
      <c r="U328" s="372"/>
      <c r="V328" s="372"/>
      <c r="W328" s="372"/>
      <c r="X328" s="372"/>
      <c r="Y328" s="372"/>
      <c r="Z328" s="372"/>
      <c r="AA328" s="372"/>
      <c r="AB328" s="372"/>
      <c r="AC328" s="372"/>
      <c r="AD328" s="372"/>
      <c r="AE328" s="372"/>
      <c r="AF328" s="372"/>
      <c r="AG328" s="372"/>
      <c r="AH328" s="372"/>
      <c r="AI328" s="372"/>
    </row>
    <row r="329" ht="12.75" customHeight="1" spans="1:35">
      <c r="A329" s="387"/>
      <c r="B329" s="388"/>
      <c r="C329" s="389"/>
      <c r="D329" s="389"/>
      <c r="E329" s="389"/>
      <c r="F329" s="390"/>
      <c r="G329" s="388"/>
      <c r="H329" s="391"/>
      <c r="I329" s="372"/>
      <c r="J329" s="372"/>
      <c r="K329" s="372"/>
      <c r="L329" s="372"/>
      <c r="M329" s="372"/>
      <c r="N329" s="372"/>
      <c r="O329" s="372"/>
      <c r="P329" s="372"/>
      <c r="Q329" s="372"/>
      <c r="R329" s="372"/>
      <c r="S329" s="372"/>
      <c r="T329" s="372"/>
      <c r="U329" s="372"/>
      <c r="V329" s="372"/>
      <c r="W329" s="372"/>
      <c r="X329" s="372"/>
      <c r="Y329" s="372"/>
      <c r="Z329" s="372"/>
      <c r="AA329" s="372"/>
      <c r="AB329" s="372"/>
      <c r="AC329" s="372"/>
      <c r="AD329" s="372"/>
      <c r="AE329" s="372"/>
      <c r="AF329" s="372"/>
      <c r="AG329" s="372"/>
      <c r="AH329" s="372"/>
      <c r="AI329" s="372"/>
    </row>
    <row r="330" ht="12.75" customHeight="1" spans="1:35">
      <c r="A330" s="387"/>
      <c r="B330" s="392"/>
      <c r="C330" s="393"/>
      <c r="D330" s="393"/>
      <c r="E330" s="392"/>
      <c r="F330" s="392"/>
      <c r="G330" s="392"/>
      <c r="H330" s="391"/>
      <c r="I330" s="372"/>
      <c r="J330" s="372"/>
      <c r="K330" s="372"/>
      <c r="L330" s="372"/>
      <c r="M330" s="372"/>
      <c r="N330" s="372"/>
      <c r="O330" s="372"/>
      <c r="P330" s="372"/>
      <c r="Q330" s="372"/>
      <c r="R330" s="372"/>
      <c r="S330" s="372"/>
      <c r="T330" s="372"/>
      <c r="U330" s="372"/>
      <c r="V330" s="372"/>
      <c r="W330" s="372"/>
      <c r="X330" s="372"/>
      <c r="Y330" s="372"/>
      <c r="Z330" s="372"/>
      <c r="AA330" s="372"/>
      <c r="AB330" s="372"/>
      <c r="AC330" s="372"/>
      <c r="AD330" s="372"/>
      <c r="AE330" s="372"/>
      <c r="AF330" s="372"/>
      <c r="AG330" s="372"/>
      <c r="AH330" s="372"/>
      <c r="AI330" s="372"/>
    </row>
    <row r="331" ht="12.75" customHeight="1" spans="1:35">
      <c r="A331" s="387"/>
      <c r="B331" s="392"/>
      <c r="C331" s="393"/>
      <c r="D331" s="393"/>
      <c r="E331" s="392"/>
      <c r="F331" s="392"/>
      <c r="G331" s="392"/>
      <c r="H331" s="391"/>
      <c r="I331" s="372"/>
      <c r="J331" s="372"/>
      <c r="K331" s="372"/>
      <c r="L331" s="372"/>
      <c r="M331" s="372"/>
      <c r="N331" s="372"/>
      <c r="O331" s="372"/>
      <c r="P331" s="372"/>
      <c r="Q331" s="372"/>
      <c r="R331" s="372"/>
      <c r="S331" s="372"/>
      <c r="T331" s="372"/>
      <c r="U331" s="372"/>
      <c r="V331" s="372"/>
      <c r="W331" s="372"/>
      <c r="X331" s="372"/>
      <c r="Y331" s="372"/>
      <c r="Z331" s="372"/>
      <c r="AA331" s="372"/>
      <c r="AB331" s="372"/>
      <c r="AC331" s="372"/>
      <c r="AD331" s="372"/>
      <c r="AE331" s="372"/>
      <c r="AF331" s="372"/>
      <c r="AG331" s="372"/>
      <c r="AH331" s="372"/>
      <c r="AI331" s="372"/>
    </row>
    <row r="332" ht="12.75" customHeight="1" spans="1:35">
      <c r="A332" s="387"/>
      <c r="B332" s="392"/>
      <c r="C332" s="393"/>
      <c r="D332" s="393"/>
      <c r="E332" s="392"/>
      <c r="F332" s="392"/>
      <c r="G332" s="392"/>
      <c r="H332" s="391"/>
      <c r="I332" s="372"/>
      <c r="J332" s="372"/>
      <c r="K332" s="372"/>
      <c r="L332" s="372"/>
      <c r="M332" s="372"/>
      <c r="N332" s="372"/>
      <c r="O332" s="372"/>
      <c r="P332" s="372"/>
      <c r="Q332" s="372"/>
      <c r="R332" s="372"/>
      <c r="S332" s="372"/>
      <c r="T332" s="372"/>
      <c r="U332" s="372"/>
      <c r="V332" s="372"/>
      <c r="W332" s="372"/>
      <c r="X332" s="372"/>
      <c r="Y332" s="372"/>
      <c r="Z332" s="372"/>
      <c r="AA332" s="372"/>
      <c r="AB332" s="372"/>
      <c r="AC332" s="372"/>
      <c r="AD332" s="372"/>
      <c r="AE332" s="372"/>
      <c r="AF332" s="372"/>
      <c r="AG332" s="372"/>
      <c r="AH332" s="372"/>
      <c r="AI332" s="372"/>
    </row>
    <row r="333" ht="12.75" customHeight="1" spans="1:35">
      <c r="A333" s="387"/>
      <c r="B333" s="392"/>
      <c r="C333" s="393"/>
      <c r="D333" s="393"/>
      <c r="E333" s="392"/>
      <c r="F333" s="392"/>
      <c r="G333" s="392"/>
      <c r="H333" s="391"/>
      <c r="I333" s="372"/>
      <c r="J333" s="372"/>
      <c r="K333" s="372"/>
      <c r="L333" s="372"/>
      <c r="M333" s="372"/>
      <c r="N333" s="372"/>
      <c r="O333" s="372"/>
      <c r="P333" s="372"/>
      <c r="Q333" s="372"/>
      <c r="R333" s="372"/>
      <c r="S333" s="372"/>
      <c r="T333" s="372"/>
      <c r="U333" s="372"/>
      <c r="V333" s="372"/>
      <c r="W333" s="372"/>
      <c r="X333" s="372"/>
      <c r="Y333" s="372"/>
      <c r="Z333" s="372"/>
      <c r="AA333" s="372"/>
      <c r="AB333" s="372"/>
      <c r="AC333" s="372"/>
      <c r="AD333" s="372"/>
      <c r="AE333" s="372"/>
      <c r="AF333" s="372"/>
      <c r="AG333" s="372"/>
      <c r="AH333" s="372"/>
      <c r="AI333" s="372"/>
    </row>
    <row r="334" ht="12.75" customHeight="1" spans="1:35">
      <c r="A334" s="387"/>
      <c r="B334" s="392"/>
      <c r="C334" s="393"/>
      <c r="D334" s="393"/>
      <c r="E334" s="392"/>
      <c r="F334" s="392"/>
      <c r="G334" s="392"/>
      <c r="H334" s="391"/>
      <c r="I334" s="372"/>
      <c r="J334" s="372"/>
      <c r="K334" s="372"/>
      <c r="L334" s="372"/>
      <c r="M334" s="372"/>
      <c r="N334" s="372"/>
      <c r="O334" s="372"/>
      <c r="P334" s="372"/>
      <c r="Q334" s="372"/>
      <c r="R334" s="372"/>
      <c r="S334" s="372"/>
      <c r="T334" s="372"/>
      <c r="U334" s="372"/>
      <c r="V334" s="372"/>
      <c r="W334" s="372"/>
      <c r="X334" s="372"/>
      <c r="Y334" s="372"/>
      <c r="Z334" s="372"/>
      <c r="AA334" s="372"/>
      <c r="AB334" s="372"/>
      <c r="AC334" s="372"/>
      <c r="AD334" s="372"/>
      <c r="AE334" s="372"/>
      <c r="AF334" s="372"/>
      <c r="AG334" s="372"/>
      <c r="AH334" s="372"/>
      <c r="AI334" s="372"/>
    </row>
    <row r="335" ht="12.75" customHeight="1" spans="1:35">
      <c r="A335" s="387"/>
      <c r="B335" s="392"/>
      <c r="C335" s="393"/>
      <c r="D335" s="393"/>
      <c r="E335" s="392"/>
      <c r="F335" s="392"/>
      <c r="G335" s="392"/>
      <c r="H335" s="391"/>
      <c r="I335" s="372"/>
      <c r="J335" s="372"/>
      <c r="K335" s="372"/>
      <c r="L335" s="372"/>
      <c r="M335" s="372"/>
      <c r="N335" s="372"/>
      <c r="O335" s="372"/>
      <c r="P335" s="372"/>
      <c r="Q335" s="372"/>
      <c r="R335" s="372"/>
      <c r="S335" s="372"/>
      <c r="T335" s="372"/>
      <c r="U335" s="372"/>
      <c r="V335" s="372"/>
      <c r="W335" s="372"/>
      <c r="X335" s="372"/>
      <c r="Y335" s="372"/>
      <c r="Z335" s="372"/>
      <c r="AA335" s="372"/>
      <c r="AB335" s="372"/>
      <c r="AC335" s="372"/>
      <c r="AD335" s="372"/>
      <c r="AE335" s="372"/>
      <c r="AF335" s="372"/>
      <c r="AG335" s="372"/>
      <c r="AH335" s="372"/>
      <c r="AI335" s="372"/>
    </row>
    <row r="336" ht="12.75" customHeight="1" spans="1:35">
      <c r="A336" s="387"/>
      <c r="B336" s="392"/>
      <c r="C336" s="393"/>
      <c r="D336" s="393"/>
      <c r="E336" s="392"/>
      <c r="F336" s="392"/>
      <c r="G336" s="392"/>
      <c r="H336" s="391"/>
      <c r="I336" s="372"/>
      <c r="J336" s="372"/>
      <c r="K336" s="372"/>
      <c r="L336" s="372"/>
      <c r="M336" s="372"/>
      <c r="N336" s="372"/>
      <c r="O336" s="372"/>
      <c r="P336" s="372"/>
      <c r="Q336" s="372"/>
      <c r="R336" s="372"/>
      <c r="S336" s="372"/>
      <c r="T336" s="372"/>
      <c r="U336" s="372"/>
      <c r="V336" s="372"/>
      <c r="W336" s="372"/>
      <c r="X336" s="372"/>
      <c r="Y336" s="372"/>
      <c r="Z336" s="372"/>
      <c r="AA336" s="372"/>
      <c r="AB336" s="372"/>
      <c r="AC336" s="372"/>
      <c r="AD336" s="372"/>
      <c r="AE336" s="372"/>
      <c r="AF336" s="372"/>
      <c r="AG336" s="372"/>
      <c r="AH336" s="372"/>
      <c r="AI336" s="372"/>
    </row>
    <row r="337" ht="12.75" customHeight="1" spans="1:35">
      <c r="A337" s="387"/>
      <c r="B337" s="392"/>
      <c r="C337" s="393"/>
      <c r="D337" s="393"/>
      <c r="E337" s="392"/>
      <c r="F337" s="392"/>
      <c r="G337" s="392"/>
      <c r="H337" s="391"/>
      <c r="I337" s="372"/>
      <c r="J337" s="372"/>
      <c r="K337" s="372"/>
      <c r="L337" s="372"/>
      <c r="M337" s="372"/>
      <c r="N337" s="372"/>
      <c r="O337" s="372"/>
      <c r="P337" s="372"/>
      <c r="Q337" s="372"/>
      <c r="R337" s="372"/>
      <c r="S337" s="372"/>
      <c r="T337" s="372"/>
      <c r="U337" s="372"/>
      <c r="V337" s="372"/>
      <c r="W337" s="372"/>
      <c r="X337" s="372"/>
      <c r="Y337" s="372"/>
      <c r="Z337" s="372"/>
      <c r="AA337" s="372"/>
      <c r="AB337" s="372"/>
      <c r="AC337" s="372"/>
      <c r="AD337" s="372"/>
      <c r="AE337" s="372"/>
      <c r="AF337" s="372"/>
      <c r="AG337" s="372"/>
      <c r="AH337" s="372"/>
      <c r="AI337" s="372"/>
    </row>
    <row r="338" ht="12.75" customHeight="1" spans="1:35">
      <c r="A338" s="387"/>
      <c r="B338" s="392"/>
      <c r="C338" s="393"/>
      <c r="D338" s="393"/>
      <c r="E338" s="392"/>
      <c r="F338" s="392"/>
      <c r="G338" s="392"/>
      <c r="H338" s="391"/>
      <c r="I338" s="372"/>
      <c r="J338" s="372"/>
      <c r="K338" s="372"/>
      <c r="L338" s="372"/>
      <c r="M338" s="372"/>
      <c r="N338" s="372"/>
      <c r="O338" s="372"/>
      <c r="P338" s="372"/>
      <c r="Q338" s="372"/>
      <c r="R338" s="372"/>
      <c r="S338" s="372"/>
      <c r="T338" s="372"/>
      <c r="U338" s="372"/>
      <c r="V338" s="372"/>
      <c r="W338" s="372"/>
      <c r="X338" s="372"/>
      <c r="Y338" s="372"/>
      <c r="Z338" s="372"/>
      <c r="AA338" s="372"/>
      <c r="AB338" s="372"/>
      <c r="AC338" s="372"/>
      <c r="AD338" s="372"/>
      <c r="AE338" s="372"/>
      <c r="AF338" s="372"/>
      <c r="AG338" s="372"/>
      <c r="AH338" s="372"/>
      <c r="AI338" s="372"/>
    </row>
    <row r="339" ht="12.75" customHeight="1" spans="1:35">
      <c r="A339" s="387"/>
      <c r="B339" s="392"/>
      <c r="C339" s="393"/>
      <c r="D339" s="393"/>
      <c r="E339" s="392"/>
      <c r="F339" s="392"/>
      <c r="G339" s="392"/>
      <c r="H339" s="391"/>
      <c r="I339" s="372"/>
      <c r="J339" s="372"/>
      <c r="K339" s="372"/>
      <c r="L339" s="372"/>
      <c r="M339" s="372"/>
      <c r="N339" s="372"/>
      <c r="O339" s="372"/>
      <c r="P339" s="372"/>
      <c r="Q339" s="372"/>
      <c r="R339" s="372"/>
      <c r="S339" s="372"/>
      <c r="T339" s="372"/>
      <c r="U339" s="372"/>
      <c r="V339" s="372"/>
      <c r="W339" s="372"/>
      <c r="X339" s="372"/>
      <c r="Y339" s="372"/>
      <c r="Z339" s="372"/>
      <c r="AA339" s="372"/>
      <c r="AB339" s="372"/>
      <c r="AC339" s="372"/>
      <c r="AD339" s="372"/>
      <c r="AE339" s="372"/>
      <c r="AF339" s="372"/>
      <c r="AG339" s="372"/>
      <c r="AH339" s="372"/>
      <c r="AI339" s="372"/>
    </row>
    <row r="340" ht="12.75" customHeight="1" spans="1:35">
      <c r="A340" s="387"/>
      <c r="B340" s="392"/>
      <c r="C340" s="393"/>
      <c r="D340" s="393"/>
      <c r="E340" s="392"/>
      <c r="F340" s="392"/>
      <c r="G340" s="392"/>
      <c r="H340" s="391"/>
      <c r="I340" s="372"/>
      <c r="J340" s="372"/>
      <c r="K340" s="372"/>
      <c r="L340" s="372"/>
      <c r="M340" s="372"/>
      <c r="N340" s="372"/>
      <c r="O340" s="372"/>
      <c r="P340" s="372"/>
      <c r="Q340" s="372"/>
      <c r="R340" s="372"/>
      <c r="S340" s="372"/>
      <c r="T340" s="372"/>
      <c r="U340" s="372"/>
      <c r="V340" s="372"/>
      <c r="W340" s="372"/>
      <c r="X340" s="372"/>
      <c r="Y340" s="372"/>
      <c r="Z340" s="372"/>
      <c r="AA340" s="372"/>
      <c r="AB340" s="372"/>
      <c r="AC340" s="372"/>
      <c r="AD340" s="372"/>
      <c r="AE340" s="372"/>
      <c r="AF340" s="372"/>
      <c r="AG340" s="372"/>
      <c r="AH340" s="372"/>
      <c r="AI340" s="372"/>
    </row>
    <row r="341" ht="12.75" customHeight="1" spans="1:35">
      <c r="A341" s="387"/>
      <c r="B341" s="392"/>
      <c r="C341" s="393"/>
      <c r="D341" s="393"/>
      <c r="E341" s="392"/>
      <c r="F341" s="392"/>
      <c r="G341" s="392"/>
      <c r="H341" s="391"/>
      <c r="I341" s="372"/>
      <c r="J341" s="372"/>
      <c r="K341" s="372"/>
      <c r="L341" s="372"/>
      <c r="M341" s="372"/>
      <c r="N341" s="372"/>
      <c r="O341" s="372"/>
      <c r="P341" s="372"/>
      <c r="Q341" s="372"/>
      <c r="R341" s="372"/>
      <c r="S341" s="372"/>
      <c r="T341" s="372"/>
      <c r="U341" s="372"/>
      <c r="V341" s="372"/>
      <c r="W341" s="372"/>
      <c r="X341" s="372"/>
      <c r="Y341" s="372"/>
      <c r="Z341" s="372"/>
      <c r="AA341" s="372"/>
      <c r="AB341" s="372"/>
      <c r="AC341" s="372"/>
      <c r="AD341" s="372"/>
      <c r="AE341" s="372"/>
      <c r="AF341" s="372"/>
      <c r="AG341" s="372"/>
      <c r="AH341" s="372"/>
      <c r="AI341" s="372"/>
    </row>
    <row r="342" ht="12.75" customHeight="1" spans="1:35">
      <c r="A342" s="387"/>
      <c r="B342" s="392"/>
      <c r="C342" s="393"/>
      <c r="D342" s="393"/>
      <c r="E342" s="392"/>
      <c r="F342" s="392"/>
      <c r="G342" s="392"/>
      <c r="H342" s="391"/>
      <c r="I342" s="372"/>
      <c r="J342" s="372"/>
      <c r="K342" s="372"/>
      <c r="L342" s="372"/>
      <c r="M342" s="372"/>
      <c r="N342" s="372"/>
      <c r="O342" s="372"/>
      <c r="P342" s="372"/>
      <c r="Q342" s="372"/>
      <c r="R342" s="372"/>
      <c r="S342" s="372"/>
      <c r="T342" s="372"/>
      <c r="U342" s="372"/>
      <c r="V342" s="372"/>
      <c r="W342" s="372"/>
      <c r="X342" s="372"/>
      <c r="Y342" s="372"/>
      <c r="Z342" s="372"/>
      <c r="AA342" s="372"/>
      <c r="AB342" s="372"/>
      <c r="AC342" s="372"/>
      <c r="AD342" s="372"/>
      <c r="AE342" s="372"/>
      <c r="AF342" s="372"/>
      <c r="AG342" s="372"/>
      <c r="AH342" s="372"/>
      <c r="AI342" s="372"/>
    </row>
    <row r="343" ht="12.75" customHeight="1" spans="1:35">
      <c r="A343" s="387"/>
      <c r="B343" s="392"/>
      <c r="C343" s="393"/>
      <c r="D343" s="393"/>
      <c r="E343" s="392"/>
      <c r="F343" s="392"/>
      <c r="G343" s="392"/>
      <c r="H343" s="391"/>
      <c r="I343" s="372"/>
      <c r="J343" s="372"/>
      <c r="K343" s="372"/>
      <c r="L343" s="372"/>
      <c r="M343" s="372"/>
      <c r="N343" s="372"/>
      <c r="O343" s="372"/>
      <c r="P343" s="372"/>
      <c r="Q343" s="372"/>
      <c r="R343" s="372"/>
      <c r="S343" s="372"/>
      <c r="T343" s="372"/>
      <c r="U343" s="372"/>
      <c r="V343" s="372"/>
      <c r="W343" s="372"/>
      <c r="X343" s="372"/>
      <c r="Y343" s="372"/>
      <c r="Z343" s="372"/>
      <c r="AA343" s="372"/>
      <c r="AB343" s="372"/>
      <c r="AC343" s="372"/>
      <c r="AD343" s="372"/>
      <c r="AE343" s="372"/>
      <c r="AF343" s="372"/>
      <c r="AG343" s="372"/>
      <c r="AH343" s="372"/>
      <c r="AI343" s="372"/>
    </row>
    <row r="344" ht="12.75" customHeight="1" spans="1:35">
      <c r="A344" s="387"/>
      <c r="B344" s="392"/>
      <c r="C344" s="393"/>
      <c r="D344" s="393"/>
      <c r="E344" s="392"/>
      <c r="F344" s="392"/>
      <c r="G344" s="392"/>
      <c r="H344" s="391"/>
      <c r="I344" s="372"/>
      <c r="J344" s="372"/>
      <c r="K344" s="372"/>
      <c r="L344" s="372"/>
      <c r="M344" s="372"/>
      <c r="N344" s="372"/>
      <c r="O344" s="372"/>
      <c r="P344" s="372"/>
      <c r="Q344" s="372"/>
      <c r="R344" s="372"/>
      <c r="S344" s="372"/>
      <c r="T344" s="372"/>
      <c r="U344" s="372"/>
      <c r="V344" s="372"/>
      <c r="W344" s="372"/>
      <c r="X344" s="372"/>
      <c r="Y344" s="372"/>
      <c r="Z344" s="372"/>
      <c r="AA344" s="372"/>
      <c r="AB344" s="372"/>
      <c r="AC344" s="372"/>
      <c r="AD344" s="372"/>
      <c r="AE344" s="372"/>
      <c r="AF344" s="372"/>
      <c r="AG344" s="372"/>
      <c r="AH344" s="372"/>
      <c r="AI344" s="372"/>
    </row>
    <row r="345" ht="12.75" customHeight="1" spans="1:35">
      <c r="A345" s="387"/>
      <c r="B345" s="392"/>
      <c r="C345" s="393"/>
      <c r="D345" s="393"/>
      <c r="E345" s="392"/>
      <c r="F345" s="392"/>
      <c r="G345" s="392"/>
      <c r="H345" s="391"/>
      <c r="I345" s="372"/>
      <c r="J345" s="372"/>
      <c r="K345" s="372"/>
      <c r="L345" s="372"/>
      <c r="M345" s="372"/>
      <c r="N345" s="372"/>
      <c r="O345" s="372"/>
      <c r="P345" s="372"/>
      <c r="Q345" s="372"/>
      <c r="R345" s="372"/>
      <c r="S345" s="372"/>
      <c r="T345" s="372"/>
      <c r="U345" s="372"/>
      <c r="V345" s="372"/>
      <c r="W345" s="372"/>
      <c r="X345" s="372"/>
      <c r="Y345" s="372"/>
      <c r="Z345" s="372"/>
      <c r="AA345" s="372"/>
      <c r="AB345" s="372"/>
      <c r="AC345" s="372"/>
      <c r="AD345" s="372"/>
      <c r="AE345" s="372"/>
      <c r="AF345" s="372"/>
      <c r="AG345" s="372"/>
      <c r="AH345" s="372"/>
      <c r="AI345" s="372"/>
    </row>
    <row r="346" ht="12.75" customHeight="1" spans="1:35">
      <c r="A346" s="387"/>
      <c r="B346" s="392"/>
      <c r="C346" s="393"/>
      <c r="D346" s="393"/>
      <c r="E346" s="392"/>
      <c r="F346" s="392"/>
      <c r="G346" s="392"/>
      <c r="H346" s="391"/>
      <c r="I346" s="372"/>
      <c r="J346" s="372"/>
      <c r="K346" s="372"/>
      <c r="L346" s="372"/>
      <c r="M346" s="372"/>
      <c r="N346" s="372"/>
      <c r="O346" s="372"/>
      <c r="P346" s="372"/>
      <c r="Q346" s="372"/>
      <c r="R346" s="372"/>
      <c r="S346" s="372"/>
      <c r="T346" s="372"/>
      <c r="U346" s="372"/>
      <c r="V346" s="372"/>
      <c r="W346" s="372"/>
      <c r="X346" s="372"/>
      <c r="Y346" s="372"/>
      <c r="Z346" s="372"/>
      <c r="AA346" s="372"/>
      <c r="AB346" s="372"/>
      <c r="AC346" s="372"/>
      <c r="AD346" s="372"/>
      <c r="AE346" s="372"/>
      <c r="AF346" s="372"/>
      <c r="AG346" s="372"/>
      <c r="AH346" s="372"/>
      <c r="AI346" s="372"/>
    </row>
    <row r="347" ht="12.75" customHeight="1" spans="1:35">
      <c r="A347" s="387"/>
      <c r="B347" s="392"/>
      <c r="C347" s="393"/>
      <c r="D347" s="393"/>
      <c r="E347" s="392"/>
      <c r="F347" s="392"/>
      <c r="G347" s="392"/>
      <c r="H347" s="391"/>
      <c r="I347" s="372"/>
      <c r="J347" s="372"/>
      <c r="K347" s="372"/>
      <c r="L347" s="372"/>
      <c r="M347" s="372"/>
      <c r="N347" s="372"/>
      <c r="O347" s="372"/>
      <c r="P347" s="372"/>
      <c r="Q347" s="372"/>
      <c r="R347" s="372"/>
      <c r="S347" s="372"/>
      <c r="T347" s="372"/>
      <c r="U347" s="372"/>
      <c r="V347" s="372"/>
      <c r="W347" s="372"/>
      <c r="X347" s="372"/>
      <c r="Y347" s="372"/>
      <c r="Z347" s="372"/>
      <c r="AA347" s="372"/>
      <c r="AB347" s="372"/>
      <c r="AC347" s="372"/>
      <c r="AD347" s="372"/>
      <c r="AE347" s="372"/>
      <c r="AF347" s="372"/>
      <c r="AG347" s="372"/>
      <c r="AH347" s="372"/>
      <c r="AI347" s="372"/>
    </row>
    <row r="348" ht="12.75" customHeight="1" spans="1:35">
      <c r="A348" s="387"/>
      <c r="B348" s="392"/>
      <c r="C348" s="393"/>
      <c r="D348" s="393"/>
      <c r="E348" s="392"/>
      <c r="F348" s="392"/>
      <c r="G348" s="392"/>
      <c r="H348" s="391"/>
      <c r="I348" s="372"/>
      <c r="J348" s="372"/>
      <c r="K348" s="372"/>
      <c r="L348" s="372"/>
      <c r="M348" s="372"/>
      <c r="N348" s="372"/>
      <c r="O348" s="372"/>
      <c r="P348" s="372"/>
      <c r="Q348" s="372"/>
      <c r="R348" s="372"/>
      <c r="S348" s="372"/>
      <c r="T348" s="372"/>
      <c r="U348" s="372"/>
      <c r="V348" s="372"/>
      <c r="W348" s="372"/>
      <c r="X348" s="372"/>
      <c r="Y348" s="372"/>
      <c r="Z348" s="372"/>
      <c r="AA348" s="372"/>
      <c r="AB348" s="372"/>
      <c r="AC348" s="372"/>
      <c r="AD348" s="372"/>
      <c r="AE348" s="372"/>
      <c r="AF348" s="372"/>
      <c r="AG348" s="372"/>
      <c r="AH348" s="372"/>
      <c r="AI348" s="372"/>
    </row>
    <row r="349" ht="12.75" customHeight="1" spans="1:35">
      <c r="A349" s="387"/>
      <c r="B349" s="392"/>
      <c r="C349" s="393"/>
      <c r="D349" s="393"/>
      <c r="E349" s="392"/>
      <c r="F349" s="392"/>
      <c r="G349" s="392"/>
      <c r="H349" s="391"/>
      <c r="I349" s="372"/>
      <c r="J349" s="372"/>
      <c r="K349" s="372"/>
      <c r="L349" s="372"/>
      <c r="M349" s="372"/>
      <c r="N349" s="372"/>
      <c r="O349" s="372"/>
      <c r="P349" s="372"/>
      <c r="Q349" s="372"/>
      <c r="R349" s="372"/>
      <c r="S349" s="372"/>
      <c r="T349" s="372"/>
      <c r="U349" s="372"/>
      <c r="V349" s="372"/>
      <c r="W349" s="372"/>
      <c r="X349" s="372"/>
      <c r="Y349" s="372"/>
      <c r="Z349" s="372"/>
      <c r="AA349" s="372"/>
      <c r="AB349" s="372"/>
      <c r="AC349" s="372"/>
      <c r="AD349" s="372"/>
      <c r="AE349" s="372"/>
      <c r="AF349" s="372"/>
      <c r="AG349" s="372"/>
      <c r="AH349" s="372"/>
      <c r="AI349" s="372"/>
    </row>
    <row r="350" ht="12.75" customHeight="1" spans="1:35">
      <c r="A350" s="387"/>
      <c r="B350" s="392"/>
      <c r="C350" s="393"/>
      <c r="D350" s="393"/>
      <c r="E350" s="392"/>
      <c r="F350" s="392"/>
      <c r="G350" s="392"/>
      <c r="H350" s="391"/>
      <c r="I350" s="372"/>
      <c r="J350" s="372"/>
      <c r="K350" s="372"/>
      <c r="L350" s="372"/>
      <c r="M350" s="372"/>
      <c r="N350" s="372"/>
      <c r="O350" s="372"/>
      <c r="P350" s="372"/>
      <c r="Q350" s="372"/>
      <c r="R350" s="372"/>
      <c r="S350" s="372"/>
      <c r="T350" s="372"/>
      <c r="U350" s="372"/>
      <c r="V350" s="372"/>
      <c r="W350" s="372"/>
      <c r="X350" s="372"/>
      <c r="Y350" s="372"/>
      <c r="Z350" s="372"/>
      <c r="AA350" s="372"/>
      <c r="AB350" s="372"/>
      <c r="AC350" s="372"/>
      <c r="AD350" s="372"/>
      <c r="AE350" s="372"/>
      <c r="AF350" s="372"/>
      <c r="AG350" s="372"/>
      <c r="AH350" s="372"/>
      <c r="AI350" s="372"/>
    </row>
    <row r="351" ht="12.75" customHeight="1" spans="1:35">
      <c r="A351" s="387"/>
      <c r="B351" s="392"/>
      <c r="C351" s="393"/>
      <c r="D351" s="393"/>
      <c r="E351" s="392"/>
      <c r="F351" s="392"/>
      <c r="G351" s="392"/>
      <c r="H351" s="391"/>
      <c r="I351" s="372"/>
      <c r="J351" s="372"/>
      <c r="K351" s="372"/>
      <c r="L351" s="372"/>
      <c r="M351" s="372"/>
      <c r="N351" s="372"/>
      <c r="O351" s="372"/>
      <c r="P351" s="372"/>
      <c r="Q351" s="372"/>
      <c r="R351" s="372"/>
      <c r="S351" s="372"/>
      <c r="T351" s="372"/>
      <c r="U351" s="372"/>
      <c r="V351" s="372"/>
      <c r="W351" s="372"/>
      <c r="X351" s="372"/>
      <c r="Y351" s="372"/>
      <c r="Z351" s="372"/>
      <c r="AA351" s="372"/>
      <c r="AB351" s="372"/>
      <c r="AC351" s="372"/>
      <c r="AD351" s="372"/>
      <c r="AE351" s="372"/>
      <c r="AF351" s="372"/>
      <c r="AG351" s="372"/>
      <c r="AH351" s="372"/>
      <c r="AI351" s="372"/>
    </row>
    <row r="352" ht="12.75" customHeight="1" spans="1:35">
      <c r="A352" s="387"/>
      <c r="B352" s="392"/>
      <c r="C352" s="393"/>
      <c r="D352" s="393"/>
      <c r="E352" s="392"/>
      <c r="F352" s="392"/>
      <c r="G352" s="392"/>
      <c r="H352" s="391"/>
      <c r="I352" s="372"/>
      <c r="J352" s="372"/>
      <c r="K352" s="372"/>
      <c r="L352" s="372"/>
      <c r="M352" s="372"/>
      <c r="N352" s="372"/>
      <c r="O352" s="372"/>
      <c r="P352" s="372"/>
      <c r="Q352" s="372"/>
      <c r="R352" s="372"/>
      <c r="S352" s="372"/>
      <c r="T352" s="372"/>
      <c r="U352" s="372"/>
      <c r="V352" s="372"/>
      <c r="W352" s="372"/>
      <c r="X352" s="372"/>
      <c r="Y352" s="372"/>
      <c r="Z352" s="372"/>
      <c r="AA352" s="372"/>
      <c r="AB352" s="372"/>
      <c r="AC352" s="372"/>
      <c r="AD352" s="372"/>
      <c r="AE352" s="372"/>
      <c r="AF352" s="372"/>
      <c r="AG352" s="372"/>
      <c r="AH352" s="372"/>
      <c r="AI352" s="372"/>
    </row>
    <row r="353" ht="12.75" customHeight="1" spans="1:35">
      <c r="A353" s="387"/>
      <c r="B353" s="392"/>
      <c r="C353" s="393"/>
      <c r="D353" s="393"/>
      <c r="E353" s="392"/>
      <c r="F353" s="392"/>
      <c r="G353" s="392"/>
      <c r="H353" s="391"/>
      <c r="I353" s="372"/>
      <c r="J353" s="372"/>
      <c r="K353" s="372"/>
      <c r="L353" s="372"/>
      <c r="M353" s="372"/>
      <c r="N353" s="372"/>
      <c r="O353" s="372"/>
      <c r="P353" s="372"/>
      <c r="Q353" s="372"/>
      <c r="R353" s="372"/>
      <c r="S353" s="372"/>
      <c r="T353" s="372"/>
      <c r="U353" s="372"/>
      <c r="V353" s="372"/>
      <c r="W353" s="372"/>
      <c r="X353" s="372"/>
      <c r="Y353" s="372"/>
      <c r="Z353" s="372"/>
      <c r="AA353" s="372"/>
      <c r="AB353" s="372"/>
      <c r="AC353" s="372"/>
      <c r="AD353" s="372"/>
      <c r="AE353" s="372"/>
      <c r="AF353" s="372"/>
      <c r="AG353" s="372"/>
      <c r="AH353" s="372"/>
      <c r="AI353" s="372"/>
    </row>
    <row r="354" ht="12.75" customHeight="1" spans="1:35">
      <c r="A354" s="387"/>
      <c r="B354" s="392"/>
      <c r="C354" s="393"/>
      <c r="D354" s="393"/>
      <c r="E354" s="392"/>
      <c r="F354" s="392"/>
      <c r="G354" s="392"/>
      <c r="H354" s="391"/>
      <c r="I354" s="372"/>
      <c r="J354" s="372"/>
      <c r="K354" s="372"/>
      <c r="L354" s="372"/>
      <c r="M354" s="372"/>
      <c r="N354" s="372"/>
      <c r="O354" s="372"/>
      <c r="P354" s="372"/>
      <c r="Q354" s="372"/>
      <c r="R354" s="372"/>
      <c r="S354" s="372"/>
      <c r="T354" s="372"/>
      <c r="U354" s="372"/>
      <c r="V354" s="372"/>
      <c r="W354" s="372"/>
      <c r="X354" s="372"/>
      <c r="Y354" s="372"/>
      <c r="Z354" s="372"/>
      <c r="AA354" s="372"/>
      <c r="AB354" s="372"/>
      <c r="AC354" s="372"/>
      <c r="AD354" s="372"/>
      <c r="AE354" s="372"/>
      <c r="AF354" s="372"/>
      <c r="AG354" s="372"/>
      <c r="AH354" s="372"/>
      <c r="AI354" s="372"/>
    </row>
    <row r="355" ht="12.75" customHeight="1" spans="1:35">
      <c r="A355" s="387"/>
      <c r="B355" s="392"/>
      <c r="C355" s="393"/>
      <c r="D355" s="393"/>
      <c r="E355" s="392"/>
      <c r="F355" s="392"/>
      <c r="G355" s="392"/>
      <c r="H355" s="391"/>
      <c r="I355" s="372"/>
      <c r="J355" s="372"/>
      <c r="K355" s="372"/>
      <c r="L355" s="372"/>
      <c r="M355" s="372"/>
      <c r="N355" s="372"/>
      <c r="O355" s="372"/>
      <c r="P355" s="372"/>
      <c r="Q355" s="372"/>
      <c r="R355" s="372"/>
      <c r="S355" s="372"/>
      <c r="T355" s="372"/>
      <c r="U355" s="372"/>
      <c r="V355" s="372"/>
      <c r="W355" s="372"/>
      <c r="X355" s="372"/>
      <c r="Y355" s="372"/>
      <c r="Z355" s="372"/>
      <c r="AA355" s="372"/>
      <c r="AB355" s="372"/>
      <c r="AC355" s="372"/>
      <c r="AD355" s="372"/>
      <c r="AE355" s="372"/>
      <c r="AF355" s="372"/>
      <c r="AG355" s="372"/>
      <c r="AH355" s="372"/>
      <c r="AI355" s="372"/>
    </row>
    <row r="356" ht="12.75" customHeight="1" spans="1:35">
      <c r="A356" s="387"/>
      <c r="B356" s="392"/>
      <c r="C356" s="393"/>
      <c r="D356" s="393"/>
      <c r="E356" s="392"/>
      <c r="F356" s="392"/>
      <c r="G356" s="392"/>
      <c r="H356" s="391"/>
      <c r="I356" s="372"/>
      <c r="J356" s="372"/>
      <c r="K356" s="372"/>
      <c r="L356" s="372"/>
      <c r="M356" s="372"/>
      <c r="N356" s="372"/>
      <c r="O356" s="372"/>
      <c r="P356" s="372"/>
      <c r="Q356" s="372"/>
      <c r="R356" s="372"/>
      <c r="S356" s="372"/>
      <c r="T356" s="372"/>
      <c r="U356" s="372"/>
      <c r="V356" s="372"/>
      <c r="W356" s="372"/>
      <c r="X356" s="372"/>
      <c r="Y356" s="372"/>
      <c r="Z356" s="372"/>
      <c r="AA356" s="372"/>
      <c r="AB356" s="372"/>
      <c r="AC356" s="372"/>
      <c r="AD356" s="372"/>
      <c r="AE356" s="372"/>
      <c r="AF356" s="372"/>
      <c r="AG356" s="372"/>
      <c r="AH356" s="372"/>
      <c r="AI356" s="372"/>
    </row>
    <row r="357" ht="12.75" customHeight="1" spans="1:35">
      <c r="A357" s="387"/>
      <c r="B357" s="392"/>
      <c r="C357" s="393"/>
      <c r="D357" s="393"/>
      <c r="E357" s="392"/>
      <c r="F357" s="392"/>
      <c r="G357" s="392"/>
      <c r="H357" s="391"/>
      <c r="I357" s="372"/>
      <c r="J357" s="372"/>
      <c r="K357" s="372"/>
      <c r="L357" s="372"/>
      <c r="M357" s="372"/>
      <c r="N357" s="372"/>
      <c r="O357" s="372"/>
      <c r="P357" s="372"/>
      <c r="Q357" s="372"/>
      <c r="R357" s="372"/>
      <c r="S357" s="372"/>
      <c r="T357" s="372"/>
      <c r="U357" s="372"/>
      <c r="V357" s="372"/>
      <c r="W357" s="372"/>
      <c r="X357" s="372"/>
      <c r="Y357" s="372"/>
      <c r="Z357" s="372"/>
      <c r="AA357" s="372"/>
      <c r="AB357" s="372"/>
      <c r="AC357" s="372"/>
      <c r="AD357" s="372"/>
      <c r="AE357" s="372"/>
      <c r="AF357" s="372"/>
      <c r="AG357" s="372"/>
      <c r="AH357" s="372"/>
      <c r="AI357" s="372"/>
    </row>
    <row r="358" ht="12.75" customHeight="1" spans="1:35">
      <c r="A358" s="387"/>
      <c r="B358" s="392"/>
      <c r="C358" s="393"/>
      <c r="D358" s="393"/>
      <c r="E358" s="392"/>
      <c r="F358" s="392"/>
      <c r="G358" s="392"/>
      <c r="H358" s="391"/>
      <c r="I358" s="372"/>
      <c r="J358" s="372"/>
      <c r="K358" s="372"/>
      <c r="L358" s="372"/>
      <c r="M358" s="372"/>
      <c r="N358" s="372"/>
      <c r="O358" s="372"/>
      <c r="P358" s="372"/>
      <c r="Q358" s="372"/>
      <c r="R358" s="372"/>
      <c r="S358" s="372"/>
      <c r="T358" s="372"/>
      <c r="U358" s="372"/>
      <c r="V358" s="372"/>
      <c r="W358" s="372"/>
      <c r="X358" s="372"/>
      <c r="Y358" s="372"/>
      <c r="Z358" s="372"/>
      <c r="AA358" s="372"/>
      <c r="AB358" s="372"/>
      <c r="AC358" s="372"/>
      <c r="AD358" s="372"/>
      <c r="AE358" s="372"/>
      <c r="AF358" s="372"/>
      <c r="AG358" s="372"/>
      <c r="AH358" s="372"/>
      <c r="AI358" s="372"/>
    </row>
    <row r="359" ht="12.75" customHeight="1" spans="1:35">
      <c r="A359" s="387"/>
      <c r="B359" s="392"/>
      <c r="C359" s="393"/>
      <c r="D359" s="393"/>
      <c r="E359" s="392"/>
      <c r="F359" s="392"/>
      <c r="G359" s="392"/>
      <c r="H359" s="391"/>
      <c r="I359" s="372"/>
      <c r="J359" s="372"/>
      <c r="K359" s="372"/>
      <c r="L359" s="372"/>
      <c r="M359" s="372"/>
      <c r="N359" s="372"/>
      <c r="O359" s="372"/>
      <c r="P359" s="372"/>
      <c r="Q359" s="372"/>
      <c r="R359" s="372"/>
      <c r="S359" s="372"/>
      <c r="T359" s="372"/>
      <c r="U359" s="372"/>
      <c r="V359" s="372"/>
      <c r="W359" s="372"/>
      <c r="X359" s="372"/>
      <c r="Y359" s="372"/>
      <c r="Z359" s="372"/>
      <c r="AA359" s="372"/>
      <c r="AB359" s="372"/>
      <c r="AC359" s="372"/>
      <c r="AD359" s="372"/>
      <c r="AE359" s="372"/>
      <c r="AF359" s="372"/>
      <c r="AG359" s="372"/>
      <c r="AH359" s="372"/>
      <c r="AI359" s="372"/>
    </row>
    <row r="360" ht="12.75" customHeight="1" spans="1:35">
      <c r="A360" s="387"/>
      <c r="B360" s="392"/>
      <c r="C360" s="393"/>
      <c r="D360" s="393"/>
      <c r="E360" s="392"/>
      <c r="F360" s="392"/>
      <c r="G360" s="392"/>
      <c r="H360" s="391"/>
      <c r="I360" s="372"/>
      <c r="J360" s="372"/>
      <c r="K360" s="372"/>
      <c r="L360" s="372"/>
      <c r="M360" s="372"/>
      <c r="N360" s="372"/>
      <c r="O360" s="372"/>
      <c r="P360" s="372"/>
      <c r="Q360" s="372"/>
      <c r="R360" s="372"/>
      <c r="S360" s="372"/>
      <c r="T360" s="372"/>
      <c r="U360" s="372"/>
      <c r="V360" s="372"/>
      <c r="W360" s="372"/>
      <c r="X360" s="372"/>
      <c r="Y360" s="372"/>
      <c r="Z360" s="372"/>
      <c r="AA360" s="372"/>
      <c r="AB360" s="372"/>
      <c r="AC360" s="372"/>
      <c r="AD360" s="372"/>
      <c r="AE360" s="372"/>
      <c r="AF360" s="372"/>
      <c r="AG360" s="372"/>
      <c r="AH360" s="372"/>
      <c r="AI360" s="372"/>
    </row>
    <row r="361" ht="12.75" customHeight="1" spans="1:35">
      <c r="A361" s="387"/>
      <c r="B361" s="392"/>
      <c r="C361" s="393"/>
      <c r="D361" s="393"/>
      <c r="E361" s="392"/>
      <c r="F361" s="392"/>
      <c r="G361" s="392"/>
      <c r="H361" s="391"/>
      <c r="I361" s="372"/>
      <c r="J361" s="372"/>
      <c r="K361" s="372"/>
      <c r="L361" s="372"/>
      <c r="M361" s="372"/>
      <c r="N361" s="372"/>
      <c r="O361" s="372"/>
      <c r="P361" s="372"/>
      <c r="Q361" s="372"/>
      <c r="R361" s="372"/>
      <c r="S361" s="372"/>
      <c r="T361" s="372"/>
      <c r="U361" s="372"/>
      <c r="V361" s="372"/>
      <c r="W361" s="372"/>
      <c r="X361" s="372"/>
      <c r="Y361" s="372"/>
      <c r="Z361" s="372"/>
      <c r="AA361" s="372"/>
      <c r="AB361" s="372"/>
      <c r="AC361" s="372"/>
      <c r="AD361" s="372"/>
      <c r="AE361" s="372"/>
      <c r="AF361" s="372"/>
      <c r="AG361" s="372"/>
      <c r="AH361" s="372"/>
      <c r="AI361" s="372"/>
    </row>
    <row r="362" ht="12.75" customHeight="1" spans="1:35">
      <c r="A362" s="387"/>
      <c r="B362" s="392"/>
      <c r="C362" s="393"/>
      <c r="D362" s="393"/>
      <c r="E362" s="392"/>
      <c r="F362" s="392"/>
      <c r="G362" s="392"/>
      <c r="H362" s="391"/>
      <c r="I362" s="372"/>
      <c r="J362" s="372"/>
      <c r="K362" s="372"/>
      <c r="L362" s="372"/>
      <c r="M362" s="372"/>
      <c r="N362" s="372"/>
      <c r="O362" s="372"/>
      <c r="P362" s="372"/>
      <c r="Q362" s="372"/>
      <c r="R362" s="372"/>
      <c r="S362" s="372"/>
      <c r="T362" s="372"/>
      <c r="U362" s="372"/>
      <c r="V362" s="372"/>
      <c r="W362" s="372"/>
      <c r="X362" s="372"/>
      <c r="Y362" s="372"/>
      <c r="Z362" s="372"/>
      <c r="AA362" s="372"/>
      <c r="AB362" s="372"/>
      <c r="AC362" s="372"/>
      <c r="AD362" s="372"/>
      <c r="AE362" s="372"/>
      <c r="AF362" s="372"/>
      <c r="AG362" s="372"/>
      <c r="AH362" s="372"/>
      <c r="AI362" s="372"/>
    </row>
    <row r="363" ht="12.75" customHeight="1" spans="1:35">
      <c r="A363" s="387"/>
      <c r="B363" s="392"/>
      <c r="C363" s="393"/>
      <c r="D363" s="393"/>
      <c r="E363" s="392"/>
      <c r="F363" s="392"/>
      <c r="G363" s="392"/>
      <c r="H363" s="391"/>
      <c r="I363" s="372"/>
      <c r="J363" s="372"/>
      <c r="K363" s="372"/>
      <c r="L363" s="372"/>
      <c r="M363" s="372"/>
      <c r="N363" s="372"/>
      <c r="O363" s="372"/>
      <c r="P363" s="372"/>
      <c r="Q363" s="372"/>
      <c r="R363" s="372"/>
      <c r="S363" s="372"/>
      <c r="T363" s="372"/>
      <c r="U363" s="372"/>
      <c r="V363" s="372"/>
      <c r="W363" s="372"/>
      <c r="X363" s="372"/>
      <c r="Y363" s="372"/>
      <c r="Z363" s="372"/>
      <c r="AA363" s="372"/>
      <c r="AB363" s="372"/>
      <c r="AC363" s="372"/>
      <c r="AD363" s="372"/>
      <c r="AE363" s="372"/>
      <c r="AF363" s="372"/>
      <c r="AG363" s="372"/>
      <c r="AH363" s="372"/>
      <c r="AI363" s="372"/>
    </row>
    <row r="364" ht="12.75" customHeight="1" spans="1:35">
      <c r="A364" s="387"/>
      <c r="B364" s="392"/>
      <c r="C364" s="393"/>
      <c r="D364" s="393"/>
      <c r="E364" s="392"/>
      <c r="F364" s="392"/>
      <c r="G364" s="392"/>
      <c r="H364" s="391"/>
      <c r="I364" s="372"/>
      <c r="J364" s="372"/>
      <c r="K364" s="372"/>
      <c r="L364" s="372"/>
      <c r="M364" s="372"/>
      <c r="N364" s="372"/>
      <c r="O364" s="372"/>
      <c r="P364" s="372"/>
      <c r="Q364" s="372"/>
      <c r="R364" s="372"/>
      <c r="S364" s="372"/>
      <c r="T364" s="372"/>
      <c r="U364" s="372"/>
      <c r="V364" s="372"/>
      <c r="W364" s="372"/>
      <c r="X364" s="372"/>
      <c r="Y364" s="372"/>
      <c r="Z364" s="372"/>
      <c r="AA364" s="372"/>
      <c r="AB364" s="372"/>
      <c r="AC364" s="372"/>
      <c r="AD364" s="372"/>
      <c r="AE364" s="372"/>
      <c r="AF364" s="372"/>
      <c r="AG364" s="372"/>
      <c r="AH364" s="372"/>
      <c r="AI364" s="372"/>
    </row>
    <row r="365" ht="12.75" customHeight="1" spans="1:35">
      <c r="A365" s="387"/>
      <c r="B365" s="392"/>
      <c r="C365" s="393"/>
      <c r="D365" s="393"/>
      <c r="E365" s="392"/>
      <c r="F365" s="392"/>
      <c r="G365" s="392"/>
      <c r="H365" s="391"/>
      <c r="I365" s="372"/>
      <c r="J365" s="372"/>
      <c r="K365" s="372"/>
      <c r="L365" s="372"/>
      <c r="M365" s="372"/>
      <c r="N365" s="372"/>
      <c r="O365" s="372"/>
      <c r="P365" s="372"/>
      <c r="Q365" s="372"/>
      <c r="R365" s="372"/>
      <c r="S365" s="372"/>
      <c r="T365" s="372"/>
      <c r="U365" s="372"/>
      <c r="V365" s="372"/>
      <c r="W365" s="372"/>
      <c r="X365" s="372"/>
      <c r="Y365" s="372"/>
      <c r="Z365" s="372"/>
      <c r="AA365" s="372"/>
      <c r="AB365" s="372"/>
      <c r="AC365" s="372"/>
      <c r="AD365" s="372"/>
      <c r="AE365" s="372"/>
      <c r="AF365" s="372"/>
      <c r="AG365" s="372"/>
      <c r="AH365" s="372"/>
      <c r="AI365" s="372"/>
    </row>
    <row r="366" ht="12.75" customHeight="1" spans="1:35">
      <c r="A366" s="387"/>
      <c r="B366" s="392"/>
      <c r="C366" s="393"/>
      <c r="D366" s="393"/>
      <c r="E366" s="392"/>
      <c r="F366" s="392"/>
      <c r="G366" s="392"/>
      <c r="H366" s="391"/>
      <c r="I366" s="372"/>
      <c r="J366" s="372"/>
      <c r="K366" s="372"/>
      <c r="L366" s="372"/>
      <c r="M366" s="372"/>
      <c r="N366" s="372"/>
      <c r="O366" s="372"/>
      <c r="P366" s="372"/>
      <c r="Q366" s="372"/>
      <c r="R366" s="372"/>
      <c r="S366" s="372"/>
      <c r="T366" s="372"/>
      <c r="U366" s="372"/>
      <c r="V366" s="372"/>
      <c r="W366" s="372"/>
      <c r="X366" s="372"/>
      <c r="Y366" s="372"/>
      <c r="Z366" s="372"/>
      <c r="AA366" s="372"/>
      <c r="AB366" s="372"/>
      <c r="AC366" s="372"/>
      <c r="AD366" s="372"/>
      <c r="AE366" s="372"/>
      <c r="AF366" s="372"/>
      <c r="AG366" s="372"/>
      <c r="AH366" s="372"/>
      <c r="AI366" s="372"/>
    </row>
    <row r="367" ht="12.75" customHeight="1" spans="1:35">
      <c r="A367" s="387"/>
      <c r="B367" s="392"/>
      <c r="C367" s="393"/>
      <c r="D367" s="393"/>
      <c r="E367" s="392"/>
      <c r="F367" s="392"/>
      <c r="G367" s="392"/>
      <c r="H367" s="391"/>
      <c r="I367" s="372"/>
      <c r="J367" s="372"/>
      <c r="K367" s="372"/>
      <c r="L367" s="372"/>
      <c r="M367" s="372"/>
      <c r="N367" s="372"/>
      <c r="O367" s="372"/>
      <c r="P367" s="372"/>
      <c r="Q367" s="372"/>
      <c r="R367" s="372"/>
      <c r="S367" s="372"/>
      <c r="T367" s="372"/>
      <c r="U367" s="372"/>
      <c r="V367" s="372"/>
      <c r="W367" s="372"/>
      <c r="X367" s="372"/>
      <c r="Y367" s="372"/>
      <c r="Z367" s="372"/>
      <c r="AA367" s="372"/>
      <c r="AB367" s="372"/>
      <c r="AC367" s="372"/>
      <c r="AD367" s="372"/>
      <c r="AE367" s="372"/>
      <c r="AF367" s="372"/>
      <c r="AG367" s="372"/>
      <c r="AH367" s="372"/>
      <c r="AI367" s="372"/>
    </row>
    <row r="368" ht="12.75" customHeight="1" spans="1:35">
      <c r="A368" s="387"/>
      <c r="B368" s="392"/>
      <c r="C368" s="393"/>
      <c r="D368" s="393"/>
      <c r="E368" s="392"/>
      <c r="F368" s="392"/>
      <c r="G368" s="392"/>
      <c r="H368" s="391"/>
      <c r="I368" s="372"/>
      <c r="J368" s="372"/>
      <c r="K368" s="372"/>
      <c r="L368" s="372"/>
      <c r="M368" s="372"/>
      <c r="N368" s="372"/>
      <c r="O368" s="372"/>
      <c r="P368" s="372"/>
      <c r="Q368" s="372"/>
      <c r="R368" s="372"/>
      <c r="S368" s="372"/>
      <c r="T368" s="372"/>
      <c r="U368" s="372"/>
      <c r="V368" s="372"/>
      <c r="W368" s="372"/>
      <c r="X368" s="372"/>
      <c r="Y368" s="372"/>
      <c r="Z368" s="372"/>
      <c r="AA368" s="372"/>
      <c r="AB368" s="372"/>
      <c r="AC368" s="372"/>
      <c r="AD368" s="372"/>
      <c r="AE368" s="372"/>
      <c r="AF368" s="372"/>
      <c r="AG368" s="372"/>
      <c r="AH368" s="372"/>
      <c r="AI368" s="372"/>
    </row>
    <row r="369" ht="12.75" customHeight="1" spans="1:35">
      <c r="A369" s="387"/>
      <c r="B369" s="392"/>
      <c r="C369" s="393"/>
      <c r="D369" s="393"/>
      <c r="E369" s="392"/>
      <c r="F369" s="392"/>
      <c r="G369" s="392"/>
      <c r="H369" s="391"/>
      <c r="I369" s="372"/>
      <c r="J369" s="372"/>
      <c r="K369" s="372"/>
      <c r="L369" s="372"/>
      <c r="M369" s="372"/>
      <c r="N369" s="372"/>
      <c r="O369" s="372"/>
      <c r="P369" s="372"/>
      <c r="Q369" s="372"/>
      <c r="R369" s="372"/>
      <c r="S369" s="372"/>
      <c r="T369" s="372"/>
      <c r="U369" s="372"/>
      <c r="V369" s="372"/>
      <c r="W369" s="372"/>
      <c r="X369" s="372"/>
      <c r="Y369" s="372"/>
      <c r="Z369" s="372"/>
      <c r="AA369" s="372"/>
      <c r="AB369" s="372"/>
      <c r="AC369" s="372"/>
      <c r="AD369" s="372"/>
      <c r="AE369" s="372"/>
      <c r="AF369" s="372"/>
      <c r="AG369" s="372"/>
      <c r="AH369" s="372"/>
      <c r="AI369" s="372"/>
    </row>
    <row r="370" ht="12.75" customHeight="1" spans="1:35">
      <c r="A370" s="387"/>
      <c r="B370" s="392"/>
      <c r="C370" s="393"/>
      <c r="D370" s="393"/>
      <c r="E370" s="392"/>
      <c r="F370" s="392"/>
      <c r="G370" s="392"/>
      <c r="H370" s="391"/>
      <c r="I370" s="393"/>
      <c r="J370" s="393"/>
      <c r="K370" s="393"/>
      <c r="L370" s="393"/>
      <c r="M370" s="393"/>
      <c r="N370" s="393"/>
      <c r="O370" s="393"/>
      <c r="P370" s="393"/>
      <c r="Q370" s="393"/>
      <c r="R370" s="393"/>
      <c r="S370" s="393"/>
      <c r="T370" s="393"/>
      <c r="U370" s="393"/>
      <c r="V370" s="393"/>
      <c r="W370" s="393"/>
      <c r="X370" s="393"/>
      <c r="Y370" s="393"/>
      <c r="Z370" s="393"/>
      <c r="AA370" s="393"/>
      <c r="AB370" s="393"/>
      <c r="AC370" s="393"/>
      <c r="AD370" s="393"/>
      <c r="AE370" s="393"/>
      <c r="AF370" s="393"/>
      <c r="AG370" s="393"/>
      <c r="AH370" s="393"/>
      <c r="AI370" s="393"/>
    </row>
    <row r="371" ht="12.75" customHeight="1" spans="1:35">
      <c r="A371" s="387"/>
      <c r="B371" s="392"/>
      <c r="C371" s="393"/>
      <c r="D371" s="393"/>
      <c r="E371" s="392"/>
      <c r="F371" s="392"/>
      <c r="G371" s="392"/>
      <c r="H371" s="391"/>
      <c r="I371" s="393"/>
      <c r="J371" s="393"/>
      <c r="K371" s="393"/>
      <c r="L371" s="393"/>
      <c r="M371" s="393"/>
      <c r="N371" s="393"/>
      <c r="O371" s="393"/>
      <c r="P371" s="393"/>
      <c r="Q371" s="393"/>
      <c r="R371" s="393"/>
      <c r="S371" s="393"/>
      <c r="T371" s="393"/>
      <c r="U371" s="393"/>
      <c r="V371" s="393"/>
      <c r="W371" s="393"/>
      <c r="X371" s="393"/>
      <c r="Y371" s="393"/>
      <c r="Z371" s="393"/>
      <c r="AA371" s="393"/>
      <c r="AB371" s="393"/>
      <c r="AC371" s="393"/>
      <c r="AD371" s="393"/>
      <c r="AE371" s="393"/>
      <c r="AF371" s="393"/>
      <c r="AG371" s="393"/>
      <c r="AH371" s="393"/>
      <c r="AI371" s="393"/>
    </row>
    <row r="372" ht="12.75" customHeight="1" spans="1:35">
      <c r="A372" s="387"/>
      <c r="B372" s="392"/>
      <c r="C372" s="393"/>
      <c r="D372" s="393"/>
      <c r="E372" s="392"/>
      <c r="F372" s="392"/>
      <c r="G372" s="392"/>
      <c r="H372" s="391"/>
      <c r="I372" s="393"/>
      <c r="J372" s="393"/>
      <c r="K372" s="393"/>
      <c r="L372" s="393"/>
      <c r="M372" s="393"/>
      <c r="N372" s="393"/>
      <c r="O372" s="393"/>
      <c r="P372" s="393"/>
      <c r="Q372" s="393"/>
      <c r="R372" s="393"/>
      <c r="S372" s="393"/>
      <c r="T372" s="393"/>
      <c r="U372" s="393"/>
      <c r="V372" s="393"/>
      <c r="W372" s="393"/>
      <c r="X372" s="393"/>
      <c r="Y372" s="393"/>
      <c r="Z372" s="393"/>
      <c r="AA372" s="393"/>
      <c r="AB372" s="393"/>
      <c r="AC372" s="393"/>
      <c r="AD372" s="393"/>
      <c r="AE372" s="393"/>
      <c r="AF372" s="393"/>
      <c r="AG372" s="393"/>
      <c r="AH372" s="393"/>
      <c r="AI372" s="393"/>
    </row>
    <row r="373" ht="12.75" customHeight="1" spans="1:35">
      <c r="A373" s="387"/>
      <c r="B373" s="392"/>
      <c r="C373" s="393"/>
      <c r="D373" s="393"/>
      <c r="E373" s="392"/>
      <c r="F373" s="392"/>
      <c r="G373" s="392"/>
      <c r="H373" s="391"/>
      <c r="I373" s="393"/>
      <c r="J373" s="393"/>
      <c r="K373" s="393"/>
      <c r="L373" s="393"/>
      <c r="M373" s="393"/>
      <c r="N373" s="393"/>
      <c r="O373" s="393"/>
      <c r="P373" s="393"/>
      <c r="Q373" s="393"/>
      <c r="R373" s="393"/>
      <c r="S373" s="393"/>
      <c r="T373" s="393"/>
      <c r="U373" s="393"/>
      <c r="V373" s="393"/>
      <c r="W373" s="393"/>
      <c r="X373" s="393"/>
      <c r="Y373" s="393"/>
      <c r="Z373" s="393"/>
      <c r="AA373" s="393"/>
      <c r="AB373" s="393"/>
      <c r="AC373" s="393"/>
      <c r="AD373" s="393"/>
      <c r="AE373" s="393"/>
      <c r="AF373" s="393"/>
      <c r="AG373" s="393"/>
      <c r="AH373" s="393"/>
      <c r="AI373" s="393"/>
    </row>
    <row r="374" ht="12.75" customHeight="1" spans="1:35">
      <c r="A374" s="387"/>
      <c r="B374" s="392"/>
      <c r="C374" s="393"/>
      <c r="D374" s="393"/>
      <c r="E374" s="392"/>
      <c r="F374" s="392"/>
      <c r="G374" s="392"/>
      <c r="H374" s="391"/>
      <c r="I374" s="393"/>
      <c r="J374" s="393"/>
      <c r="K374" s="393"/>
      <c r="L374" s="393"/>
      <c r="M374" s="393"/>
      <c r="N374" s="393"/>
      <c r="O374" s="393"/>
      <c r="P374" s="393"/>
      <c r="Q374" s="393"/>
      <c r="R374" s="393"/>
      <c r="S374" s="393"/>
      <c r="T374" s="393"/>
      <c r="U374" s="393"/>
      <c r="V374" s="393"/>
      <c r="W374" s="393"/>
      <c r="X374" s="393"/>
      <c r="Y374" s="393"/>
      <c r="Z374" s="393"/>
      <c r="AA374" s="393"/>
      <c r="AB374" s="393"/>
      <c r="AC374" s="393"/>
      <c r="AD374" s="393"/>
      <c r="AE374" s="393"/>
      <c r="AF374" s="393"/>
      <c r="AG374" s="393"/>
      <c r="AH374" s="393"/>
      <c r="AI374" s="393"/>
    </row>
    <row r="375" ht="12.75" customHeight="1" spans="1:35">
      <c r="A375" s="387"/>
      <c r="B375" s="392"/>
      <c r="C375" s="393"/>
      <c r="D375" s="393"/>
      <c r="E375" s="392"/>
      <c r="F375" s="392"/>
      <c r="G375" s="392"/>
      <c r="H375" s="391"/>
      <c r="I375" s="393"/>
      <c r="J375" s="393"/>
      <c r="K375" s="393"/>
      <c r="L375" s="393"/>
      <c r="M375" s="393"/>
      <c r="N375" s="393"/>
      <c r="O375" s="393"/>
      <c r="P375" s="393"/>
      <c r="Q375" s="393"/>
      <c r="R375" s="393"/>
      <c r="S375" s="393"/>
      <c r="T375" s="393"/>
      <c r="U375" s="393"/>
      <c r="V375" s="393"/>
      <c r="W375" s="393"/>
      <c r="X375" s="393"/>
      <c r="Y375" s="393"/>
      <c r="Z375" s="393"/>
      <c r="AA375" s="393"/>
      <c r="AB375" s="393"/>
      <c r="AC375" s="393"/>
      <c r="AD375" s="393"/>
      <c r="AE375" s="393"/>
      <c r="AF375" s="393"/>
      <c r="AG375" s="393"/>
      <c r="AH375" s="393"/>
      <c r="AI375" s="393"/>
    </row>
    <row r="376" ht="12.75" customHeight="1" spans="1:35">
      <c r="A376" s="387"/>
      <c r="B376" s="392"/>
      <c r="C376" s="393"/>
      <c r="D376" s="393"/>
      <c r="E376" s="392"/>
      <c r="F376" s="392"/>
      <c r="G376" s="392"/>
      <c r="H376" s="391"/>
      <c r="I376" s="393"/>
      <c r="J376" s="393"/>
      <c r="K376" s="393"/>
      <c r="L376" s="393"/>
      <c r="M376" s="393"/>
      <c r="N376" s="393"/>
      <c r="O376" s="393"/>
      <c r="P376" s="393"/>
      <c r="Q376" s="393"/>
      <c r="R376" s="393"/>
      <c r="S376" s="393"/>
      <c r="T376" s="393"/>
      <c r="U376" s="393"/>
      <c r="V376" s="393"/>
      <c r="W376" s="393"/>
      <c r="X376" s="393"/>
      <c r="Y376" s="393"/>
      <c r="Z376" s="393"/>
      <c r="AA376" s="393"/>
      <c r="AB376" s="393"/>
      <c r="AC376" s="393"/>
      <c r="AD376" s="393"/>
      <c r="AE376" s="393"/>
      <c r="AF376" s="393"/>
      <c r="AG376" s="393"/>
      <c r="AH376" s="393"/>
      <c r="AI376" s="393"/>
    </row>
    <row r="377" ht="12.75" customHeight="1" spans="1:35">
      <c r="A377" s="387"/>
      <c r="B377" s="392"/>
      <c r="C377" s="393"/>
      <c r="D377" s="393"/>
      <c r="E377" s="392"/>
      <c r="F377" s="392"/>
      <c r="G377" s="392"/>
      <c r="H377" s="391"/>
      <c r="I377" s="393"/>
      <c r="J377" s="393"/>
      <c r="K377" s="393"/>
      <c r="L377" s="393"/>
      <c r="M377" s="393"/>
      <c r="N377" s="393"/>
      <c r="O377" s="393"/>
      <c r="P377" s="393"/>
      <c r="Q377" s="393"/>
      <c r="R377" s="393"/>
      <c r="S377" s="393"/>
      <c r="T377" s="393"/>
      <c r="U377" s="393"/>
      <c r="V377" s="393"/>
      <c r="W377" s="393"/>
      <c r="X377" s="393"/>
      <c r="Y377" s="393"/>
      <c r="Z377" s="393"/>
      <c r="AA377" s="393"/>
      <c r="AB377" s="393"/>
      <c r="AC377" s="393"/>
      <c r="AD377" s="393"/>
      <c r="AE377" s="393"/>
      <c r="AF377" s="393"/>
      <c r="AG377" s="393"/>
      <c r="AH377" s="393"/>
      <c r="AI377" s="393"/>
    </row>
    <row r="378" ht="12.75" customHeight="1" spans="1:35">
      <c r="A378" s="387"/>
      <c r="B378" s="392"/>
      <c r="C378" s="393"/>
      <c r="D378" s="393"/>
      <c r="E378" s="392"/>
      <c r="F378" s="392"/>
      <c r="G378" s="392"/>
      <c r="H378" s="391"/>
      <c r="I378" s="393"/>
      <c r="J378" s="393"/>
      <c r="K378" s="393"/>
      <c r="L378" s="393"/>
      <c r="M378" s="393"/>
      <c r="N378" s="393"/>
      <c r="O378" s="393"/>
      <c r="P378" s="393"/>
      <c r="Q378" s="393"/>
      <c r="R378" s="393"/>
      <c r="S378" s="393"/>
      <c r="T378" s="393"/>
      <c r="U378" s="393"/>
      <c r="V378" s="393"/>
      <c r="W378" s="393"/>
      <c r="X378" s="393"/>
      <c r="Y378" s="393"/>
      <c r="Z378" s="393"/>
      <c r="AA378" s="393"/>
      <c r="AB378" s="393"/>
      <c r="AC378" s="393"/>
      <c r="AD378" s="393"/>
      <c r="AE378" s="393"/>
      <c r="AF378" s="393"/>
      <c r="AG378" s="393"/>
      <c r="AH378" s="393"/>
      <c r="AI378" s="393"/>
    </row>
    <row r="379" ht="12.75" customHeight="1" spans="1:35">
      <c r="A379" s="387"/>
      <c r="B379" s="392"/>
      <c r="C379" s="393"/>
      <c r="D379" s="393"/>
      <c r="E379" s="392"/>
      <c r="F379" s="392"/>
      <c r="G379" s="392"/>
      <c r="H379" s="391"/>
      <c r="I379" s="393"/>
      <c r="J379" s="393"/>
      <c r="K379" s="393"/>
      <c r="L379" s="393"/>
      <c r="M379" s="393"/>
      <c r="N379" s="393"/>
      <c r="O379" s="393"/>
      <c r="P379" s="393"/>
      <c r="Q379" s="393"/>
      <c r="R379" s="393"/>
      <c r="S379" s="393"/>
      <c r="T379" s="393"/>
      <c r="U379" s="393"/>
      <c r="V379" s="393"/>
      <c r="W379" s="393"/>
      <c r="X379" s="393"/>
      <c r="Y379" s="393"/>
      <c r="Z379" s="393"/>
      <c r="AA379" s="393"/>
      <c r="AB379" s="393"/>
      <c r="AC379" s="393"/>
      <c r="AD379" s="393"/>
      <c r="AE379" s="393"/>
      <c r="AF379" s="393"/>
      <c r="AG379" s="393"/>
      <c r="AH379" s="393"/>
      <c r="AI379" s="393"/>
    </row>
    <row r="380" ht="12.75" customHeight="1" spans="1:35">
      <c r="A380" s="387"/>
      <c r="B380" s="392"/>
      <c r="C380" s="393"/>
      <c r="D380" s="393"/>
      <c r="E380" s="392"/>
      <c r="F380" s="392"/>
      <c r="G380" s="392"/>
      <c r="H380" s="391"/>
      <c r="I380" s="393"/>
      <c r="J380" s="393"/>
      <c r="K380" s="393"/>
      <c r="L380" s="393"/>
      <c r="M380" s="393"/>
      <c r="N380" s="393"/>
      <c r="O380" s="393"/>
      <c r="P380" s="393"/>
      <c r="Q380" s="393"/>
      <c r="R380" s="393"/>
      <c r="S380" s="393"/>
      <c r="T380" s="393"/>
      <c r="U380" s="393"/>
      <c r="V380" s="393"/>
      <c r="W380" s="393"/>
      <c r="X380" s="393"/>
      <c r="Y380" s="393"/>
      <c r="Z380" s="393"/>
      <c r="AA380" s="393"/>
      <c r="AB380" s="393"/>
      <c r="AC380" s="393"/>
      <c r="AD380" s="393"/>
      <c r="AE380" s="393"/>
      <c r="AF380" s="393"/>
      <c r="AG380" s="393"/>
      <c r="AH380" s="393"/>
      <c r="AI380" s="393"/>
    </row>
    <row r="381" ht="12.75" customHeight="1" spans="1:35">
      <c r="A381" s="387"/>
      <c r="B381" s="392"/>
      <c r="C381" s="393"/>
      <c r="D381" s="393"/>
      <c r="E381" s="392"/>
      <c r="F381" s="392"/>
      <c r="G381" s="392"/>
      <c r="H381" s="391"/>
      <c r="I381" s="393"/>
      <c r="J381" s="393"/>
      <c r="K381" s="393"/>
      <c r="L381" s="393"/>
      <c r="M381" s="393"/>
      <c r="N381" s="393"/>
      <c r="O381" s="393"/>
      <c r="P381" s="393"/>
      <c r="Q381" s="393"/>
      <c r="R381" s="393"/>
      <c r="S381" s="393"/>
      <c r="T381" s="393"/>
      <c r="U381" s="393"/>
      <c r="V381" s="393"/>
      <c r="W381" s="393"/>
      <c r="X381" s="393"/>
      <c r="Y381" s="393"/>
      <c r="Z381" s="393"/>
      <c r="AA381" s="393"/>
      <c r="AB381" s="393"/>
      <c r="AC381" s="393"/>
      <c r="AD381" s="393"/>
      <c r="AE381" s="393"/>
      <c r="AF381" s="393"/>
      <c r="AG381" s="393"/>
      <c r="AH381" s="393"/>
      <c r="AI381" s="393"/>
    </row>
    <row r="382" ht="12.75" customHeight="1" spans="1:35">
      <c r="A382" s="387"/>
      <c r="B382" s="392"/>
      <c r="C382" s="393"/>
      <c r="D382" s="393"/>
      <c r="E382" s="392"/>
      <c r="F382" s="392"/>
      <c r="G382" s="392"/>
      <c r="H382" s="391"/>
      <c r="I382" s="393"/>
      <c r="J382" s="393"/>
      <c r="K382" s="393"/>
      <c r="L382" s="393"/>
      <c r="M382" s="393"/>
      <c r="N382" s="393"/>
      <c r="O382" s="393"/>
      <c r="P382" s="393"/>
      <c r="Q382" s="393"/>
      <c r="R382" s="393"/>
      <c r="S382" s="393"/>
      <c r="T382" s="393"/>
      <c r="U382" s="393"/>
      <c r="V382" s="393"/>
      <c r="W382" s="393"/>
      <c r="X382" s="393"/>
      <c r="Y382" s="393"/>
      <c r="Z382" s="393"/>
      <c r="AA382" s="393"/>
      <c r="AB382" s="393"/>
      <c r="AC382" s="393"/>
      <c r="AD382" s="393"/>
      <c r="AE382" s="393"/>
      <c r="AF382" s="393"/>
      <c r="AG382" s="393"/>
      <c r="AH382" s="393"/>
      <c r="AI382" s="393"/>
    </row>
    <row r="383" ht="12.75" customHeight="1" spans="1:35">
      <c r="A383" s="387"/>
      <c r="B383" s="392"/>
      <c r="C383" s="393"/>
      <c r="D383" s="393"/>
      <c r="E383" s="392"/>
      <c r="F383" s="392"/>
      <c r="G383" s="392"/>
      <c r="H383" s="391"/>
      <c r="I383" s="393"/>
      <c r="J383" s="393"/>
      <c r="K383" s="393"/>
      <c r="L383" s="393"/>
      <c r="M383" s="393"/>
      <c r="N383" s="393"/>
      <c r="O383" s="393"/>
      <c r="P383" s="393"/>
      <c r="Q383" s="393"/>
      <c r="R383" s="393"/>
      <c r="S383" s="393"/>
      <c r="T383" s="393"/>
      <c r="U383" s="393"/>
      <c r="V383" s="393"/>
      <c r="W383" s="393"/>
      <c r="X383" s="393"/>
      <c r="Y383" s="393"/>
      <c r="Z383" s="393"/>
      <c r="AA383" s="393"/>
      <c r="AB383" s="393"/>
      <c r="AC383" s="393"/>
      <c r="AD383" s="393"/>
      <c r="AE383" s="393"/>
      <c r="AF383" s="393"/>
      <c r="AG383" s="393"/>
      <c r="AH383" s="393"/>
      <c r="AI383" s="393"/>
    </row>
    <row r="384" ht="12.75" customHeight="1" spans="1:35">
      <c r="A384" s="387"/>
      <c r="B384" s="392"/>
      <c r="C384" s="393"/>
      <c r="D384" s="393"/>
      <c r="E384" s="392"/>
      <c r="F384" s="392"/>
      <c r="G384" s="392"/>
      <c r="H384" s="391"/>
      <c r="I384" s="393"/>
      <c r="J384" s="393"/>
      <c r="K384" s="393"/>
      <c r="L384" s="393"/>
      <c r="M384" s="393"/>
      <c r="N384" s="393"/>
      <c r="O384" s="393"/>
      <c r="P384" s="393"/>
      <c r="Q384" s="393"/>
      <c r="R384" s="393"/>
      <c r="S384" s="393"/>
      <c r="T384" s="393"/>
      <c r="U384" s="393"/>
      <c r="V384" s="393"/>
      <c r="W384" s="393"/>
      <c r="X384" s="393"/>
      <c r="Y384" s="393"/>
      <c r="Z384" s="393"/>
      <c r="AA384" s="393"/>
      <c r="AB384" s="393"/>
      <c r="AC384" s="393"/>
      <c r="AD384" s="393"/>
      <c r="AE384" s="393"/>
      <c r="AF384" s="393"/>
      <c r="AG384" s="393"/>
      <c r="AH384" s="393"/>
      <c r="AI384" s="393"/>
    </row>
    <row r="385" ht="12.75" customHeight="1" spans="1:35">
      <c r="A385" s="387"/>
      <c r="B385" s="392"/>
      <c r="C385" s="393"/>
      <c r="D385" s="393"/>
      <c r="E385" s="392"/>
      <c r="F385" s="392"/>
      <c r="G385" s="392"/>
      <c r="H385" s="391"/>
      <c r="I385" s="393"/>
      <c r="J385" s="393"/>
      <c r="K385" s="393"/>
      <c r="L385" s="393"/>
      <c r="M385" s="393"/>
      <c r="N385" s="393"/>
      <c r="O385" s="393"/>
      <c r="P385" s="393"/>
      <c r="Q385" s="393"/>
      <c r="R385" s="393"/>
      <c r="S385" s="393"/>
      <c r="T385" s="393"/>
      <c r="U385" s="393"/>
      <c r="V385" s="393"/>
      <c r="W385" s="393"/>
      <c r="X385" s="393"/>
      <c r="Y385" s="393"/>
      <c r="Z385" s="393"/>
      <c r="AA385" s="393"/>
      <c r="AB385" s="393"/>
      <c r="AC385" s="393"/>
      <c r="AD385" s="393"/>
      <c r="AE385" s="393"/>
      <c r="AF385" s="393"/>
      <c r="AG385" s="393"/>
      <c r="AH385" s="393"/>
      <c r="AI385" s="393"/>
    </row>
    <row r="386" ht="12.75" customHeight="1" spans="1:35">
      <c r="A386" s="387"/>
      <c r="B386" s="392"/>
      <c r="C386" s="393"/>
      <c r="D386" s="393"/>
      <c r="E386" s="392"/>
      <c r="F386" s="392"/>
      <c r="G386" s="392"/>
      <c r="H386" s="391"/>
      <c r="I386" s="393"/>
      <c r="J386" s="393"/>
      <c r="K386" s="393"/>
      <c r="L386" s="393"/>
      <c r="M386" s="393"/>
      <c r="N386" s="393"/>
      <c r="O386" s="393"/>
      <c r="P386" s="393"/>
      <c r="Q386" s="393"/>
      <c r="R386" s="393"/>
      <c r="S386" s="393"/>
      <c r="T386" s="393"/>
      <c r="U386" s="393"/>
      <c r="V386" s="393"/>
      <c r="W386" s="393"/>
      <c r="X386" s="393"/>
      <c r="Y386" s="393"/>
      <c r="Z386" s="393"/>
      <c r="AA386" s="393"/>
      <c r="AB386" s="393"/>
      <c r="AC386" s="393"/>
      <c r="AD386" s="393"/>
      <c r="AE386" s="393"/>
      <c r="AF386" s="393"/>
      <c r="AG386" s="393"/>
      <c r="AH386" s="393"/>
      <c r="AI386" s="393"/>
    </row>
    <row r="387" ht="12.75" customHeight="1" spans="1:35">
      <c r="A387" s="387"/>
      <c r="B387" s="392"/>
      <c r="C387" s="393"/>
      <c r="D387" s="393"/>
      <c r="E387" s="392"/>
      <c r="F387" s="392"/>
      <c r="G387" s="392"/>
      <c r="H387" s="391"/>
      <c r="I387" s="393"/>
      <c r="J387" s="393"/>
      <c r="K387" s="393"/>
      <c r="L387" s="393"/>
      <c r="M387" s="393"/>
      <c r="N387" s="393"/>
      <c r="O387" s="393"/>
      <c r="P387" s="393"/>
      <c r="Q387" s="393"/>
      <c r="R387" s="393"/>
      <c r="S387" s="393"/>
      <c r="T387" s="393"/>
      <c r="U387" s="393"/>
      <c r="V387" s="393"/>
      <c r="W387" s="393"/>
      <c r="X387" s="393"/>
      <c r="Y387" s="393"/>
      <c r="Z387" s="393"/>
      <c r="AA387" s="393"/>
      <c r="AB387" s="393"/>
      <c r="AC387" s="393"/>
      <c r="AD387" s="393"/>
      <c r="AE387" s="393"/>
      <c r="AF387" s="393"/>
      <c r="AG387" s="393"/>
      <c r="AH387" s="393"/>
      <c r="AI387" s="393"/>
    </row>
    <row r="388" ht="12.75" customHeight="1" spans="1:35">
      <c r="A388" s="387"/>
      <c r="B388" s="392"/>
      <c r="C388" s="393"/>
      <c r="D388" s="393"/>
      <c r="E388" s="392"/>
      <c r="F388" s="392"/>
      <c r="G388" s="392"/>
      <c r="H388" s="391"/>
      <c r="I388" s="393"/>
      <c r="J388" s="393"/>
      <c r="K388" s="393"/>
      <c r="L388" s="393"/>
      <c r="M388" s="393"/>
      <c r="N388" s="393"/>
      <c r="O388" s="393"/>
      <c r="P388" s="393"/>
      <c r="Q388" s="393"/>
      <c r="R388" s="393"/>
      <c r="S388" s="393"/>
      <c r="T388" s="393"/>
      <c r="U388" s="393"/>
      <c r="V388" s="393"/>
      <c r="W388" s="393"/>
      <c r="X388" s="393"/>
      <c r="Y388" s="393"/>
      <c r="Z388" s="393"/>
      <c r="AA388" s="393"/>
      <c r="AB388" s="393"/>
      <c r="AC388" s="393"/>
      <c r="AD388" s="393"/>
      <c r="AE388" s="393"/>
      <c r="AF388" s="393"/>
      <c r="AG388" s="393"/>
      <c r="AH388" s="393"/>
      <c r="AI388" s="393"/>
    </row>
    <row r="389" ht="12.75" customHeight="1" spans="1:35">
      <c r="A389" s="387"/>
      <c r="B389" s="392"/>
      <c r="C389" s="393"/>
      <c r="D389" s="393"/>
      <c r="E389" s="392"/>
      <c r="F389" s="392"/>
      <c r="G389" s="392"/>
      <c r="H389" s="391"/>
      <c r="I389" s="393"/>
      <c r="J389" s="393"/>
      <c r="K389" s="393"/>
      <c r="L389" s="393"/>
      <c r="M389" s="393"/>
      <c r="N389" s="393"/>
      <c r="O389" s="393"/>
      <c r="P389" s="393"/>
      <c r="Q389" s="393"/>
      <c r="R389" s="393"/>
      <c r="S389" s="393"/>
      <c r="T389" s="393"/>
      <c r="U389" s="393"/>
      <c r="V389" s="393"/>
      <c r="W389" s="393"/>
      <c r="X389" s="393"/>
      <c r="Y389" s="393"/>
      <c r="Z389" s="393"/>
      <c r="AA389" s="393"/>
      <c r="AB389" s="393"/>
      <c r="AC389" s="393"/>
      <c r="AD389" s="393"/>
      <c r="AE389" s="393"/>
      <c r="AF389" s="393"/>
      <c r="AG389" s="393"/>
      <c r="AH389" s="393"/>
      <c r="AI389" s="393"/>
    </row>
    <row r="390" ht="12.75" customHeight="1" spans="1:35">
      <c r="A390" s="387"/>
      <c r="B390" s="392"/>
      <c r="C390" s="393"/>
      <c r="D390" s="393"/>
      <c r="E390" s="392"/>
      <c r="F390" s="392"/>
      <c r="G390" s="392"/>
      <c r="H390" s="391"/>
      <c r="I390" s="393"/>
      <c r="J390" s="393"/>
      <c r="K390" s="393"/>
      <c r="L390" s="393"/>
      <c r="M390" s="393"/>
      <c r="N390" s="393"/>
      <c r="O390" s="393"/>
      <c r="P390" s="393"/>
      <c r="Q390" s="393"/>
      <c r="R390" s="393"/>
      <c r="S390" s="393"/>
      <c r="T390" s="393"/>
      <c r="U390" s="393"/>
      <c r="V390" s="393"/>
      <c r="W390" s="393"/>
      <c r="X390" s="393"/>
      <c r="Y390" s="393"/>
      <c r="Z390" s="393"/>
      <c r="AA390" s="393"/>
      <c r="AB390" s="393"/>
      <c r="AC390" s="393"/>
      <c r="AD390" s="393"/>
      <c r="AE390" s="393"/>
      <c r="AF390" s="393"/>
      <c r="AG390" s="393"/>
      <c r="AH390" s="393"/>
      <c r="AI390" s="393"/>
    </row>
    <row r="391" ht="12.75" customHeight="1" spans="1:35">
      <c r="A391" s="387"/>
      <c r="B391" s="392"/>
      <c r="C391" s="393"/>
      <c r="D391" s="393"/>
      <c r="E391" s="392"/>
      <c r="F391" s="392"/>
      <c r="G391" s="392"/>
      <c r="H391" s="391"/>
      <c r="I391" s="393"/>
      <c r="J391" s="393"/>
      <c r="K391" s="393"/>
      <c r="L391" s="393"/>
      <c r="M391" s="393"/>
      <c r="N391" s="393"/>
      <c r="O391" s="393"/>
      <c r="P391" s="393"/>
      <c r="Q391" s="393"/>
      <c r="R391" s="393"/>
      <c r="S391" s="393"/>
      <c r="T391" s="393"/>
      <c r="U391" s="393"/>
      <c r="V391" s="393"/>
      <c r="W391" s="393"/>
      <c r="X391" s="393"/>
      <c r="Y391" s="393"/>
      <c r="Z391" s="393"/>
      <c r="AA391" s="393"/>
      <c r="AB391" s="393"/>
      <c r="AC391" s="393"/>
      <c r="AD391" s="393"/>
      <c r="AE391" s="393"/>
      <c r="AF391" s="393"/>
      <c r="AG391" s="393"/>
      <c r="AH391" s="393"/>
      <c r="AI391" s="393"/>
    </row>
    <row r="392" ht="12.75" customHeight="1" spans="1:35">
      <c r="A392" s="387"/>
      <c r="B392" s="392"/>
      <c r="C392" s="393"/>
      <c r="D392" s="393"/>
      <c r="E392" s="392"/>
      <c r="F392" s="392"/>
      <c r="G392" s="392"/>
      <c r="H392" s="391"/>
      <c r="I392" s="393"/>
      <c r="J392" s="393"/>
      <c r="K392" s="393"/>
      <c r="L392" s="393"/>
      <c r="M392" s="393"/>
      <c r="N392" s="393"/>
      <c r="O392" s="393"/>
      <c r="P392" s="393"/>
      <c r="Q392" s="393"/>
      <c r="R392" s="393"/>
      <c r="S392" s="393"/>
      <c r="T392" s="393"/>
      <c r="U392" s="393"/>
      <c r="V392" s="393"/>
      <c r="W392" s="393"/>
      <c r="X392" s="393"/>
      <c r="Y392" s="393"/>
      <c r="Z392" s="393"/>
      <c r="AA392" s="393"/>
      <c r="AB392" s="393"/>
      <c r="AC392" s="393"/>
      <c r="AD392" s="393"/>
      <c r="AE392" s="393"/>
      <c r="AF392" s="393"/>
      <c r="AG392" s="393"/>
      <c r="AH392" s="393"/>
      <c r="AI392" s="393"/>
    </row>
    <row r="393" ht="12.75" customHeight="1" spans="1:35">
      <c r="A393" s="387"/>
      <c r="B393" s="392"/>
      <c r="C393" s="393"/>
      <c r="D393" s="393"/>
      <c r="E393" s="392"/>
      <c r="F393" s="392"/>
      <c r="G393" s="392"/>
      <c r="H393" s="391"/>
      <c r="I393" s="393"/>
      <c r="J393" s="393"/>
      <c r="K393" s="393"/>
      <c r="L393" s="393"/>
      <c r="M393" s="393"/>
      <c r="N393" s="393"/>
      <c r="O393" s="393"/>
      <c r="P393" s="393"/>
      <c r="Q393" s="393"/>
      <c r="R393" s="393"/>
      <c r="S393" s="393"/>
      <c r="T393" s="393"/>
      <c r="U393" s="393"/>
      <c r="V393" s="393"/>
      <c r="W393" s="393"/>
      <c r="X393" s="393"/>
      <c r="Y393" s="393"/>
      <c r="Z393" s="393"/>
      <c r="AA393" s="393"/>
      <c r="AB393" s="393"/>
      <c r="AC393" s="393"/>
      <c r="AD393" s="393"/>
      <c r="AE393" s="393"/>
      <c r="AF393" s="393"/>
      <c r="AG393" s="393"/>
      <c r="AH393" s="393"/>
      <c r="AI393" s="393"/>
    </row>
    <row r="394" ht="12.75" customHeight="1" spans="1:35">
      <c r="A394" s="387"/>
      <c r="B394" s="392"/>
      <c r="C394" s="393"/>
      <c r="D394" s="393"/>
      <c r="E394" s="392"/>
      <c r="F394" s="392"/>
      <c r="G394" s="392"/>
      <c r="H394" s="391"/>
      <c r="I394" s="393"/>
      <c r="J394" s="393"/>
      <c r="K394" s="393"/>
      <c r="L394" s="393"/>
      <c r="M394" s="393"/>
      <c r="N394" s="393"/>
      <c r="O394" s="393"/>
      <c r="P394" s="393"/>
      <c r="Q394" s="393"/>
      <c r="R394" s="393"/>
      <c r="S394" s="393"/>
      <c r="T394" s="393"/>
      <c r="U394" s="393"/>
      <c r="V394" s="393"/>
      <c r="W394" s="393"/>
      <c r="X394" s="393"/>
      <c r="Y394" s="393"/>
      <c r="Z394" s="393"/>
      <c r="AA394" s="393"/>
      <c r="AB394" s="393"/>
      <c r="AC394" s="393"/>
      <c r="AD394" s="393"/>
      <c r="AE394" s="393"/>
      <c r="AF394" s="393"/>
      <c r="AG394" s="393"/>
      <c r="AH394" s="393"/>
      <c r="AI394" s="393"/>
    </row>
    <row r="395" ht="12.75" customHeight="1" spans="1:35">
      <c r="A395" s="387"/>
      <c r="B395" s="392"/>
      <c r="C395" s="393"/>
      <c r="D395" s="393"/>
      <c r="E395" s="392"/>
      <c r="F395" s="392"/>
      <c r="G395" s="392"/>
      <c r="H395" s="391"/>
      <c r="I395" s="393"/>
      <c r="J395" s="393"/>
      <c r="K395" s="393"/>
      <c r="L395" s="393"/>
      <c r="M395" s="393"/>
      <c r="N395" s="393"/>
      <c r="O395" s="393"/>
      <c r="P395" s="393"/>
      <c r="Q395" s="393"/>
      <c r="R395" s="393"/>
      <c r="S395" s="393"/>
      <c r="T395" s="393"/>
      <c r="U395" s="393"/>
      <c r="V395" s="393"/>
      <c r="W395" s="393"/>
      <c r="X395" s="393"/>
      <c r="Y395" s="393"/>
      <c r="Z395" s="393"/>
      <c r="AA395" s="393"/>
      <c r="AB395" s="393"/>
      <c r="AC395" s="393"/>
      <c r="AD395" s="393"/>
      <c r="AE395" s="393"/>
      <c r="AF395" s="393"/>
      <c r="AG395" s="393"/>
      <c r="AH395" s="393"/>
      <c r="AI395" s="393"/>
    </row>
    <row r="396" ht="12.75" customHeight="1" spans="1:35">
      <c r="A396" s="387"/>
      <c r="B396" s="392"/>
      <c r="C396" s="393"/>
      <c r="D396" s="393"/>
      <c r="E396" s="392"/>
      <c r="F396" s="392"/>
      <c r="G396" s="392"/>
      <c r="H396" s="391"/>
      <c r="I396" s="393"/>
      <c r="J396" s="393"/>
      <c r="K396" s="393"/>
      <c r="L396" s="393"/>
      <c r="M396" s="393"/>
      <c r="N396" s="393"/>
      <c r="O396" s="393"/>
      <c r="P396" s="393"/>
      <c r="Q396" s="393"/>
      <c r="R396" s="393"/>
      <c r="S396" s="393"/>
      <c r="T396" s="393"/>
      <c r="U396" s="393"/>
      <c r="V396" s="393"/>
      <c r="W396" s="393"/>
      <c r="X396" s="393"/>
      <c r="Y396" s="393"/>
      <c r="Z396" s="393"/>
      <c r="AA396" s="393"/>
      <c r="AB396" s="393"/>
      <c r="AC396" s="393"/>
      <c r="AD396" s="393"/>
      <c r="AE396" s="393"/>
      <c r="AF396" s="393"/>
      <c r="AG396" s="393"/>
      <c r="AH396" s="393"/>
      <c r="AI396" s="393"/>
    </row>
    <row r="397" ht="12.75" customHeight="1" spans="1:35">
      <c r="A397" s="387"/>
      <c r="B397" s="392"/>
      <c r="C397" s="393"/>
      <c r="D397" s="393"/>
      <c r="E397" s="392"/>
      <c r="F397" s="392"/>
      <c r="G397" s="392"/>
      <c r="H397" s="391"/>
      <c r="I397" s="393"/>
      <c r="J397" s="393"/>
      <c r="K397" s="393"/>
      <c r="L397" s="393"/>
      <c r="M397" s="393"/>
      <c r="N397" s="393"/>
      <c r="O397" s="393"/>
      <c r="P397" s="393"/>
      <c r="Q397" s="393"/>
      <c r="R397" s="393"/>
      <c r="S397" s="393"/>
      <c r="T397" s="393"/>
      <c r="U397" s="393"/>
      <c r="V397" s="393"/>
      <c r="W397" s="393"/>
      <c r="X397" s="393"/>
      <c r="Y397" s="393"/>
      <c r="Z397" s="393"/>
      <c r="AA397" s="393"/>
      <c r="AB397" s="393"/>
      <c r="AC397" s="393"/>
      <c r="AD397" s="393"/>
      <c r="AE397" s="393"/>
      <c r="AF397" s="393"/>
      <c r="AG397" s="393"/>
      <c r="AH397" s="393"/>
      <c r="AI397" s="393"/>
    </row>
    <row r="398" ht="12.75" customHeight="1" spans="1:35">
      <c r="A398" s="387"/>
      <c r="B398" s="392"/>
      <c r="C398" s="393"/>
      <c r="D398" s="393"/>
      <c r="E398" s="392"/>
      <c r="F398" s="392"/>
      <c r="G398" s="392"/>
      <c r="H398" s="391"/>
      <c r="I398" s="393"/>
      <c r="J398" s="393"/>
      <c r="K398" s="393"/>
      <c r="L398" s="393"/>
      <c r="M398" s="393"/>
      <c r="N398" s="393"/>
      <c r="O398" s="393"/>
      <c r="P398" s="393"/>
      <c r="Q398" s="393"/>
      <c r="R398" s="393"/>
      <c r="S398" s="393"/>
      <c r="T398" s="393"/>
      <c r="U398" s="393"/>
      <c r="V398" s="393"/>
      <c r="W398" s="393"/>
      <c r="X398" s="393"/>
      <c r="Y398" s="393"/>
      <c r="Z398" s="393"/>
      <c r="AA398" s="393"/>
      <c r="AB398" s="393"/>
      <c r="AC398" s="393"/>
      <c r="AD398" s="393"/>
      <c r="AE398" s="393"/>
      <c r="AF398" s="393"/>
      <c r="AG398" s="393"/>
      <c r="AH398" s="393"/>
      <c r="AI398" s="393"/>
    </row>
    <row r="399" ht="12.75" customHeight="1" spans="1:35">
      <c r="A399" s="387"/>
      <c r="B399" s="392"/>
      <c r="C399" s="393"/>
      <c r="D399" s="393"/>
      <c r="E399" s="392"/>
      <c r="F399" s="392"/>
      <c r="G399" s="392"/>
      <c r="H399" s="391"/>
      <c r="I399" s="393"/>
      <c r="J399" s="393"/>
      <c r="K399" s="393"/>
      <c r="L399" s="393"/>
      <c r="M399" s="393"/>
      <c r="N399" s="393"/>
      <c r="O399" s="393"/>
      <c r="P399" s="393"/>
      <c r="Q399" s="393"/>
      <c r="R399" s="393"/>
      <c r="S399" s="393"/>
      <c r="T399" s="393"/>
      <c r="U399" s="393"/>
      <c r="V399" s="393"/>
      <c r="W399" s="393"/>
      <c r="X399" s="393"/>
      <c r="Y399" s="393"/>
      <c r="Z399" s="393"/>
      <c r="AA399" s="393"/>
      <c r="AB399" s="393"/>
      <c r="AC399" s="393"/>
      <c r="AD399" s="393"/>
      <c r="AE399" s="393"/>
      <c r="AF399" s="393"/>
      <c r="AG399" s="393"/>
      <c r="AH399" s="393"/>
      <c r="AI399" s="393"/>
    </row>
    <row r="400" ht="12.75" customHeight="1" spans="1:35">
      <c r="A400" s="387"/>
      <c r="B400" s="392"/>
      <c r="C400" s="393"/>
      <c r="D400" s="393"/>
      <c r="E400" s="392"/>
      <c r="F400" s="392"/>
      <c r="G400" s="392"/>
      <c r="H400" s="391"/>
      <c r="I400" s="393"/>
      <c r="J400" s="393"/>
      <c r="K400" s="393"/>
      <c r="L400" s="393"/>
      <c r="M400" s="393"/>
      <c r="N400" s="393"/>
      <c r="O400" s="393"/>
      <c r="P400" s="393"/>
      <c r="Q400" s="393"/>
      <c r="R400" s="393"/>
      <c r="S400" s="393"/>
      <c r="T400" s="393"/>
      <c r="U400" s="393"/>
      <c r="V400" s="393"/>
      <c r="W400" s="393"/>
      <c r="X400" s="393"/>
      <c r="Y400" s="393"/>
      <c r="Z400" s="393"/>
      <c r="AA400" s="393"/>
      <c r="AB400" s="393"/>
      <c r="AC400" s="393"/>
      <c r="AD400" s="393"/>
      <c r="AE400" s="393"/>
      <c r="AF400" s="393"/>
      <c r="AG400" s="393"/>
      <c r="AH400" s="393"/>
      <c r="AI400" s="393"/>
    </row>
    <row r="401" ht="12.75" customHeight="1" spans="1:35">
      <c r="A401" s="387"/>
      <c r="B401" s="392"/>
      <c r="C401" s="393"/>
      <c r="D401" s="393"/>
      <c r="E401" s="392"/>
      <c r="F401" s="392"/>
      <c r="G401" s="392"/>
      <c r="H401" s="391"/>
      <c r="I401" s="393"/>
      <c r="J401" s="393"/>
      <c r="K401" s="393"/>
      <c r="L401" s="393"/>
      <c r="M401" s="393"/>
      <c r="N401" s="393"/>
      <c r="O401" s="393"/>
      <c r="P401" s="393"/>
      <c r="Q401" s="393"/>
      <c r="R401" s="393"/>
      <c r="S401" s="393"/>
      <c r="T401" s="393"/>
      <c r="U401" s="393"/>
      <c r="V401" s="393"/>
      <c r="W401" s="393"/>
      <c r="X401" s="393"/>
      <c r="Y401" s="393"/>
      <c r="Z401" s="393"/>
      <c r="AA401" s="393"/>
      <c r="AB401" s="393"/>
      <c r="AC401" s="393"/>
      <c r="AD401" s="393"/>
      <c r="AE401" s="393"/>
      <c r="AF401" s="393"/>
      <c r="AG401" s="393"/>
      <c r="AH401" s="393"/>
      <c r="AI401" s="393"/>
    </row>
    <row r="402" ht="12.75" customHeight="1" spans="1:35">
      <c r="A402" s="387"/>
      <c r="B402" s="392"/>
      <c r="C402" s="393"/>
      <c r="D402" s="393"/>
      <c r="E402" s="392"/>
      <c r="F402" s="392"/>
      <c r="G402" s="392"/>
      <c r="H402" s="391"/>
      <c r="I402" s="393"/>
      <c r="J402" s="393"/>
      <c r="K402" s="393"/>
      <c r="L402" s="393"/>
      <c r="M402" s="393"/>
      <c r="N402" s="393"/>
      <c r="O402" s="393"/>
      <c r="P402" s="393"/>
      <c r="Q402" s="393"/>
      <c r="R402" s="393"/>
      <c r="S402" s="393"/>
      <c r="T402" s="393"/>
      <c r="U402" s="393"/>
      <c r="V402" s="393"/>
      <c r="W402" s="393"/>
      <c r="X402" s="393"/>
      <c r="Y402" s="393"/>
      <c r="Z402" s="393"/>
      <c r="AA402" s="393"/>
      <c r="AB402" s="393"/>
      <c r="AC402" s="393"/>
      <c r="AD402" s="393"/>
      <c r="AE402" s="393"/>
      <c r="AF402" s="393"/>
      <c r="AG402" s="393"/>
      <c r="AH402" s="393"/>
      <c r="AI402" s="393"/>
    </row>
    <row r="403" ht="12.75" customHeight="1" spans="1:35">
      <c r="A403" s="387"/>
      <c r="B403" s="392"/>
      <c r="C403" s="393"/>
      <c r="D403" s="393"/>
      <c r="E403" s="392"/>
      <c r="F403" s="392"/>
      <c r="G403" s="392"/>
      <c r="H403" s="391"/>
      <c r="I403" s="393"/>
      <c r="J403" s="393"/>
      <c r="K403" s="393"/>
      <c r="L403" s="393"/>
      <c r="M403" s="393"/>
      <c r="N403" s="393"/>
      <c r="O403" s="393"/>
      <c r="P403" s="393"/>
      <c r="Q403" s="393"/>
      <c r="R403" s="393"/>
      <c r="S403" s="393"/>
      <c r="T403" s="393"/>
      <c r="U403" s="393"/>
      <c r="V403" s="393"/>
      <c r="W403" s="393"/>
      <c r="X403" s="393"/>
      <c r="Y403" s="393"/>
      <c r="Z403" s="393"/>
      <c r="AA403" s="393"/>
      <c r="AB403" s="393"/>
      <c r="AC403" s="393"/>
      <c r="AD403" s="393"/>
      <c r="AE403" s="393"/>
      <c r="AF403" s="393"/>
      <c r="AG403" s="393"/>
      <c r="AH403" s="393"/>
      <c r="AI403" s="393"/>
    </row>
    <row r="404" ht="12.75" customHeight="1" spans="1:35">
      <c r="A404" s="387"/>
      <c r="B404" s="392"/>
      <c r="C404" s="393"/>
      <c r="D404" s="393"/>
      <c r="E404" s="392"/>
      <c r="F404" s="392"/>
      <c r="G404" s="392"/>
      <c r="H404" s="391"/>
      <c r="I404" s="393"/>
      <c r="J404" s="393"/>
      <c r="K404" s="393"/>
      <c r="L404" s="393"/>
      <c r="M404" s="393"/>
      <c r="N404" s="393"/>
      <c r="O404" s="393"/>
      <c r="P404" s="393"/>
      <c r="Q404" s="393"/>
      <c r="R404" s="393"/>
      <c r="S404" s="393"/>
      <c r="T404" s="393"/>
      <c r="U404" s="393"/>
      <c r="V404" s="393"/>
      <c r="W404" s="393"/>
      <c r="X404" s="393"/>
      <c r="Y404" s="393"/>
      <c r="Z404" s="393"/>
      <c r="AA404" s="393"/>
      <c r="AB404" s="393"/>
      <c r="AC404" s="393"/>
      <c r="AD404" s="393"/>
      <c r="AE404" s="393"/>
      <c r="AF404" s="393"/>
      <c r="AG404" s="393"/>
      <c r="AH404" s="393"/>
      <c r="AI404" s="393"/>
    </row>
    <row r="405" ht="12.75" customHeight="1" spans="1:35">
      <c r="A405" s="387"/>
      <c r="B405" s="392"/>
      <c r="C405" s="393"/>
      <c r="D405" s="393"/>
      <c r="E405" s="392"/>
      <c r="F405" s="392"/>
      <c r="G405" s="392"/>
      <c r="H405" s="391"/>
      <c r="I405" s="393"/>
      <c r="J405" s="393"/>
      <c r="K405" s="393"/>
      <c r="L405" s="393"/>
      <c r="M405" s="393"/>
      <c r="N405" s="393"/>
      <c r="O405" s="393"/>
      <c r="P405" s="393"/>
      <c r="Q405" s="393"/>
      <c r="R405" s="393"/>
      <c r="S405" s="393"/>
      <c r="T405" s="393"/>
      <c r="U405" s="393"/>
      <c r="V405" s="393"/>
      <c r="W405" s="393"/>
      <c r="X405" s="393"/>
      <c r="Y405" s="393"/>
      <c r="Z405" s="393"/>
      <c r="AA405" s="393"/>
      <c r="AB405" s="393"/>
      <c r="AC405" s="393"/>
      <c r="AD405" s="393"/>
      <c r="AE405" s="393"/>
      <c r="AF405" s="393"/>
      <c r="AG405" s="393"/>
      <c r="AH405" s="393"/>
      <c r="AI405" s="393"/>
    </row>
    <row r="406" ht="12.75" customHeight="1" spans="1:35">
      <c r="A406" s="387"/>
      <c r="B406" s="392"/>
      <c r="C406" s="393"/>
      <c r="D406" s="393"/>
      <c r="E406" s="392"/>
      <c r="F406" s="392"/>
      <c r="G406" s="392"/>
      <c r="H406" s="391"/>
      <c r="I406" s="393"/>
      <c r="J406" s="393"/>
      <c r="K406" s="393"/>
      <c r="L406" s="393"/>
      <c r="M406" s="393"/>
      <c r="N406" s="393"/>
      <c r="O406" s="393"/>
      <c r="P406" s="393"/>
      <c r="Q406" s="393"/>
      <c r="R406" s="393"/>
      <c r="S406" s="393"/>
      <c r="T406" s="393"/>
      <c r="U406" s="393"/>
      <c r="V406" s="393"/>
      <c r="W406" s="393"/>
      <c r="X406" s="393"/>
      <c r="Y406" s="393"/>
      <c r="Z406" s="393"/>
      <c r="AA406" s="393"/>
      <c r="AB406" s="393"/>
      <c r="AC406" s="393"/>
      <c r="AD406" s="393"/>
      <c r="AE406" s="393"/>
      <c r="AF406" s="393"/>
      <c r="AG406" s="393"/>
      <c r="AH406" s="393"/>
      <c r="AI406" s="393"/>
    </row>
    <row r="407" ht="12.75" customHeight="1" spans="1:35">
      <c r="A407" s="387"/>
      <c r="B407" s="392"/>
      <c r="C407" s="393"/>
      <c r="D407" s="393"/>
      <c r="E407" s="392"/>
      <c r="F407" s="392"/>
      <c r="G407" s="392"/>
      <c r="H407" s="391"/>
      <c r="I407" s="393"/>
      <c r="J407" s="393"/>
      <c r="K407" s="393"/>
      <c r="L407" s="393"/>
      <c r="M407" s="393"/>
      <c r="N407" s="393"/>
      <c r="O407" s="393"/>
      <c r="P407" s="393"/>
      <c r="Q407" s="393"/>
      <c r="R407" s="393"/>
      <c r="S407" s="393"/>
      <c r="T407" s="393"/>
      <c r="U407" s="393"/>
      <c r="V407" s="393"/>
      <c r="W407" s="393"/>
      <c r="X407" s="393"/>
      <c r="Y407" s="393"/>
      <c r="Z407" s="393"/>
      <c r="AA407" s="393"/>
      <c r="AB407" s="393"/>
      <c r="AC407" s="393"/>
      <c r="AD407" s="393"/>
      <c r="AE407" s="393"/>
      <c r="AF407" s="393"/>
      <c r="AG407" s="393"/>
      <c r="AH407" s="393"/>
      <c r="AI407" s="393"/>
    </row>
    <row r="408" ht="12.75" customHeight="1" spans="1:35">
      <c r="A408" s="387"/>
      <c r="B408" s="392"/>
      <c r="C408" s="393"/>
      <c r="D408" s="393"/>
      <c r="E408" s="392"/>
      <c r="F408" s="392"/>
      <c r="G408" s="392"/>
      <c r="H408" s="391"/>
      <c r="I408" s="393"/>
      <c r="J408" s="393"/>
      <c r="K408" s="393"/>
      <c r="L408" s="393"/>
      <c r="M408" s="393"/>
      <c r="N408" s="393"/>
      <c r="O408" s="393"/>
      <c r="P408" s="393"/>
      <c r="Q408" s="393"/>
      <c r="R408" s="393"/>
      <c r="S408" s="393"/>
      <c r="T408" s="393"/>
      <c r="U408" s="393"/>
      <c r="V408" s="393"/>
      <c r="W408" s="393"/>
      <c r="X408" s="393"/>
      <c r="Y408" s="393"/>
      <c r="Z408" s="393"/>
      <c r="AA408" s="393"/>
      <c r="AB408" s="393"/>
      <c r="AC408" s="393"/>
      <c r="AD408" s="393"/>
      <c r="AE408" s="393"/>
      <c r="AF408" s="393"/>
      <c r="AG408" s="393"/>
      <c r="AH408" s="393"/>
      <c r="AI408" s="393"/>
    </row>
    <row r="409" ht="12.75" customHeight="1" spans="1:35">
      <c r="A409" s="387"/>
      <c r="B409" s="392"/>
      <c r="C409" s="393"/>
      <c r="D409" s="393"/>
      <c r="E409" s="392"/>
      <c r="F409" s="392"/>
      <c r="G409" s="392"/>
      <c r="H409" s="391"/>
      <c r="I409" s="393"/>
      <c r="J409" s="393"/>
      <c r="K409" s="393"/>
      <c r="L409" s="393"/>
      <c r="M409" s="393"/>
      <c r="N409" s="393"/>
      <c r="O409" s="393"/>
      <c r="P409" s="393"/>
      <c r="Q409" s="393"/>
      <c r="R409" s="393"/>
      <c r="S409" s="393"/>
      <c r="T409" s="393"/>
      <c r="U409" s="393"/>
      <c r="V409" s="393"/>
      <c r="W409" s="393"/>
      <c r="X409" s="393"/>
      <c r="Y409" s="393"/>
      <c r="Z409" s="393"/>
      <c r="AA409" s="393"/>
      <c r="AB409" s="393"/>
      <c r="AC409" s="393"/>
      <c r="AD409" s="393"/>
      <c r="AE409" s="393"/>
      <c r="AF409" s="393"/>
      <c r="AG409" s="393"/>
      <c r="AH409" s="393"/>
      <c r="AI409" s="393"/>
    </row>
    <row r="410" ht="12.75" customHeight="1" spans="1:35">
      <c r="A410" s="387"/>
      <c r="B410" s="392"/>
      <c r="C410" s="393"/>
      <c r="D410" s="393"/>
      <c r="E410" s="392"/>
      <c r="F410" s="392"/>
      <c r="G410" s="392"/>
      <c r="H410" s="391"/>
      <c r="I410" s="393"/>
      <c r="J410" s="393"/>
      <c r="K410" s="393"/>
      <c r="L410" s="393"/>
      <c r="M410" s="393"/>
      <c r="N410" s="393"/>
      <c r="O410" s="393"/>
      <c r="P410" s="393"/>
      <c r="Q410" s="393"/>
      <c r="R410" s="393"/>
      <c r="S410" s="393"/>
      <c r="T410" s="393"/>
      <c r="U410" s="393"/>
      <c r="V410" s="393"/>
      <c r="W410" s="393"/>
      <c r="X410" s="393"/>
      <c r="Y410" s="393"/>
      <c r="Z410" s="393"/>
      <c r="AA410" s="393"/>
      <c r="AB410" s="393"/>
      <c r="AC410" s="393"/>
      <c r="AD410" s="393"/>
      <c r="AE410" s="393"/>
      <c r="AF410" s="393"/>
      <c r="AG410" s="393"/>
      <c r="AH410" s="393"/>
      <c r="AI410" s="393"/>
    </row>
    <row r="411" ht="12.75" customHeight="1" spans="1:35">
      <c r="A411" s="387"/>
      <c r="B411" s="392"/>
      <c r="C411" s="393"/>
      <c r="D411" s="393"/>
      <c r="E411" s="392"/>
      <c r="F411" s="392"/>
      <c r="G411" s="392"/>
      <c r="H411" s="391"/>
      <c r="I411" s="393"/>
      <c r="J411" s="393"/>
      <c r="K411" s="393"/>
      <c r="L411" s="393"/>
      <c r="M411" s="393"/>
      <c r="N411" s="393"/>
      <c r="O411" s="393"/>
      <c r="P411" s="393"/>
      <c r="Q411" s="393"/>
      <c r="R411" s="393"/>
      <c r="S411" s="393"/>
      <c r="T411" s="393"/>
      <c r="U411" s="393"/>
      <c r="V411" s="393"/>
      <c r="W411" s="393"/>
      <c r="X411" s="393"/>
      <c r="Y411" s="393"/>
      <c r="Z411" s="393"/>
      <c r="AA411" s="393"/>
      <c r="AB411" s="393"/>
      <c r="AC411" s="393"/>
      <c r="AD411" s="393"/>
      <c r="AE411" s="393"/>
      <c r="AF411" s="393"/>
      <c r="AG411" s="393"/>
      <c r="AH411" s="393"/>
      <c r="AI411" s="393"/>
    </row>
    <row r="412" ht="12.75" customHeight="1" spans="1:35">
      <c r="A412" s="387"/>
      <c r="B412" s="392"/>
      <c r="C412" s="393"/>
      <c r="D412" s="393"/>
      <c r="E412" s="392"/>
      <c r="F412" s="392"/>
      <c r="G412" s="392"/>
      <c r="H412" s="391"/>
      <c r="I412" s="393"/>
      <c r="J412" s="393"/>
      <c r="K412" s="393"/>
      <c r="L412" s="393"/>
      <c r="M412" s="393"/>
      <c r="N412" s="393"/>
      <c r="O412" s="393"/>
      <c r="P412" s="393"/>
      <c r="Q412" s="393"/>
      <c r="R412" s="393"/>
      <c r="S412" s="393"/>
      <c r="T412" s="393"/>
      <c r="U412" s="393"/>
      <c r="V412" s="393"/>
      <c r="W412" s="393"/>
      <c r="X412" s="393"/>
      <c r="Y412" s="393"/>
      <c r="Z412" s="393"/>
      <c r="AA412" s="393"/>
      <c r="AB412" s="393"/>
      <c r="AC412" s="393"/>
      <c r="AD412" s="393"/>
      <c r="AE412" s="393"/>
      <c r="AF412" s="393"/>
      <c r="AG412" s="393"/>
      <c r="AH412" s="393"/>
      <c r="AI412" s="393"/>
    </row>
    <row r="413" ht="12.75" customHeight="1" spans="1:35">
      <c r="A413" s="387"/>
      <c r="B413" s="392"/>
      <c r="C413" s="393"/>
      <c r="D413" s="393"/>
      <c r="E413" s="392"/>
      <c r="F413" s="392"/>
      <c r="G413" s="392"/>
      <c r="H413" s="391"/>
      <c r="I413" s="393"/>
      <c r="J413" s="393"/>
      <c r="K413" s="393"/>
      <c r="L413" s="393"/>
      <c r="M413" s="393"/>
      <c r="N413" s="393"/>
      <c r="O413" s="393"/>
      <c r="P413" s="393"/>
      <c r="Q413" s="393"/>
      <c r="R413" s="393"/>
      <c r="S413" s="393"/>
      <c r="T413" s="393"/>
      <c r="U413" s="393"/>
      <c r="V413" s="393"/>
      <c r="W413" s="393"/>
      <c r="X413" s="393"/>
      <c r="Y413" s="393"/>
      <c r="Z413" s="393"/>
      <c r="AA413" s="393"/>
      <c r="AB413" s="393"/>
      <c r="AC413" s="393"/>
      <c r="AD413" s="393"/>
      <c r="AE413" s="393"/>
      <c r="AF413" s="393"/>
      <c r="AG413" s="393"/>
      <c r="AH413" s="393"/>
      <c r="AI413" s="393"/>
    </row>
    <row r="414" ht="12.75" customHeight="1" spans="1:35">
      <c r="A414" s="387"/>
      <c r="B414" s="392"/>
      <c r="C414" s="393"/>
      <c r="D414" s="393"/>
      <c r="E414" s="392"/>
      <c r="F414" s="392"/>
      <c r="G414" s="392"/>
      <c r="H414" s="391"/>
      <c r="I414" s="393"/>
      <c r="J414" s="393"/>
      <c r="K414" s="393"/>
      <c r="L414" s="393"/>
      <c r="M414" s="393"/>
      <c r="N414" s="393"/>
      <c r="O414" s="393"/>
      <c r="P414" s="393"/>
      <c r="Q414" s="393"/>
      <c r="R414" s="393"/>
      <c r="S414" s="393"/>
      <c r="T414" s="393"/>
      <c r="U414" s="393"/>
      <c r="V414" s="393"/>
      <c r="W414" s="393"/>
      <c r="X414" s="393"/>
      <c r="Y414" s="393"/>
      <c r="Z414" s="393"/>
      <c r="AA414" s="393"/>
      <c r="AB414" s="393"/>
      <c r="AC414" s="393"/>
      <c r="AD414" s="393"/>
      <c r="AE414" s="393"/>
      <c r="AF414" s="393"/>
      <c r="AG414" s="393"/>
      <c r="AH414" s="393"/>
      <c r="AI414" s="393"/>
    </row>
    <row r="415" ht="12.75" customHeight="1" spans="1:35">
      <c r="A415" s="387"/>
      <c r="B415" s="392"/>
      <c r="C415" s="393"/>
      <c r="D415" s="393"/>
      <c r="E415" s="392"/>
      <c r="F415" s="392"/>
      <c r="G415" s="392"/>
      <c r="H415" s="391"/>
      <c r="I415" s="393"/>
      <c r="J415" s="393"/>
      <c r="K415" s="393"/>
      <c r="L415" s="393"/>
      <c r="M415" s="393"/>
      <c r="N415" s="393"/>
      <c r="O415" s="393"/>
      <c r="P415" s="393"/>
      <c r="Q415" s="393"/>
      <c r="R415" s="393"/>
      <c r="S415" s="393"/>
      <c r="T415" s="393"/>
      <c r="U415" s="393"/>
      <c r="V415" s="393"/>
      <c r="W415" s="393"/>
      <c r="X415" s="393"/>
      <c r="Y415" s="393"/>
      <c r="Z415" s="393"/>
      <c r="AA415" s="393"/>
      <c r="AB415" s="393"/>
      <c r="AC415" s="393"/>
      <c r="AD415" s="393"/>
      <c r="AE415" s="393"/>
      <c r="AF415" s="393"/>
      <c r="AG415" s="393"/>
      <c r="AH415" s="393"/>
      <c r="AI415" s="393"/>
    </row>
    <row r="416" ht="12.75" customHeight="1" spans="1:35">
      <c r="A416" s="387"/>
      <c r="B416" s="392"/>
      <c r="C416" s="393"/>
      <c r="D416" s="393"/>
      <c r="E416" s="392"/>
      <c r="F416" s="392"/>
      <c r="G416" s="392"/>
      <c r="H416" s="391"/>
      <c r="I416" s="393"/>
      <c r="J416" s="393"/>
      <c r="K416" s="393"/>
      <c r="L416" s="393"/>
      <c r="M416" s="393"/>
      <c r="N416" s="393"/>
      <c r="O416" s="393"/>
      <c r="P416" s="393"/>
      <c r="Q416" s="393"/>
      <c r="R416" s="393"/>
      <c r="S416" s="393"/>
      <c r="T416" s="393"/>
      <c r="U416" s="393"/>
      <c r="V416" s="393"/>
      <c r="W416" s="393"/>
      <c r="X416" s="393"/>
      <c r="Y416" s="393"/>
      <c r="Z416" s="393"/>
      <c r="AA416" s="393"/>
      <c r="AB416" s="393"/>
      <c r="AC416" s="393"/>
      <c r="AD416" s="393"/>
      <c r="AE416" s="393"/>
      <c r="AF416" s="393"/>
      <c r="AG416" s="393"/>
      <c r="AH416" s="393"/>
      <c r="AI416" s="393"/>
    </row>
    <row r="417" ht="12.75" customHeight="1" spans="1:35">
      <c r="A417" s="387"/>
      <c r="B417" s="392"/>
      <c r="C417" s="393"/>
      <c r="D417" s="393"/>
      <c r="E417" s="392"/>
      <c r="F417" s="392"/>
      <c r="G417" s="392"/>
      <c r="H417" s="391"/>
      <c r="I417" s="393"/>
      <c r="J417" s="393"/>
      <c r="K417" s="393"/>
      <c r="L417" s="393"/>
      <c r="M417" s="393"/>
      <c r="N417" s="393"/>
      <c r="O417" s="393"/>
      <c r="P417" s="393"/>
      <c r="Q417" s="393"/>
      <c r="R417" s="393"/>
      <c r="S417" s="393"/>
      <c r="T417" s="393"/>
      <c r="U417" s="393"/>
      <c r="V417" s="393"/>
      <c r="W417" s="393"/>
      <c r="X417" s="393"/>
      <c r="Y417" s="393"/>
      <c r="Z417" s="393"/>
      <c r="AA417" s="393"/>
      <c r="AB417" s="393"/>
      <c r="AC417" s="393"/>
      <c r="AD417" s="393"/>
      <c r="AE417" s="393"/>
      <c r="AF417" s="393"/>
      <c r="AG417" s="393"/>
      <c r="AH417" s="393"/>
      <c r="AI417" s="393"/>
    </row>
    <row r="418" ht="12.75" customHeight="1" spans="1:35">
      <c r="A418" s="387"/>
      <c r="B418" s="392"/>
      <c r="C418" s="393"/>
      <c r="D418" s="393"/>
      <c r="E418" s="392"/>
      <c r="F418" s="392"/>
      <c r="G418" s="392"/>
      <c r="H418" s="391"/>
      <c r="I418" s="393"/>
      <c r="J418" s="393"/>
      <c r="K418" s="393"/>
      <c r="L418" s="393"/>
      <c r="M418" s="393"/>
      <c r="N418" s="393"/>
      <c r="O418" s="393"/>
      <c r="P418" s="393"/>
      <c r="Q418" s="393"/>
      <c r="R418" s="393"/>
      <c r="S418" s="393"/>
      <c r="T418" s="393"/>
      <c r="U418" s="393"/>
      <c r="V418" s="393"/>
      <c r="W418" s="393"/>
      <c r="X418" s="393"/>
      <c r="Y418" s="393"/>
      <c r="Z418" s="393"/>
      <c r="AA418" s="393"/>
      <c r="AB418" s="393"/>
      <c r="AC418" s="393"/>
      <c r="AD418" s="393"/>
      <c r="AE418" s="393"/>
      <c r="AF418" s="393"/>
      <c r="AG418" s="393"/>
      <c r="AH418" s="393"/>
      <c r="AI418" s="393"/>
    </row>
    <row r="419" ht="12.75" customHeight="1" spans="1:35">
      <c r="A419" s="387"/>
      <c r="B419" s="392"/>
      <c r="C419" s="393"/>
      <c r="D419" s="393"/>
      <c r="E419" s="392"/>
      <c r="F419" s="392"/>
      <c r="G419" s="392"/>
      <c r="H419" s="391"/>
      <c r="I419" s="393"/>
      <c r="J419" s="393"/>
      <c r="K419" s="393"/>
      <c r="L419" s="393"/>
      <c r="M419" s="393"/>
      <c r="N419" s="393"/>
      <c r="O419" s="393"/>
      <c r="P419" s="393"/>
      <c r="Q419" s="393"/>
      <c r="R419" s="393"/>
      <c r="S419" s="393"/>
      <c r="T419" s="393"/>
      <c r="U419" s="393"/>
      <c r="V419" s="393"/>
      <c r="W419" s="393"/>
      <c r="X419" s="393"/>
      <c r="Y419" s="393"/>
      <c r="Z419" s="393"/>
      <c r="AA419" s="393"/>
      <c r="AB419" s="393"/>
      <c r="AC419" s="393"/>
      <c r="AD419" s="393"/>
      <c r="AE419" s="393"/>
      <c r="AF419" s="393"/>
      <c r="AG419" s="393"/>
      <c r="AH419" s="393"/>
      <c r="AI419" s="393"/>
    </row>
    <row r="420" ht="12.75" customHeight="1" spans="1:35">
      <c r="A420" s="387"/>
      <c r="B420" s="392"/>
      <c r="C420" s="393"/>
      <c r="D420" s="393"/>
      <c r="E420" s="392"/>
      <c r="F420" s="392"/>
      <c r="G420" s="392"/>
      <c r="H420" s="391"/>
      <c r="I420" s="393"/>
      <c r="J420" s="393"/>
      <c r="K420" s="393"/>
      <c r="L420" s="393"/>
      <c r="M420" s="393"/>
      <c r="N420" s="393"/>
      <c r="O420" s="393"/>
      <c r="P420" s="393"/>
      <c r="Q420" s="393"/>
      <c r="R420" s="393"/>
      <c r="S420" s="393"/>
      <c r="T420" s="393"/>
      <c r="U420" s="393"/>
      <c r="V420" s="393"/>
      <c r="W420" s="393"/>
      <c r="X420" s="393"/>
      <c r="Y420" s="393"/>
      <c r="Z420" s="393"/>
      <c r="AA420" s="393"/>
      <c r="AB420" s="393"/>
      <c r="AC420" s="393"/>
      <c r="AD420" s="393"/>
      <c r="AE420" s="393"/>
      <c r="AF420" s="393"/>
      <c r="AG420" s="393"/>
      <c r="AH420" s="393"/>
      <c r="AI420" s="393"/>
    </row>
    <row r="421" ht="12.75" customHeight="1" spans="1:35">
      <c r="A421" s="387"/>
      <c r="B421" s="392"/>
      <c r="C421" s="393"/>
      <c r="D421" s="393"/>
      <c r="E421" s="392"/>
      <c r="F421" s="392"/>
      <c r="G421" s="392"/>
      <c r="H421" s="391"/>
      <c r="I421" s="393"/>
      <c r="J421" s="393"/>
      <c r="K421" s="393"/>
      <c r="L421" s="393"/>
      <c r="M421" s="393"/>
      <c r="N421" s="393"/>
      <c r="O421" s="393"/>
      <c r="P421" s="393"/>
      <c r="Q421" s="393"/>
      <c r="R421" s="393"/>
      <c r="S421" s="393"/>
      <c r="T421" s="393"/>
      <c r="U421" s="393"/>
      <c r="V421" s="393"/>
      <c r="W421" s="393"/>
      <c r="X421" s="393"/>
      <c r="Y421" s="393"/>
      <c r="Z421" s="393"/>
      <c r="AA421" s="393"/>
      <c r="AB421" s="393"/>
      <c r="AC421" s="393"/>
      <c r="AD421" s="393"/>
      <c r="AE421" s="393"/>
      <c r="AF421" s="393"/>
      <c r="AG421" s="393"/>
      <c r="AH421" s="393"/>
      <c r="AI421" s="393"/>
    </row>
    <row r="422" ht="12.75" customHeight="1" spans="1:35">
      <c r="A422" s="387"/>
      <c r="B422" s="392"/>
      <c r="C422" s="393"/>
      <c r="D422" s="393"/>
      <c r="E422" s="392"/>
      <c r="F422" s="392"/>
      <c r="G422" s="392"/>
      <c r="H422" s="391"/>
      <c r="I422" s="393"/>
      <c r="J422" s="393"/>
      <c r="K422" s="393"/>
      <c r="L422" s="393"/>
      <c r="M422" s="393"/>
      <c r="N422" s="393"/>
      <c r="O422" s="393"/>
      <c r="P422" s="393"/>
      <c r="Q422" s="393"/>
      <c r="R422" s="393"/>
      <c r="S422" s="393"/>
      <c r="T422" s="393"/>
      <c r="U422" s="393"/>
      <c r="V422" s="393"/>
      <c r="W422" s="393"/>
      <c r="X422" s="393"/>
      <c r="Y422" s="393"/>
      <c r="Z422" s="393"/>
      <c r="AA422" s="393"/>
      <c r="AB422" s="393"/>
      <c r="AC422" s="393"/>
      <c r="AD422" s="393"/>
      <c r="AE422" s="393"/>
      <c r="AF422" s="393"/>
      <c r="AG422" s="393"/>
      <c r="AH422" s="393"/>
      <c r="AI422" s="393"/>
    </row>
    <row r="423" ht="12.75" customHeight="1" spans="1:35">
      <c r="A423" s="387"/>
      <c r="B423" s="392"/>
      <c r="C423" s="393"/>
      <c r="D423" s="393"/>
      <c r="E423" s="392"/>
      <c r="F423" s="392"/>
      <c r="G423" s="392"/>
      <c r="H423" s="391"/>
      <c r="I423" s="393"/>
      <c r="J423" s="393"/>
      <c r="K423" s="393"/>
      <c r="L423" s="393"/>
      <c r="M423" s="393"/>
      <c r="N423" s="393"/>
      <c r="O423" s="393"/>
      <c r="P423" s="393"/>
      <c r="Q423" s="393"/>
      <c r="R423" s="393"/>
      <c r="S423" s="393"/>
      <c r="T423" s="393"/>
      <c r="U423" s="393"/>
      <c r="V423" s="393"/>
      <c r="W423" s="393"/>
      <c r="X423" s="393"/>
      <c r="Y423" s="393"/>
      <c r="Z423" s="393"/>
      <c r="AA423" s="393"/>
      <c r="AB423" s="393"/>
      <c r="AC423" s="393"/>
      <c r="AD423" s="393"/>
      <c r="AE423" s="393"/>
      <c r="AF423" s="393"/>
      <c r="AG423" s="393"/>
      <c r="AH423" s="393"/>
      <c r="AI423" s="393"/>
    </row>
    <row r="424" ht="12.75" customHeight="1" spans="1:35">
      <c r="A424" s="387"/>
      <c r="B424" s="392"/>
      <c r="C424" s="393"/>
      <c r="D424" s="393"/>
      <c r="E424" s="392"/>
      <c r="F424" s="392"/>
      <c r="G424" s="392"/>
      <c r="H424" s="391"/>
      <c r="I424" s="393"/>
      <c r="J424" s="393"/>
      <c r="K424" s="393"/>
      <c r="L424" s="393"/>
      <c r="M424" s="393"/>
      <c r="N424" s="393"/>
      <c r="O424" s="393"/>
      <c r="P424" s="393"/>
      <c r="Q424" s="393"/>
      <c r="R424" s="393"/>
      <c r="S424" s="393"/>
      <c r="T424" s="393"/>
      <c r="U424" s="393"/>
      <c r="V424" s="393"/>
      <c r="W424" s="393"/>
      <c r="X424" s="393"/>
      <c r="Y424" s="393"/>
      <c r="Z424" s="393"/>
      <c r="AA424" s="393"/>
      <c r="AB424" s="393"/>
      <c r="AC424" s="393"/>
      <c r="AD424" s="393"/>
      <c r="AE424" s="393"/>
      <c r="AF424" s="393"/>
      <c r="AG424" s="393"/>
      <c r="AH424" s="393"/>
      <c r="AI424" s="393"/>
    </row>
    <row r="425" ht="12.75" customHeight="1" spans="1:35">
      <c r="A425" s="387"/>
      <c r="B425" s="392"/>
      <c r="C425" s="393"/>
      <c r="D425" s="393"/>
      <c r="E425" s="392"/>
      <c r="F425" s="392"/>
      <c r="G425" s="392"/>
      <c r="H425" s="391"/>
      <c r="I425" s="393"/>
      <c r="J425" s="393"/>
      <c r="K425" s="393"/>
      <c r="L425" s="393"/>
      <c r="M425" s="393"/>
      <c r="N425" s="393"/>
      <c r="O425" s="393"/>
      <c r="P425" s="393"/>
      <c r="Q425" s="393"/>
      <c r="R425" s="393"/>
      <c r="S425" s="393"/>
      <c r="T425" s="393"/>
      <c r="U425" s="393"/>
      <c r="V425" s="393"/>
      <c r="W425" s="393"/>
      <c r="X425" s="393"/>
      <c r="Y425" s="393"/>
      <c r="Z425" s="393"/>
      <c r="AA425" s="393"/>
      <c r="AB425" s="393"/>
      <c r="AC425" s="393"/>
      <c r="AD425" s="393"/>
      <c r="AE425" s="393"/>
      <c r="AF425" s="393"/>
      <c r="AG425" s="393"/>
      <c r="AH425" s="393"/>
      <c r="AI425" s="393"/>
    </row>
    <row r="426" ht="12.75" customHeight="1" spans="1:35">
      <c r="A426" s="387"/>
      <c r="B426" s="392"/>
      <c r="C426" s="393"/>
      <c r="D426" s="393"/>
      <c r="E426" s="392"/>
      <c r="F426" s="392"/>
      <c r="G426" s="392"/>
      <c r="H426" s="391"/>
      <c r="I426" s="393"/>
      <c r="J426" s="393"/>
      <c r="K426" s="393"/>
      <c r="L426" s="393"/>
      <c r="M426" s="393"/>
      <c r="N426" s="393"/>
      <c r="O426" s="393"/>
      <c r="P426" s="393"/>
      <c r="Q426" s="393"/>
      <c r="R426" s="393"/>
      <c r="S426" s="393"/>
      <c r="T426" s="393"/>
      <c r="U426" s="393"/>
      <c r="V426" s="393"/>
      <c r="W426" s="393"/>
      <c r="X426" s="393"/>
      <c r="Y426" s="393"/>
      <c r="Z426" s="393"/>
      <c r="AA426" s="393"/>
      <c r="AB426" s="393"/>
      <c r="AC426" s="393"/>
      <c r="AD426" s="393"/>
      <c r="AE426" s="393"/>
      <c r="AF426" s="393"/>
      <c r="AG426" s="393"/>
      <c r="AH426" s="393"/>
      <c r="AI426" s="393"/>
    </row>
    <row r="427" ht="12.75" customHeight="1" spans="1:35">
      <c r="A427" s="387"/>
      <c r="B427" s="392"/>
      <c r="C427" s="393"/>
      <c r="D427" s="393"/>
      <c r="E427" s="392"/>
      <c r="F427" s="392"/>
      <c r="G427" s="392"/>
      <c r="H427" s="391"/>
      <c r="I427" s="393"/>
      <c r="J427" s="393"/>
      <c r="K427" s="393"/>
      <c r="L427" s="393"/>
      <c r="M427" s="393"/>
      <c r="N427" s="393"/>
      <c r="O427" s="393"/>
      <c r="P427" s="393"/>
      <c r="Q427" s="393"/>
      <c r="R427" s="393"/>
      <c r="S427" s="393"/>
      <c r="T427" s="393"/>
      <c r="U427" s="393"/>
      <c r="V427" s="393"/>
      <c r="W427" s="393"/>
      <c r="X427" s="393"/>
      <c r="Y427" s="393"/>
      <c r="Z427" s="393"/>
      <c r="AA427" s="393"/>
      <c r="AB427" s="393"/>
      <c r="AC427" s="393"/>
      <c r="AD427" s="393"/>
      <c r="AE427" s="393"/>
      <c r="AF427" s="393"/>
      <c r="AG427" s="393"/>
      <c r="AH427" s="393"/>
      <c r="AI427" s="393"/>
    </row>
    <row r="428" ht="12.75" customHeight="1" spans="1:35">
      <c r="A428" s="387"/>
      <c r="B428" s="392"/>
      <c r="C428" s="393"/>
      <c r="D428" s="393"/>
      <c r="E428" s="392"/>
      <c r="F428" s="392"/>
      <c r="G428" s="392"/>
      <c r="H428" s="391"/>
      <c r="I428" s="393"/>
      <c r="J428" s="393"/>
      <c r="K428" s="393"/>
      <c r="L428" s="393"/>
      <c r="M428" s="393"/>
      <c r="N428" s="393"/>
      <c r="O428" s="393"/>
      <c r="P428" s="393"/>
      <c r="Q428" s="393"/>
      <c r="R428" s="393"/>
      <c r="S428" s="393"/>
      <c r="T428" s="393"/>
      <c r="U428" s="393"/>
      <c r="V428" s="393"/>
      <c r="W428" s="393"/>
      <c r="X428" s="393"/>
      <c r="Y428" s="393"/>
      <c r="Z428" s="393"/>
      <c r="AA428" s="393"/>
      <c r="AB428" s="393"/>
      <c r="AC428" s="393"/>
      <c r="AD428" s="393"/>
      <c r="AE428" s="393"/>
      <c r="AF428" s="393"/>
      <c r="AG428" s="393"/>
      <c r="AH428" s="393"/>
      <c r="AI428" s="393"/>
    </row>
    <row r="429" ht="12.75" customHeight="1" spans="1:35">
      <c r="A429" s="387"/>
      <c r="B429" s="392"/>
      <c r="C429" s="393"/>
      <c r="D429" s="393"/>
      <c r="E429" s="392"/>
      <c r="F429" s="392"/>
      <c r="G429" s="392"/>
      <c r="H429" s="391"/>
      <c r="I429" s="393"/>
      <c r="J429" s="393"/>
      <c r="K429" s="393"/>
      <c r="L429" s="393"/>
      <c r="M429" s="393"/>
      <c r="N429" s="393"/>
      <c r="O429" s="393"/>
      <c r="P429" s="393"/>
      <c r="Q429" s="393"/>
      <c r="R429" s="393"/>
      <c r="S429" s="393"/>
      <c r="T429" s="393"/>
      <c r="U429" s="393"/>
      <c r="V429" s="393"/>
      <c r="W429" s="393"/>
      <c r="X429" s="393"/>
      <c r="Y429" s="393"/>
      <c r="Z429" s="393"/>
      <c r="AA429" s="393"/>
      <c r="AB429" s="393"/>
      <c r="AC429" s="393"/>
      <c r="AD429" s="393"/>
      <c r="AE429" s="393"/>
      <c r="AF429" s="393"/>
      <c r="AG429" s="393"/>
      <c r="AH429" s="393"/>
      <c r="AI429" s="393"/>
    </row>
    <row r="430" ht="12.75" customHeight="1" spans="1:35">
      <c r="A430" s="387"/>
      <c r="B430" s="392"/>
      <c r="C430" s="393"/>
      <c r="D430" s="393"/>
      <c r="E430" s="392"/>
      <c r="F430" s="392"/>
      <c r="G430" s="392"/>
      <c r="H430" s="391"/>
      <c r="I430" s="393"/>
      <c r="J430" s="393"/>
      <c r="K430" s="393"/>
      <c r="L430" s="393"/>
      <c r="M430" s="393"/>
      <c r="N430" s="393"/>
      <c r="O430" s="393"/>
      <c r="P430" s="393"/>
      <c r="Q430" s="393"/>
      <c r="R430" s="393"/>
      <c r="S430" s="393"/>
      <c r="T430" s="393"/>
      <c r="U430" s="393"/>
      <c r="V430" s="393"/>
      <c r="W430" s="393"/>
      <c r="X430" s="393"/>
      <c r="Y430" s="393"/>
      <c r="Z430" s="393"/>
      <c r="AA430" s="393"/>
      <c r="AB430" s="393"/>
      <c r="AC430" s="393"/>
      <c r="AD430" s="393"/>
      <c r="AE430" s="393"/>
      <c r="AF430" s="393"/>
      <c r="AG430" s="393"/>
      <c r="AH430" s="393"/>
      <c r="AI430" s="393"/>
    </row>
    <row r="431" ht="12.75" customHeight="1" spans="1:35">
      <c r="A431" s="387"/>
      <c r="B431" s="392"/>
      <c r="C431" s="393"/>
      <c r="D431" s="393"/>
      <c r="E431" s="392"/>
      <c r="F431" s="392"/>
      <c r="G431" s="392"/>
      <c r="H431" s="391"/>
      <c r="I431" s="393"/>
      <c r="J431" s="393"/>
      <c r="K431" s="393"/>
      <c r="L431" s="393"/>
      <c r="M431" s="393"/>
      <c r="N431" s="393"/>
      <c r="O431" s="393"/>
      <c r="P431" s="393"/>
      <c r="Q431" s="393"/>
      <c r="R431" s="393"/>
      <c r="S431" s="393"/>
      <c r="T431" s="393"/>
      <c r="U431" s="393"/>
      <c r="V431" s="393"/>
      <c r="W431" s="393"/>
      <c r="X431" s="393"/>
      <c r="Y431" s="393"/>
      <c r="Z431" s="393"/>
      <c r="AA431" s="393"/>
      <c r="AB431" s="393"/>
      <c r="AC431" s="393"/>
      <c r="AD431" s="393"/>
      <c r="AE431" s="393"/>
      <c r="AF431" s="393"/>
      <c r="AG431" s="393"/>
      <c r="AH431" s="393"/>
      <c r="AI431" s="393"/>
    </row>
    <row r="432" ht="12.75" customHeight="1" spans="1:35">
      <c r="A432" s="387"/>
      <c r="B432" s="392"/>
      <c r="C432" s="393"/>
      <c r="D432" s="393"/>
      <c r="E432" s="392"/>
      <c r="F432" s="392"/>
      <c r="G432" s="392"/>
      <c r="H432" s="391"/>
      <c r="I432" s="393"/>
      <c r="J432" s="393"/>
      <c r="K432" s="393"/>
      <c r="L432" s="393"/>
      <c r="M432" s="393"/>
      <c r="N432" s="393"/>
      <c r="O432" s="393"/>
      <c r="P432" s="393"/>
      <c r="Q432" s="393"/>
      <c r="R432" s="393"/>
      <c r="S432" s="393"/>
      <c r="T432" s="393"/>
      <c r="U432" s="393"/>
      <c r="V432" s="393"/>
      <c r="W432" s="393"/>
      <c r="X432" s="393"/>
      <c r="Y432" s="393"/>
      <c r="Z432" s="393"/>
      <c r="AA432" s="393"/>
      <c r="AB432" s="393"/>
      <c r="AC432" s="393"/>
      <c r="AD432" s="393"/>
      <c r="AE432" s="393"/>
      <c r="AF432" s="393"/>
      <c r="AG432" s="393"/>
      <c r="AH432" s="393"/>
      <c r="AI432" s="393"/>
    </row>
    <row r="433" ht="12.75" customHeight="1" spans="1:35">
      <c r="A433" s="387"/>
      <c r="B433" s="392"/>
      <c r="C433" s="393"/>
      <c r="D433" s="393"/>
      <c r="E433" s="392"/>
      <c r="F433" s="392"/>
      <c r="G433" s="392"/>
      <c r="H433" s="391"/>
      <c r="I433" s="393"/>
      <c r="J433" s="393"/>
      <c r="K433" s="393"/>
      <c r="L433" s="393"/>
      <c r="M433" s="393"/>
      <c r="N433" s="393"/>
      <c r="O433" s="393"/>
      <c r="P433" s="393"/>
      <c r="Q433" s="393"/>
      <c r="R433" s="393"/>
      <c r="S433" s="393"/>
      <c r="T433" s="393"/>
      <c r="U433" s="393"/>
      <c r="V433" s="393"/>
      <c r="W433" s="393"/>
      <c r="X433" s="393"/>
      <c r="Y433" s="393"/>
      <c r="Z433" s="393"/>
      <c r="AA433" s="393"/>
      <c r="AB433" s="393"/>
      <c r="AC433" s="393"/>
      <c r="AD433" s="393"/>
      <c r="AE433" s="393"/>
      <c r="AF433" s="393"/>
      <c r="AG433" s="393"/>
      <c r="AH433" s="393"/>
      <c r="AI433" s="393"/>
    </row>
    <row r="434" ht="12.75" customHeight="1" spans="1:35">
      <c r="A434" s="387"/>
      <c r="B434" s="392"/>
      <c r="C434" s="393"/>
      <c r="D434" s="393"/>
      <c r="E434" s="392"/>
      <c r="F434" s="392"/>
      <c r="G434" s="392"/>
      <c r="H434" s="391"/>
      <c r="I434" s="393"/>
      <c r="J434" s="393"/>
      <c r="K434" s="393"/>
      <c r="L434" s="393"/>
      <c r="M434" s="393"/>
      <c r="N434" s="393"/>
      <c r="O434" s="393"/>
      <c r="P434" s="393"/>
      <c r="Q434" s="393"/>
      <c r="R434" s="393"/>
      <c r="S434" s="393"/>
      <c r="T434" s="393"/>
      <c r="U434" s="393"/>
      <c r="V434" s="393"/>
      <c r="W434" s="393"/>
      <c r="X434" s="393"/>
      <c r="Y434" s="393"/>
      <c r="Z434" s="393"/>
      <c r="AA434" s="393"/>
      <c r="AB434" s="393"/>
      <c r="AC434" s="393"/>
      <c r="AD434" s="393"/>
      <c r="AE434" s="393"/>
      <c r="AF434" s="393"/>
      <c r="AG434" s="393"/>
      <c r="AH434" s="393"/>
      <c r="AI434" s="393"/>
    </row>
    <row r="435" ht="12.75" customHeight="1" spans="1:35">
      <c r="A435" s="387"/>
      <c r="B435" s="392"/>
      <c r="C435" s="393"/>
      <c r="D435" s="393"/>
      <c r="E435" s="392"/>
      <c r="F435" s="392"/>
      <c r="G435" s="392"/>
      <c r="H435" s="391"/>
      <c r="I435" s="393"/>
      <c r="J435" s="393"/>
      <c r="K435" s="393"/>
      <c r="L435" s="393"/>
      <c r="M435" s="393"/>
      <c r="N435" s="393"/>
      <c r="O435" s="393"/>
      <c r="P435" s="393"/>
      <c r="Q435" s="393"/>
      <c r="R435" s="393"/>
      <c r="S435" s="393"/>
      <c r="T435" s="393"/>
      <c r="U435" s="393"/>
      <c r="V435" s="393"/>
      <c r="W435" s="393"/>
      <c r="X435" s="393"/>
      <c r="Y435" s="393"/>
      <c r="Z435" s="393"/>
      <c r="AA435" s="393"/>
      <c r="AB435" s="393"/>
      <c r="AC435" s="393"/>
      <c r="AD435" s="393"/>
      <c r="AE435" s="393"/>
      <c r="AF435" s="393"/>
      <c r="AG435" s="393"/>
      <c r="AH435" s="393"/>
      <c r="AI435" s="393"/>
    </row>
    <row r="436" ht="12.75" customHeight="1" spans="1:35">
      <c r="A436" s="387"/>
      <c r="B436" s="392"/>
      <c r="C436" s="393"/>
      <c r="D436" s="393"/>
      <c r="E436" s="392"/>
      <c r="F436" s="392"/>
      <c r="G436" s="392"/>
      <c r="H436" s="391"/>
      <c r="I436" s="393"/>
      <c r="J436" s="393"/>
      <c r="K436" s="393"/>
      <c r="L436" s="393"/>
      <c r="M436" s="393"/>
      <c r="N436" s="393"/>
      <c r="O436" s="393"/>
      <c r="P436" s="393"/>
      <c r="Q436" s="393"/>
      <c r="R436" s="393"/>
      <c r="S436" s="393"/>
      <c r="T436" s="393"/>
      <c r="U436" s="393"/>
      <c r="V436" s="393"/>
      <c r="W436" s="393"/>
      <c r="X436" s="393"/>
      <c r="Y436" s="393"/>
      <c r="Z436" s="393"/>
      <c r="AA436" s="393"/>
      <c r="AB436" s="393"/>
      <c r="AC436" s="393"/>
      <c r="AD436" s="393"/>
      <c r="AE436" s="393"/>
      <c r="AF436" s="393"/>
      <c r="AG436" s="393"/>
      <c r="AH436" s="393"/>
      <c r="AI436" s="393"/>
    </row>
    <row r="437" ht="12.75" customHeight="1" spans="1:35">
      <c r="A437" s="387"/>
      <c r="B437" s="392"/>
      <c r="C437" s="393"/>
      <c r="D437" s="393"/>
      <c r="E437" s="392"/>
      <c r="F437" s="392"/>
      <c r="G437" s="392"/>
      <c r="H437" s="391"/>
      <c r="I437" s="393"/>
      <c r="J437" s="393"/>
      <c r="K437" s="393"/>
      <c r="L437" s="393"/>
      <c r="M437" s="393"/>
      <c r="N437" s="393"/>
      <c r="O437" s="393"/>
      <c r="P437" s="393"/>
      <c r="Q437" s="393"/>
      <c r="R437" s="393"/>
      <c r="S437" s="393"/>
      <c r="T437" s="393"/>
      <c r="U437" s="393"/>
      <c r="V437" s="393"/>
      <c r="W437" s="393"/>
      <c r="X437" s="393"/>
      <c r="Y437" s="393"/>
      <c r="Z437" s="393"/>
      <c r="AA437" s="393"/>
      <c r="AB437" s="393"/>
      <c r="AC437" s="393"/>
      <c r="AD437" s="393"/>
      <c r="AE437" s="393"/>
      <c r="AF437" s="393"/>
      <c r="AG437" s="393"/>
      <c r="AH437" s="393"/>
      <c r="AI437" s="393"/>
    </row>
    <row r="438" ht="12.75" customHeight="1" spans="1:35">
      <c r="A438" s="387"/>
      <c r="B438" s="392"/>
      <c r="C438" s="393"/>
      <c r="D438" s="393"/>
      <c r="E438" s="392"/>
      <c r="F438" s="392"/>
      <c r="G438" s="392"/>
      <c r="H438" s="391"/>
      <c r="I438" s="393"/>
      <c r="J438" s="393"/>
      <c r="K438" s="393"/>
      <c r="L438" s="393"/>
      <c r="M438" s="393"/>
      <c r="N438" s="393"/>
      <c r="O438" s="393"/>
      <c r="P438" s="393"/>
      <c r="Q438" s="393"/>
      <c r="R438" s="393"/>
      <c r="S438" s="393"/>
      <c r="T438" s="393"/>
      <c r="U438" s="393"/>
      <c r="V438" s="393"/>
      <c r="W438" s="393"/>
      <c r="X438" s="393"/>
      <c r="Y438" s="393"/>
      <c r="Z438" s="393"/>
      <c r="AA438" s="393"/>
      <c r="AB438" s="393"/>
      <c r="AC438" s="393"/>
      <c r="AD438" s="393"/>
      <c r="AE438" s="393"/>
      <c r="AF438" s="393"/>
      <c r="AG438" s="393"/>
      <c r="AH438" s="393"/>
      <c r="AI438" s="393"/>
    </row>
    <row r="439" ht="12.75" customHeight="1" spans="1:35">
      <c r="A439" s="387"/>
      <c r="B439" s="392"/>
      <c r="C439" s="393"/>
      <c r="D439" s="393"/>
      <c r="E439" s="392"/>
      <c r="F439" s="392"/>
      <c r="G439" s="392"/>
      <c r="H439" s="391"/>
      <c r="I439" s="393"/>
      <c r="J439" s="393"/>
      <c r="K439" s="393"/>
      <c r="L439" s="393"/>
      <c r="M439" s="393"/>
      <c r="N439" s="393"/>
      <c r="O439" s="393"/>
      <c r="P439" s="393"/>
      <c r="Q439" s="393"/>
      <c r="R439" s="393"/>
      <c r="S439" s="393"/>
      <c r="T439" s="393"/>
      <c r="U439" s="393"/>
      <c r="V439" s="393"/>
      <c r="W439" s="393"/>
      <c r="X439" s="393"/>
      <c r="Y439" s="393"/>
      <c r="Z439" s="393"/>
      <c r="AA439" s="393"/>
      <c r="AB439" s="393"/>
      <c r="AC439" s="393"/>
      <c r="AD439" s="393"/>
      <c r="AE439" s="393"/>
      <c r="AF439" s="393"/>
      <c r="AG439" s="393"/>
      <c r="AH439" s="393"/>
      <c r="AI439" s="393"/>
    </row>
    <row r="440" ht="12.75" customHeight="1" spans="1:35">
      <c r="A440" s="387"/>
      <c r="B440" s="392"/>
      <c r="C440" s="393"/>
      <c r="D440" s="393"/>
      <c r="E440" s="392"/>
      <c r="F440" s="392"/>
      <c r="G440" s="392"/>
      <c r="H440" s="391"/>
      <c r="I440" s="393"/>
      <c r="J440" s="393"/>
      <c r="K440" s="393"/>
      <c r="L440" s="393"/>
      <c r="M440" s="393"/>
      <c r="N440" s="393"/>
      <c r="O440" s="393"/>
      <c r="P440" s="393"/>
      <c r="Q440" s="393"/>
      <c r="R440" s="393"/>
      <c r="S440" s="393"/>
      <c r="T440" s="393"/>
      <c r="U440" s="393"/>
      <c r="V440" s="393"/>
      <c r="W440" s="393"/>
      <c r="X440" s="393"/>
      <c r="Y440" s="393"/>
      <c r="Z440" s="393"/>
      <c r="AA440" s="393"/>
      <c r="AB440" s="393"/>
      <c r="AC440" s="393"/>
      <c r="AD440" s="393"/>
      <c r="AE440" s="393"/>
      <c r="AF440" s="393"/>
      <c r="AG440" s="393"/>
      <c r="AH440" s="393"/>
      <c r="AI440" s="393"/>
    </row>
    <row r="441" ht="12.75" customHeight="1" spans="1:35">
      <c r="A441" s="387"/>
      <c r="B441" s="392"/>
      <c r="C441" s="393"/>
      <c r="D441" s="393"/>
      <c r="E441" s="392"/>
      <c r="F441" s="392"/>
      <c r="G441" s="392"/>
      <c r="H441" s="391"/>
      <c r="I441" s="393"/>
      <c r="J441" s="393"/>
      <c r="K441" s="393"/>
      <c r="L441" s="393"/>
      <c r="M441" s="393"/>
      <c r="N441" s="393"/>
      <c r="O441" s="393"/>
      <c r="P441" s="393"/>
      <c r="Q441" s="393"/>
      <c r="R441" s="393"/>
      <c r="S441" s="393"/>
      <c r="T441" s="393"/>
      <c r="U441" s="393"/>
      <c r="V441" s="393"/>
      <c r="W441" s="393"/>
      <c r="X441" s="393"/>
      <c r="Y441" s="393"/>
      <c r="Z441" s="393"/>
      <c r="AA441" s="393"/>
      <c r="AB441" s="393"/>
      <c r="AC441" s="393"/>
      <c r="AD441" s="393"/>
      <c r="AE441" s="393"/>
      <c r="AF441" s="393"/>
      <c r="AG441" s="393"/>
      <c r="AH441" s="393"/>
      <c r="AI441" s="393"/>
    </row>
    <row r="442" ht="12.75" customHeight="1" spans="1:35">
      <c r="A442" s="387"/>
      <c r="B442" s="392"/>
      <c r="C442" s="393"/>
      <c r="D442" s="393"/>
      <c r="E442" s="392"/>
      <c r="F442" s="392"/>
      <c r="G442" s="392"/>
      <c r="H442" s="391"/>
      <c r="I442" s="393"/>
      <c r="J442" s="393"/>
      <c r="K442" s="393"/>
      <c r="L442" s="393"/>
      <c r="M442" s="393"/>
      <c r="N442" s="393"/>
      <c r="O442" s="393"/>
      <c r="P442" s="393"/>
      <c r="Q442" s="393"/>
      <c r="R442" s="393"/>
      <c r="S442" s="393"/>
      <c r="T442" s="393"/>
      <c r="U442" s="393"/>
      <c r="V442" s="393"/>
      <c r="W442" s="393"/>
      <c r="X442" s="393"/>
      <c r="Y442" s="393"/>
      <c r="Z442" s="393"/>
      <c r="AA442" s="393"/>
      <c r="AB442" s="393"/>
      <c r="AC442" s="393"/>
      <c r="AD442" s="393"/>
      <c r="AE442" s="393"/>
      <c r="AF442" s="393"/>
      <c r="AG442" s="393"/>
      <c r="AH442" s="393"/>
      <c r="AI442" s="393"/>
    </row>
    <row r="443" ht="12.75" customHeight="1" spans="1:35">
      <c r="A443" s="387"/>
      <c r="B443" s="392"/>
      <c r="C443" s="393"/>
      <c r="D443" s="393"/>
      <c r="E443" s="392"/>
      <c r="F443" s="392"/>
      <c r="G443" s="392"/>
      <c r="H443" s="391"/>
      <c r="I443" s="393"/>
      <c r="J443" s="393"/>
      <c r="K443" s="393"/>
      <c r="L443" s="393"/>
      <c r="M443" s="393"/>
      <c r="N443" s="393"/>
      <c r="O443" s="393"/>
      <c r="P443" s="393"/>
      <c r="Q443" s="393"/>
      <c r="R443" s="393"/>
      <c r="S443" s="393"/>
      <c r="T443" s="393"/>
      <c r="U443" s="393"/>
      <c r="V443" s="393"/>
      <c r="W443" s="393"/>
      <c r="X443" s="393"/>
      <c r="Y443" s="393"/>
      <c r="Z443" s="393"/>
      <c r="AA443" s="393"/>
      <c r="AB443" s="393"/>
      <c r="AC443" s="393"/>
      <c r="AD443" s="393"/>
      <c r="AE443" s="393"/>
      <c r="AF443" s="393"/>
      <c r="AG443" s="393"/>
      <c r="AH443" s="393"/>
      <c r="AI443" s="393"/>
    </row>
    <row r="444" ht="12.75" customHeight="1" spans="1:35">
      <c r="A444" s="387"/>
      <c r="B444" s="392"/>
      <c r="C444" s="393"/>
      <c r="D444" s="393"/>
      <c r="E444" s="392"/>
      <c r="F444" s="392"/>
      <c r="G444" s="392"/>
      <c r="H444" s="391"/>
      <c r="I444" s="393"/>
      <c r="J444" s="393"/>
      <c r="K444" s="393"/>
      <c r="L444" s="393"/>
      <c r="M444" s="393"/>
      <c r="N444" s="393"/>
      <c r="O444" s="393"/>
      <c r="P444" s="393"/>
      <c r="Q444" s="393"/>
      <c r="R444" s="393"/>
      <c r="S444" s="393"/>
      <c r="T444" s="393"/>
      <c r="U444" s="393"/>
      <c r="V444" s="393"/>
      <c r="W444" s="393"/>
      <c r="X444" s="393"/>
      <c r="Y444" s="393"/>
      <c r="Z444" s="393"/>
      <c r="AA444" s="393"/>
      <c r="AB444" s="393"/>
      <c r="AC444" s="393"/>
      <c r="AD444" s="393"/>
      <c r="AE444" s="393"/>
      <c r="AF444" s="393"/>
      <c r="AG444" s="393"/>
      <c r="AH444" s="393"/>
      <c r="AI444" s="393"/>
    </row>
    <row r="445" ht="12.75" customHeight="1" spans="1:35">
      <c r="A445" s="387"/>
      <c r="B445" s="392"/>
      <c r="C445" s="393"/>
      <c r="D445" s="393"/>
      <c r="E445" s="392"/>
      <c r="F445" s="392"/>
      <c r="G445" s="392"/>
      <c r="H445" s="391"/>
      <c r="I445" s="393"/>
      <c r="J445" s="393"/>
      <c r="K445" s="393"/>
      <c r="L445" s="393"/>
      <c r="M445" s="393"/>
      <c r="N445" s="393"/>
      <c r="O445" s="393"/>
      <c r="P445" s="393"/>
      <c r="Q445" s="393"/>
      <c r="R445" s="393"/>
      <c r="S445" s="393"/>
      <c r="T445" s="393"/>
      <c r="U445" s="393"/>
      <c r="V445" s="393"/>
      <c r="W445" s="393"/>
      <c r="X445" s="393"/>
      <c r="Y445" s="393"/>
      <c r="Z445" s="393"/>
      <c r="AA445" s="393"/>
      <c r="AB445" s="393"/>
      <c r="AC445" s="393"/>
      <c r="AD445" s="393"/>
      <c r="AE445" s="393"/>
      <c r="AF445" s="393"/>
      <c r="AG445" s="393"/>
      <c r="AH445" s="393"/>
      <c r="AI445" s="393"/>
    </row>
    <row r="446" ht="12.75" customHeight="1" spans="1:35">
      <c r="A446" s="387"/>
      <c r="B446" s="392"/>
      <c r="C446" s="393"/>
      <c r="D446" s="393"/>
      <c r="E446" s="392"/>
      <c r="F446" s="392"/>
      <c r="G446" s="392"/>
      <c r="H446" s="391"/>
      <c r="I446" s="393"/>
      <c r="J446" s="393"/>
      <c r="K446" s="393"/>
      <c r="L446" s="393"/>
      <c r="M446" s="393"/>
      <c r="N446" s="393"/>
      <c r="O446" s="393"/>
      <c r="P446" s="393"/>
      <c r="Q446" s="393"/>
      <c r="R446" s="393"/>
      <c r="S446" s="393"/>
      <c r="T446" s="393"/>
      <c r="U446" s="393"/>
      <c r="V446" s="393"/>
      <c r="W446" s="393"/>
      <c r="X446" s="393"/>
      <c r="Y446" s="393"/>
      <c r="Z446" s="393"/>
      <c r="AA446" s="393"/>
      <c r="AB446" s="393"/>
      <c r="AC446" s="393"/>
      <c r="AD446" s="393"/>
      <c r="AE446" s="393"/>
      <c r="AF446" s="393"/>
      <c r="AG446" s="393"/>
      <c r="AH446" s="393"/>
      <c r="AI446" s="393"/>
    </row>
    <row r="447" ht="12.75" customHeight="1" spans="1:35">
      <c r="A447" s="387"/>
      <c r="B447" s="392"/>
      <c r="C447" s="393"/>
      <c r="D447" s="393"/>
      <c r="E447" s="392"/>
      <c r="F447" s="392"/>
      <c r="G447" s="392"/>
      <c r="H447" s="391"/>
      <c r="I447" s="393"/>
      <c r="J447" s="393"/>
      <c r="K447" s="393"/>
      <c r="L447" s="393"/>
      <c r="M447" s="393"/>
      <c r="N447" s="393"/>
      <c r="O447" s="393"/>
      <c r="P447" s="393"/>
      <c r="Q447" s="393"/>
      <c r="R447" s="393"/>
      <c r="S447" s="393"/>
      <c r="T447" s="393"/>
      <c r="U447" s="393"/>
      <c r="V447" s="393"/>
      <c r="W447" s="393"/>
      <c r="X447" s="393"/>
      <c r="Y447" s="393"/>
      <c r="Z447" s="393"/>
      <c r="AA447" s="393"/>
      <c r="AB447" s="393"/>
      <c r="AC447" s="393"/>
      <c r="AD447" s="393"/>
      <c r="AE447" s="393"/>
      <c r="AF447" s="393"/>
      <c r="AG447" s="393"/>
      <c r="AH447" s="393"/>
      <c r="AI447" s="393"/>
    </row>
    <row r="448" ht="12.75" customHeight="1" spans="1:35">
      <c r="A448" s="387"/>
      <c r="B448" s="392"/>
      <c r="C448" s="393"/>
      <c r="D448" s="393"/>
      <c r="E448" s="392"/>
      <c r="F448" s="392"/>
      <c r="G448" s="392"/>
      <c r="H448" s="391"/>
      <c r="I448" s="393"/>
      <c r="J448" s="393"/>
      <c r="K448" s="393"/>
      <c r="L448" s="393"/>
      <c r="M448" s="393"/>
      <c r="N448" s="393"/>
      <c r="O448" s="393"/>
      <c r="P448" s="393"/>
      <c r="Q448" s="393"/>
      <c r="R448" s="393"/>
      <c r="S448" s="393"/>
      <c r="T448" s="393"/>
      <c r="U448" s="393"/>
      <c r="V448" s="393"/>
      <c r="W448" s="393"/>
      <c r="X448" s="393"/>
      <c r="Y448" s="393"/>
      <c r="Z448" s="393"/>
      <c r="AA448" s="393"/>
      <c r="AB448" s="393"/>
      <c r="AC448" s="393"/>
      <c r="AD448" s="393"/>
      <c r="AE448" s="393"/>
      <c r="AF448" s="393"/>
      <c r="AG448" s="393"/>
      <c r="AH448" s="393"/>
      <c r="AI448" s="393"/>
    </row>
    <row r="449" ht="12.75" customHeight="1" spans="1:35">
      <c r="A449" s="387"/>
      <c r="B449" s="392"/>
      <c r="C449" s="393"/>
      <c r="D449" s="393"/>
      <c r="E449" s="392"/>
      <c r="F449" s="392"/>
      <c r="G449" s="392"/>
      <c r="H449" s="391"/>
      <c r="I449" s="393"/>
      <c r="J449" s="393"/>
      <c r="K449" s="393"/>
      <c r="L449" s="393"/>
      <c r="M449" s="393"/>
      <c r="N449" s="393"/>
      <c r="O449" s="393"/>
      <c r="P449" s="393"/>
      <c r="Q449" s="393"/>
      <c r="R449" s="393"/>
      <c r="S449" s="393"/>
      <c r="T449" s="393"/>
      <c r="U449" s="393"/>
      <c r="V449" s="393"/>
      <c r="W449" s="393"/>
      <c r="X449" s="393"/>
      <c r="Y449" s="393"/>
      <c r="Z449" s="393"/>
      <c r="AA449" s="393"/>
      <c r="AB449" s="393"/>
      <c r="AC449" s="393"/>
      <c r="AD449" s="393"/>
      <c r="AE449" s="393"/>
      <c r="AF449" s="393"/>
      <c r="AG449" s="393"/>
      <c r="AH449" s="393"/>
      <c r="AI449" s="393"/>
    </row>
    <row r="450" ht="12.75" customHeight="1" spans="1:35">
      <c r="A450" s="387"/>
      <c r="B450" s="392"/>
      <c r="C450" s="393"/>
      <c r="D450" s="393"/>
      <c r="E450" s="392"/>
      <c r="F450" s="392"/>
      <c r="G450" s="392"/>
      <c r="H450" s="391"/>
      <c r="I450" s="393"/>
      <c r="J450" s="393"/>
      <c r="K450" s="393"/>
      <c r="L450" s="393"/>
      <c r="M450" s="393"/>
      <c r="N450" s="393"/>
      <c r="O450" s="393"/>
      <c r="P450" s="393"/>
      <c r="Q450" s="393"/>
      <c r="R450" s="393"/>
      <c r="S450" s="393"/>
      <c r="T450" s="393"/>
      <c r="U450" s="393"/>
      <c r="V450" s="393"/>
      <c r="W450" s="393"/>
      <c r="X450" s="393"/>
      <c r="Y450" s="393"/>
      <c r="Z450" s="393"/>
      <c r="AA450" s="393"/>
      <c r="AB450" s="393"/>
      <c r="AC450" s="393"/>
      <c r="AD450" s="393"/>
      <c r="AE450" s="393"/>
      <c r="AF450" s="393"/>
      <c r="AG450" s="393"/>
      <c r="AH450" s="393"/>
      <c r="AI450" s="393"/>
    </row>
    <row r="451" ht="12.75" customHeight="1" spans="1:35">
      <c r="A451" s="387"/>
      <c r="B451" s="392"/>
      <c r="C451" s="393"/>
      <c r="D451" s="393"/>
      <c r="E451" s="392"/>
      <c r="F451" s="392"/>
      <c r="G451" s="392"/>
      <c r="H451" s="391"/>
      <c r="I451" s="393"/>
      <c r="J451" s="393"/>
      <c r="K451" s="393"/>
      <c r="L451" s="393"/>
      <c r="M451" s="393"/>
      <c r="N451" s="393"/>
      <c r="O451" s="393"/>
      <c r="P451" s="393"/>
      <c r="Q451" s="393"/>
      <c r="R451" s="393"/>
      <c r="S451" s="393"/>
      <c r="T451" s="393"/>
      <c r="U451" s="393"/>
      <c r="V451" s="393"/>
      <c r="W451" s="393"/>
      <c r="X451" s="393"/>
      <c r="Y451" s="393"/>
      <c r="Z451" s="393"/>
      <c r="AA451" s="393"/>
      <c r="AB451" s="393"/>
      <c r="AC451" s="393"/>
      <c r="AD451" s="393"/>
      <c r="AE451" s="393"/>
      <c r="AF451" s="393"/>
      <c r="AG451" s="393"/>
      <c r="AH451" s="393"/>
      <c r="AI451" s="393"/>
    </row>
    <row r="452" ht="12.75" customHeight="1" spans="1:35">
      <c r="A452" s="387"/>
      <c r="B452" s="392"/>
      <c r="C452" s="393"/>
      <c r="D452" s="393"/>
      <c r="E452" s="392"/>
      <c r="F452" s="392"/>
      <c r="G452" s="392"/>
      <c r="H452" s="391"/>
      <c r="I452" s="393"/>
      <c r="J452" s="393"/>
      <c r="K452" s="393"/>
      <c r="L452" s="393"/>
      <c r="M452" s="393"/>
      <c r="N452" s="393"/>
      <c r="O452" s="393"/>
      <c r="P452" s="393"/>
      <c r="Q452" s="393"/>
      <c r="R452" s="393"/>
      <c r="S452" s="393"/>
      <c r="T452" s="393"/>
      <c r="U452" s="393"/>
      <c r="V452" s="393"/>
      <c r="W452" s="393"/>
      <c r="X452" s="393"/>
      <c r="Y452" s="393"/>
      <c r="Z452" s="393"/>
      <c r="AA452" s="393"/>
      <c r="AB452" s="393"/>
      <c r="AC452" s="393"/>
      <c r="AD452" s="393"/>
      <c r="AE452" s="393"/>
      <c r="AF452" s="393"/>
      <c r="AG452" s="393"/>
      <c r="AH452" s="393"/>
      <c r="AI452" s="393"/>
    </row>
    <row r="453" ht="12.75" customHeight="1" spans="1:35">
      <c r="A453" s="387"/>
      <c r="B453" s="392"/>
      <c r="C453" s="393"/>
      <c r="D453" s="393"/>
      <c r="E453" s="392"/>
      <c r="F453" s="392"/>
      <c r="G453" s="392"/>
      <c r="H453" s="391"/>
      <c r="I453" s="393"/>
      <c r="J453" s="393"/>
      <c r="K453" s="393"/>
      <c r="L453" s="393"/>
      <c r="M453" s="393"/>
      <c r="N453" s="393"/>
      <c r="O453" s="393"/>
      <c r="P453" s="393"/>
      <c r="Q453" s="393"/>
      <c r="R453" s="393"/>
      <c r="S453" s="393"/>
      <c r="T453" s="393"/>
      <c r="U453" s="393"/>
      <c r="V453" s="393"/>
      <c r="W453" s="393"/>
      <c r="X453" s="393"/>
      <c r="Y453" s="393"/>
      <c r="Z453" s="393"/>
      <c r="AA453" s="393"/>
      <c r="AB453" s="393"/>
      <c r="AC453" s="393"/>
      <c r="AD453" s="393"/>
      <c r="AE453" s="393"/>
      <c r="AF453" s="393"/>
      <c r="AG453" s="393"/>
      <c r="AH453" s="393"/>
      <c r="AI453" s="393"/>
    </row>
    <row r="454" ht="12.75" customHeight="1" spans="1:35">
      <c r="A454" s="387"/>
      <c r="B454" s="392"/>
      <c r="C454" s="393"/>
      <c r="D454" s="393"/>
      <c r="E454" s="392"/>
      <c r="F454" s="392"/>
      <c r="G454" s="392"/>
      <c r="H454" s="391"/>
      <c r="I454" s="393"/>
      <c r="J454" s="393"/>
      <c r="K454" s="393"/>
      <c r="L454" s="393"/>
      <c r="M454" s="393"/>
      <c r="N454" s="393"/>
      <c r="O454" s="393"/>
      <c r="P454" s="393"/>
      <c r="Q454" s="393"/>
      <c r="R454" s="393"/>
      <c r="S454" s="393"/>
      <c r="T454" s="393"/>
      <c r="U454" s="393"/>
      <c r="V454" s="393"/>
      <c r="W454" s="393"/>
      <c r="X454" s="393"/>
      <c r="Y454" s="393"/>
      <c r="Z454" s="393"/>
      <c r="AA454" s="393"/>
      <c r="AB454" s="393"/>
      <c r="AC454" s="393"/>
      <c r="AD454" s="393"/>
      <c r="AE454" s="393"/>
      <c r="AF454" s="393"/>
      <c r="AG454" s="393"/>
      <c r="AH454" s="393"/>
      <c r="AI454" s="393"/>
    </row>
    <row r="455" ht="12.75" customHeight="1" spans="1:35">
      <c r="A455" s="387"/>
      <c r="B455" s="392"/>
      <c r="C455" s="393"/>
      <c r="D455" s="393"/>
      <c r="E455" s="392"/>
      <c r="F455" s="392"/>
      <c r="G455" s="392"/>
      <c r="H455" s="391"/>
      <c r="I455" s="393"/>
      <c r="J455" s="393"/>
      <c r="K455" s="393"/>
      <c r="L455" s="393"/>
      <c r="M455" s="393"/>
      <c r="N455" s="393"/>
      <c r="O455" s="393"/>
      <c r="P455" s="393"/>
      <c r="Q455" s="393"/>
      <c r="R455" s="393"/>
      <c r="S455" s="393"/>
      <c r="T455" s="393"/>
      <c r="U455" s="393"/>
      <c r="V455" s="393"/>
      <c r="W455" s="393"/>
      <c r="X455" s="393"/>
      <c r="Y455" s="393"/>
      <c r="Z455" s="393"/>
      <c r="AA455" s="393"/>
      <c r="AB455" s="393"/>
      <c r="AC455" s="393"/>
      <c r="AD455" s="393"/>
      <c r="AE455" s="393"/>
      <c r="AF455" s="393"/>
      <c r="AG455" s="393"/>
      <c r="AH455" s="393"/>
      <c r="AI455" s="393"/>
    </row>
    <row r="456" ht="12.75" customHeight="1" spans="1:35">
      <c r="A456" s="387"/>
      <c r="B456" s="392"/>
      <c r="C456" s="393"/>
      <c r="D456" s="393"/>
      <c r="E456" s="392"/>
      <c r="F456" s="392"/>
      <c r="G456" s="392"/>
      <c r="H456" s="391"/>
      <c r="I456" s="393"/>
      <c r="J456" s="393"/>
      <c r="K456" s="393"/>
      <c r="L456" s="393"/>
      <c r="M456" s="393"/>
      <c r="N456" s="393"/>
      <c r="O456" s="393"/>
      <c r="P456" s="393"/>
      <c r="Q456" s="393"/>
      <c r="R456" s="393"/>
      <c r="S456" s="393"/>
      <c r="T456" s="393"/>
      <c r="U456" s="393"/>
      <c r="V456" s="393"/>
      <c r="W456" s="393"/>
      <c r="X456" s="393"/>
      <c r="Y456" s="393"/>
      <c r="Z456" s="393"/>
      <c r="AA456" s="393"/>
      <c r="AB456" s="393"/>
      <c r="AC456" s="393"/>
      <c r="AD456" s="393"/>
      <c r="AE456" s="393"/>
      <c r="AF456" s="393"/>
      <c r="AG456" s="393"/>
      <c r="AH456" s="393"/>
      <c r="AI456" s="393"/>
    </row>
    <row r="457" ht="12.75" customHeight="1" spans="1:35">
      <c r="A457" s="387"/>
      <c r="B457" s="392"/>
      <c r="C457" s="393"/>
      <c r="D457" s="393"/>
      <c r="E457" s="392"/>
      <c r="F457" s="392"/>
      <c r="G457" s="392"/>
      <c r="H457" s="391"/>
      <c r="I457" s="393"/>
      <c r="J457" s="393"/>
      <c r="K457" s="393"/>
      <c r="L457" s="393"/>
      <c r="M457" s="393"/>
      <c r="N457" s="393"/>
      <c r="O457" s="393"/>
      <c r="P457" s="393"/>
      <c r="Q457" s="393"/>
      <c r="R457" s="393"/>
      <c r="S457" s="393"/>
      <c r="T457" s="393"/>
      <c r="U457" s="393"/>
      <c r="V457" s="393"/>
      <c r="W457" s="393"/>
      <c r="X457" s="393"/>
      <c r="Y457" s="393"/>
      <c r="Z457" s="393"/>
      <c r="AA457" s="393"/>
      <c r="AB457" s="393"/>
      <c r="AC457" s="393"/>
      <c r="AD457" s="393"/>
      <c r="AE457" s="393"/>
      <c r="AF457" s="393"/>
      <c r="AG457" s="393"/>
      <c r="AH457" s="393"/>
      <c r="AI457" s="393"/>
    </row>
    <row r="458" ht="12.75" customHeight="1" spans="1:35">
      <c r="A458" s="387"/>
      <c r="B458" s="392"/>
      <c r="C458" s="393"/>
      <c r="D458" s="393"/>
      <c r="E458" s="392"/>
      <c r="F458" s="392"/>
      <c r="G458" s="392"/>
      <c r="H458" s="391"/>
      <c r="I458" s="393"/>
      <c r="J458" s="393"/>
      <c r="K458" s="393"/>
      <c r="L458" s="393"/>
      <c r="M458" s="393"/>
      <c r="N458" s="393"/>
      <c r="O458" s="393"/>
      <c r="P458" s="393"/>
      <c r="Q458" s="393"/>
      <c r="R458" s="393"/>
      <c r="S458" s="393"/>
      <c r="T458" s="393"/>
      <c r="U458" s="393"/>
      <c r="V458" s="393"/>
      <c r="W458" s="393"/>
      <c r="X458" s="393"/>
      <c r="Y458" s="393"/>
      <c r="Z458" s="393"/>
      <c r="AA458" s="393"/>
      <c r="AB458" s="393"/>
      <c r="AC458" s="393"/>
      <c r="AD458" s="393"/>
      <c r="AE458" s="393"/>
      <c r="AF458" s="393"/>
      <c r="AG458" s="393"/>
      <c r="AH458" s="393"/>
      <c r="AI458" s="393"/>
    </row>
    <row r="459" ht="12.75" customHeight="1" spans="1:35">
      <c r="A459" s="387"/>
      <c r="B459" s="392"/>
      <c r="C459" s="393"/>
      <c r="D459" s="393"/>
      <c r="E459" s="392"/>
      <c r="F459" s="392"/>
      <c r="G459" s="392"/>
      <c r="H459" s="391"/>
      <c r="I459" s="393"/>
      <c r="J459" s="393"/>
      <c r="K459" s="393"/>
      <c r="L459" s="393"/>
      <c r="M459" s="393"/>
      <c r="N459" s="393"/>
      <c r="O459" s="393"/>
      <c r="P459" s="393"/>
      <c r="Q459" s="393"/>
      <c r="R459" s="393"/>
      <c r="S459" s="393"/>
      <c r="T459" s="393"/>
      <c r="U459" s="393"/>
      <c r="V459" s="393"/>
      <c r="W459" s="393"/>
      <c r="X459" s="393"/>
      <c r="Y459" s="393"/>
      <c r="Z459" s="393"/>
      <c r="AA459" s="393"/>
      <c r="AB459" s="393"/>
      <c r="AC459" s="393"/>
      <c r="AD459" s="393"/>
      <c r="AE459" s="393"/>
      <c r="AF459" s="393"/>
      <c r="AG459" s="393"/>
      <c r="AH459" s="393"/>
      <c r="AI459" s="393"/>
    </row>
    <row r="460" ht="12.75" customHeight="1" spans="1:35">
      <c r="A460" s="387"/>
      <c r="B460" s="392"/>
      <c r="C460" s="393"/>
      <c r="D460" s="393"/>
      <c r="E460" s="392"/>
      <c r="F460" s="392"/>
      <c r="G460" s="392"/>
      <c r="H460" s="391"/>
      <c r="I460" s="393"/>
      <c r="J460" s="393"/>
      <c r="K460" s="393"/>
      <c r="L460" s="393"/>
      <c r="M460" s="393"/>
      <c r="N460" s="393"/>
      <c r="O460" s="393"/>
      <c r="P460" s="393"/>
      <c r="Q460" s="393"/>
      <c r="R460" s="393"/>
      <c r="S460" s="393"/>
      <c r="T460" s="393"/>
      <c r="U460" s="393"/>
      <c r="V460" s="393"/>
      <c r="W460" s="393"/>
      <c r="X460" s="393"/>
      <c r="Y460" s="393"/>
      <c r="Z460" s="393"/>
      <c r="AA460" s="393"/>
      <c r="AB460" s="393"/>
      <c r="AC460" s="393"/>
      <c r="AD460" s="393"/>
      <c r="AE460" s="393"/>
      <c r="AF460" s="393"/>
      <c r="AG460" s="393"/>
      <c r="AH460" s="393"/>
      <c r="AI460" s="393"/>
    </row>
    <row r="461" ht="12.75" customHeight="1" spans="1:35">
      <c r="A461" s="387"/>
      <c r="B461" s="392"/>
      <c r="C461" s="393"/>
      <c r="D461" s="393"/>
      <c r="E461" s="392"/>
      <c r="F461" s="392"/>
      <c r="G461" s="392"/>
      <c r="H461" s="391"/>
      <c r="I461" s="393"/>
      <c r="J461" s="393"/>
      <c r="K461" s="393"/>
      <c r="L461" s="393"/>
      <c r="M461" s="393"/>
      <c r="N461" s="393"/>
      <c r="O461" s="393"/>
      <c r="P461" s="393"/>
      <c r="Q461" s="393"/>
      <c r="R461" s="393"/>
      <c r="S461" s="393"/>
      <c r="T461" s="393"/>
      <c r="U461" s="393"/>
      <c r="V461" s="393"/>
      <c r="W461" s="393"/>
      <c r="X461" s="393"/>
      <c r="Y461" s="393"/>
      <c r="Z461" s="393"/>
      <c r="AA461" s="393"/>
      <c r="AB461" s="393"/>
      <c r="AC461" s="393"/>
      <c r="AD461" s="393"/>
      <c r="AE461" s="393"/>
      <c r="AF461" s="393"/>
      <c r="AG461" s="393"/>
      <c r="AH461" s="393"/>
      <c r="AI461" s="393"/>
    </row>
    <row r="462" ht="12.75" customHeight="1" spans="1:35">
      <c r="A462" s="387"/>
      <c r="B462" s="392"/>
      <c r="C462" s="393"/>
      <c r="D462" s="393"/>
      <c r="E462" s="392"/>
      <c r="F462" s="392"/>
      <c r="G462" s="392"/>
      <c r="H462" s="391"/>
      <c r="I462" s="393"/>
      <c r="J462" s="393"/>
      <c r="K462" s="393"/>
      <c r="L462" s="393"/>
      <c r="M462" s="393"/>
      <c r="N462" s="393"/>
      <c r="O462" s="393"/>
      <c r="P462" s="393"/>
      <c r="Q462" s="393"/>
      <c r="R462" s="393"/>
      <c r="S462" s="393"/>
      <c r="T462" s="393"/>
      <c r="U462" s="393"/>
      <c r="V462" s="393"/>
      <c r="W462" s="393"/>
      <c r="X462" s="393"/>
      <c r="Y462" s="393"/>
      <c r="Z462" s="393"/>
      <c r="AA462" s="393"/>
      <c r="AB462" s="393"/>
      <c r="AC462" s="393"/>
      <c r="AD462" s="393"/>
      <c r="AE462" s="393"/>
      <c r="AF462" s="393"/>
      <c r="AG462" s="393"/>
      <c r="AH462" s="393"/>
      <c r="AI462" s="393"/>
    </row>
    <row r="463" ht="12.75" customHeight="1" spans="1:35">
      <c r="A463" s="387"/>
      <c r="B463" s="392"/>
      <c r="C463" s="393"/>
      <c r="D463" s="393"/>
      <c r="E463" s="392"/>
      <c r="F463" s="392"/>
      <c r="G463" s="392"/>
      <c r="H463" s="391"/>
      <c r="I463" s="393"/>
      <c r="J463" s="393"/>
      <c r="K463" s="393"/>
      <c r="L463" s="393"/>
      <c r="M463" s="393"/>
      <c r="N463" s="393"/>
      <c r="O463" s="393"/>
      <c r="P463" s="393"/>
      <c r="Q463" s="393"/>
      <c r="R463" s="393"/>
      <c r="S463" s="393"/>
      <c r="T463" s="393"/>
      <c r="U463" s="393"/>
      <c r="V463" s="393"/>
      <c r="W463" s="393"/>
      <c r="X463" s="393"/>
      <c r="Y463" s="393"/>
      <c r="Z463" s="393"/>
      <c r="AA463" s="393"/>
      <c r="AB463" s="393"/>
      <c r="AC463" s="393"/>
      <c r="AD463" s="393"/>
      <c r="AE463" s="393"/>
      <c r="AF463" s="393"/>
      <c r="AG463" s="393"/>
      <c r="AH463" s="393"/>
      <c r="AI463" s="393"/>
    </row>
    <row r="464" ht="12.75" customHeight="1" spans="1:35">
      <c r="A464" s="387"/>
      <c r="B464" s="392"/>
      <c r="C464" s="393"/>
      <c r="D464" s="393"/>
      <c r="E464" s="392"/>
      <c r="F464" s="392"/>
      <c r="G464" s="392"/>
      <c r="H464" s="391"/>
      <c r="I464" s="393"/>
      <c r="J464" s="393"/>
      <c r="K464" s="393"/>
      <c r="L464" s="393"/>
      <c r="M464" s="393"/>
      <c r="N464" s="393"/>
      <c r="O464" s="393"/>
      <c r="P464" s="393"/>
      <c r="Q464" s="393"/>
      <c r="R464" s="393"/>
      <c r="S464" s="393"/>
      <c r="T464" s="393"/>
      <c r="U464" s="393"/>
      <c r="V464" s="393"/>
      <c r="W464" s="393"/>
      <c r="X464" s="393"/>
      <c r="Y464" s="393"/>
      <c r="Z464" s="393"/>
      <c r="AA464" s="393"/>
      <c r="AB464" s="393"/>
      <c r="AC464" s="393"/>
      <c r="AD464" s="393"/>
      <c r="AE464" s="393"/>
      <c r="AF464" s="393"/>
      <c r="AG464" s="393"/>
      <c r="AH464" s="393"/>
      <c r="AI464" s="393"/>
    </row>
    <row r="465" ht="12.75" customHeight="1" spans="1:35">
      <c r="A465" s="387"/>
      <c r="B465" s="392"/>
      <c r="C465" s="393"/>
      <c r="D465" s="393"/>
      <c r="E465" s="392"/>
      <c r="F465" s="392"/>
      <c r="G465" s="392"/>
      <c r="H465" s="391"/>
      <c r="I465" s="393"/>
      <c r="J465" s="393"/>
      <c r="K465" s="393"/>
      <c r="L465" s="393"/>
      <c r="M465" s="393"/>
      <c r="N465" s="393"/>
      <c r="O465" s="393"/>
      <c r="P465" s="393"/>
      <c r="Q465" s="393"/>
      <c r="R465" s="393"/>
      <c r="S465" s="393"/>
      <c r="T465" s="393"/>
      <c r="U465" s="393"/>
      <c r="V465" s="393"/>
      <c r="W465" s="393"/>
      <c r="X465" s="393"/>
      <c r="Y465" s="393"/>
      <c r="Z465" s="393"/>
      <c r="AA465" s="393"/>
      <c r="AB465" s="393"/>
      <c r="AC465" s="393"/>
      <c r="AD465" s="393"/>
      <c r="AE465" s="393"/>
      <c r="AF465" s="393"/>
      <c r="AG465" s="393"/>
      <c r="AH465" s="393"/>
      <c r="AI465" s="393"/>
    </row>
    <row r="466" ht="12.75" customHeight="1" spans="1:35">
      <c r="A466" s="387"/>
      <c r="B466" s="392"/>
      <c r="C466" s="393"/>
      <c r="D466" s="393"/>
      <c r="E466" s="392"/>
      <c r="F466" s="392"/>
      <c r="G466" s="392"/>
      <c r="H466" s="391"/>
      <c r="I466" s="393"/>
      <c r="J466" s="393"/>
      <c r="K466" s="393"/>
      <c r="L466" s="393"/>
      <c r="M466" s="393"/>
      <c r="N466" s="393"/>
      <c r="O466" s="393"/>
      <c r="P466" s="393"/>
      <c r="Q466" s="393"/>
      <c r="R466" s="393"/>
      <c r="S466" s="393"/>
      <c r="T466" s="393"/>
      <c r="U466" s="393"/>
      <c r="V466" s="393"/>
      <c r="W466" s="393"/>
      <c r="X466" s="393"/>
      <c r="Y466" s="393"/>
      <c r="Z466" s="393"/>
      <c r="AA466" s="393"/>
      <c r="AB466" s="393"/>
      <c r="AC466" s="393"/>
      <c r="AD466" s="393"/>
      <c r="AE466" s="393"/>
      <c r="AF466" s="393"/>
      <c r="AG466" s="393"/>
      <c r="AH466" s="393"/>
      <c r="AI466" s="393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paperSize="1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552"/>
  <sheetViews>
    <sheetView zoomScale="85" zoomScaleNormal="85" workbookViewId="0">
      <selection activeCell="S181" sqref="S181:S182"/>
    </sheetView>
  </sheetViews>
  <sheetFormatPr defaultColWidth="17.2857142857143" defaultRowHeight="15" customHeight="1"/>
  <cols>
    <col min="1" max="1" width="4.42857142857143" customWidth="1"/>
    <col min="2" max="2" width="10.2857142857143" customWidth="1"/>
    <col min="3" max="3" width="10.2857142857143" hidden="1" customWidth="1"/>
    <col min="4" max="4" width="33.2857142857143" customWidth="1"/>
    <col min="5" max="5" width="8" customWidth="1"/>
    <col min="6" max="6" width="13.7142857142857" customWidth="1"/>
    <col min="7" max="7" width="9.57142857142857" customWidth="1"/>
    <col min="8" max="8" width="11" customWidth="1"/>
    <col min="9" max="9" width="13.4285714285714" customWidth="1"/>
    <col min="10" max="10" width="21.7142857142857" customWidth="1"/>
    <col min="11" max="11" width="10.7142857142857" customWidth="1"/>
    <col min="12" max="12" width="10.5714285714286" customWidth="1"/>
    <col min="13" max="15" width="14" customWidth="1"/>
    <col min="16" max="16" width="14.5714285714286" customWidth="1"/>
    <col min="17" max="17" width="17.7142857142857" customWidth="1"/>
    <col min="18" max="18" width="5.71428571428571" hidden="1" customWidth="1"/>
    <col min="19" max="19" width="12.7142857142857" customWidth="1"/>
    <col min="20" max="20" width="8.28571428571429" customWidth="1"/>
    <col min="21" max="38" width="9.28571428571429" customWidth="1"/>
  </cols>
  <sheetData>
    <row r="1" ht="12.75" customHeight="1" spans="1:26">
      <c r="A1" s="6"/>
      <c r="B1" s="6"/>
      <c r="C1" s="6"/>
      <c r="D1" s="6"/>
      <c r="E1" s="6"/>
      <c r="F1" s="7"/>
      <c r="G1" s="7"/>
      <c r="H1" s="7"/>
      <c r="I1" s="7"/>
      <c r="J1" s="6"/>
      <c r="K1" s="7"/>
      <c r="L1" s="7"/>
      <c r="M1" s="7"/>
      <c r="N1" s="6"/>
      <c r="O1" s="6"/>
      <c r="Q1" s="6"/>
      <c r="R1" s="7"/>
      <c r="S1" s="6"/>
      <c r="T1" s="6"/>
      <c r="U1" s="6"/>
      <c r="V1" s="6"/>
      <c r="W1" s="6"/>
      <c r="X1" s="6"/>
      <c r="Y1" s="6"/>
      <c r="Z1" s="6"/>
    </row>
    <row r="2" ht="12" customHeight="1" spans="1:26">
      <c r="A2" s="8"/>
      <c r="B2" s="8"/>
      <c r="C2" s="8"/>
      <c r="D2" s="8"/>
      <c r="E2" s="8"/>
      <c r="F2" s="9"/>
      <c r="G2" s="9"/>
      <c r="H2" s="9"/>
      <c r="I2" s="9"/>
      <c r="J2" s="8"/>
      <c r="K2" s="9"/>
      <c r="L2" s="9"/>
      <c r="M2" s="9"/>
      <c r="N2" s="8"/>
      <c r="O2" s="6"/>
      <c r="Q2" s="6"/>
      <c r="R2" s="7"/>
      <c r="S2" s="6"/>
      <c r="T2" s="6"/>
      <c r="U2" s="6"/>
      <c r="V2" s="6"/>
      <c r="W2" s="6"/>
      <c r="X2" s="6"/>
      <c r="Y2" s="6"/>
      <c r="Z2" s="6"/>
    </row>
    <row r="3" ht="12.75" customHeight="1" spans="1:26">
      <c r="A3" s="8"/>
      <c r="B3" s="10"/>
      <c r="C3" s="10"/>
      <c r="D3" s="10"/>
      <c r="E3" s="10"/>
      <c r="F3" s="10"/>
      <c r="G3" s="10"/>
      <c r="H3" s="10"/>
      <c r="I3" s="10"/>
      <c r="J3" s="91"/>
      <c r="K3" s="92"/>
      <c r="L3" s="9"/>
      <c r="M3" s="9"/>
      <c r="N3" s="8"/>
      <c r="O3" s="6"/>
      <c r="Q3" s="6"/>
      <c r="R3" s="7"/>
      <c r="S3" s="6"/>
      <c r="T3" s="6"/>
      <c r="U3" s="6"/>
      <c r="V3" s="6"/>
      <c r="W3" s="6"/>
      <c r="X3" s="6"/>
      <c r="Y3" s="6"/>
      <c r="Z3" s="6"/>
    </row>
    <row r="4" ht="12.75" customHeight="1" spans="1:26">
      <c r="A4" s="8"/>
      <c r="B4" s="10"/>
      <c r="C4" s="10"/>
      <c r="D4" s="10"/>
      <c r="E4" s="10"/>
      <c r="F4" s="10"/>
      <c r="G4" s="10"/>
      <c r="H4" s="10"/>
      <c r="I4" s="93"/>
      <c r="J4" s="91"/>
      <c r="K4" s="92"/>
      <c r="L4" s="9"/>
      <c r="M4" s="9"/>
      <c r="N4" s="8"/>
      <c r="O4" s="6"/>
      <c r="Q4" s="6"/>
      <c r="R4" s="7"/>
      <c r="S4" s="6"/>
      <c r="T4" s="6"/>
      <c r="U4" s="6"/>
      <c r="V4" s="6"/>
      <c r="W4" s="6"/>
      <c r="X4" s="6"/>
      <c r="Y4" s="6"/>
      <c r="Z4" s="6"/>
    </row>
    <row r="5" ht="25.5" customHeight="1" spans="1:26">
      <c r="A5" s="6"/>
      <c r="B5" s="6"/>
      <c r="C5" s="6"/>
      <c r="D5" s="6"/>
      <c r="E5" s="6"/>
      <c r="F5" s="7"/>
      <c r="G5" s="7"/>
      <c r="H5" s="7"/>
      <c r="I5" s="7"/>
      <c r="J5" s="6"/>
      <c r="K5" s="7"/>
      <c r="L5" s="94"/>
      <c r="M5" s="95" t="s">
        <v>309</v>
      </c>
      <c r="N5" s="6"/>
      <c r="O5" s="6"/>
      <c r="Q5" s="6"/>
      <c r="R5" s="7"/>
      <c r="S5" s="6"/>
      <c r="T5" s="6"/>
      <c r="U5" s="6"/>
      <c r="V5" s="6"/>
      <c r="W5" s="6"/>
      <c r="X5" s="6"/>
      <c r="Y5" s="6"/>
      <c r="Z5" s="6"/>
    </row>
    <row r="6" ht="20.25" customHeight="1" spans="1:26">
      <c r="A6" s="11" t="s">
        <v>760</v>
      </c>
      <c r="D6" s="6"/>
      <c r="E6" s="6"/>
      <c r="F6" s="7"/>
      <c r="G6" s="7"/>
      <c r="H6" s="7"/>
      <c r="I6" s="7"/>
      <c r="J6" s="6"/>
      <c r="K6" s="7"/>
      <c r="L6" s="7"/>
      <c r="M6" s="96"/>
      <c r="N6" s="6"/>
      <c r="O6" s="6"/>
      <c r="Q6" s="6"/>
      <c r="R6" s="7"/>
      <c r="S6" s="6"/>
      <c r="T6" s="6"/>
      <c r="U6" s="6"/>
      <c r="V6" s="6"/>
      <c r="W6" s="6"/>
      <c r="X6" s="6"/>
      <c r="Y6" s="6"/>
      <c r="Z6" s="6"/>
    </row>
    <row r="7" ht="12.75" customHeight="1" spans="1:25">
      <c r="A7" s="6"/>
      <c r="B7" s="6"/>
      <c r="C7" s="6"/>
      <c r="D7" s="6"/>
      <c r="E7" s="6"/>
      <c r="F7" s="7"/>
      <c r="G7" s="7"/>
      <c r="H7" s="7"/>
      <c r="I7" s="7"/>
      <c r="J7" s="6"/>
      <c r="K7" s="7"/>
      <c r="L7" s="7"/>
      <c r="M7" s="96">
        <f>Main!B10</f>
        <v>44834</v>
      </c>
      <c r="N7" s="6"/>
      <c r="O7" s="6"/>
      <c r="Q7" s="6"/>
      <c r="R7" s="7"/>
      <c r="S7" s="6"/>
      <c r="T7" s="6"/>
      <c r="U7" s="6"/>
      <c r="V7" s="6"/>
      <c r="W7" s="6"/>
      <c r="X7" s="6"/>
      <c r="Y7" s="6"/>
    </row>
    <row r="8" ht="12.75" customHeight="1" spans="2:26">
      <c r="B8" s="12" t="s">
        <v>761</v>
      </c>
      <c r="C8" s="12"/>
      <c r="D8" s="12"/>
      <c r="E8" s="12"/>
      <c r="F8" s="7"/>
      <c r="G8" s="7"/>
      <c r="H8" s="7"/>
      <c r="I8" s="7"/>
      <c r="J8" s="6"/>
      <c r="K8" s="7"/>
      <c r="L8" s="7"/>
      <c r="M8" s="7"/>
      <c r="N8" s="6"/>
      <c r="O8" s="6"/>
      <c r="Q8" s="6"/>
      <c r="R8" s="7"/>
      <c r="S8" s="6"/>
      <c r="T8" s="6"/>
      <c r="U8" s="6"/>
      <c r="V8" s="6"/>
      <c r="W8" s="6"/>
      <c r="X8" s="6"/>
      <c r="Y8" s="6"/>
      <c r="Z8" s="6"/>
    </row>
    <row r="9" ht="38.25" customHeight="1" spans="1:24">
      <c r="A9" s="13" t="s">
        <v>16</v>
      </c>
      <c r="B9" s="14" t="s">
        <v>590</v>
      </c>
      <c r="C9" s="14"/>
      <c r="D9" s="15" t="s">
        <v>762</v>
      </c>
      <c r="E9" s="14" t="s">
        <v>763</v>
      </c>
      <c r="F9" s="14" t="s">
        <v>764</v>
      </c>
      <c r="G9" s="14" t="s">
        <v>765</v>
      </c>
      <c r="H9" s="14" t="s">
        <v>766</v>
      </c>
      <c r="I9" s="14" t="s">
        <v>767</v>
      </c>
      <c r="J9" s="13" t="s">
        <v>768</v>
      </c>
      <c r="K9" s="14" t="s">
        <v>769</v>
      </c>
      <c r="L9" s="76" t="s">
        <v>770</v>
      </c>
      <c r="M9" s="76" t="s">
        <v>771</v>
      </c>
      <c r="N9" s="14" t="s">
        <v>772</v>
      </c>
      <c r="O9" s="15" t="s">
        <v>773</v>
      </c>
      <c r="P9" s="14" t="s">
        <v>774</v>
      </c>
      <c r="Q9" s="6"/>
      <c r="R9" s="7"/>
      <c r="S9" s="6"/>
      <c r="T9" s="6"/>
      <c r="U9" s="6"/>
      <c r="V9" s="6"/>
      <c r="W9" s="6"/>
      <c r="X9" s="6"/>
    </row>
    <row r="10" s="1" customFormat="1" ht="13.9" customHeight="1" spans="1:56">
      <c r="A10" s="16">
        <v>1</v>
      </c>
      <c r="B10" s="17">
        <v>44785</v>
      </c>
      <c r="C10" s="18"/>
      <c r="D10" s="19" t="s">
        <v>77</v>
      </c>
      <c r="E10" s="20" t="s">
        <v>775</v>
      </c>
      <c r="F10" s="21">
        <v>1905</v>
      </c>
      <c r="G10" s="21">
        <v>1750</v>
      </c>
      <c r="H10" s="21">
        <f>(1845+1982.5)/2</f>
        <v>1913.75</v>
      </c>
      <c r="I10" s="97" t="s">
        <v>776</v>
      </c>
      <c r="J10" s="98" t="s">
        <v>777</v>
      </c>
      <c r="K10" s="98">
        <f t="shared" ref="K10:K11" si="0">H10-F10</f>
        <v>8.75</v>
      </c>
      <c r="L10" s="99">
        <f t="shared" ref="L10:L11" si="1">(F10*-0.7)/100</f>
        <v>-13.335</v>
      </c>
      <c r="M10" s="100">
        <f t="shared" ref="M10:M11" si="2">(K10+L10)/F10</f>
        <v>-0.00240682414698163</v>
      </c>
      <c r="N10" s="98" t="s">
        <v>778</v>
      </c>
      <c r="O10" s="101">
        <v>44823</v>
      </c>
      <c r="P10" s="98"/>
      <c r="Q10" s="154"/>
      <c r="R10" s="154" t="s">
        <v>779</v>
      </c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</row>
    <row r="11" s="1" customFormat="1" ht="13.9" customHeight="1" spans="1:56">
      <c r="A11" s="22">
        <v>2</v>
      </c>
      <c r="B11" s="23">
        <v>44792</v>
      </c>
      <c r="C11" s="24"/>
      <c r="D11" s="25" t="s">
        <v>127</v>
      </c>
      <c r="E11" s="26" t="s">
        <v>775</v>
      </c>
      <c r="F11" s="22">
        <v>246.5</v>
      </c>
      <c r="G11" s="22">
        <v>229</v>
      </c>
      <c r="H11" s="22">
        <v>261</v>
      </c>
      <c r="I11" s="102" t="s">
        <v>780</v>
      </c>
      <c r="J11" s="103" t="s">
        <v>781</v>
      </c>
      <c r="K11" s="104">
        <f t="shared" si="0"/>
        <v>14.5</v>
      </c>
      <c r="L11" s="105">
        <f t="shared" si="1"/>
        <v>-1.7255</v>
      </c>
      <c r="M11" s="106">
        <f t="shared" si="2"/>
        <v>0.0518235294117647</v>
      </c>
      <c r="N11" s="107" t="s">
        <v>782</v>
      </c>
      <c r="O11" s="108">
        <v>44817</v>
      </c>
      <c r="P11" s="107"/>
      <c r="Q11" s="154"/>
      <c r="R11" s="154" t="s">
        <v>779</v>
      </c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</row>
    <row r="12" s="1" customFormat="1" ht="13.9" customHeight="1" spans="1:56">
      <c r="A12" s="27">
        <v>3</v>
      </c>
      <c r="B12" s="28">
        <v>44795</v>
      </c>
      <c r="C12" s="29"/>
      <c r="D12" s="30" t="s">
        <v>575</v>
      </c>
      <c r="E12" s="31" t="s">
        <v>775</v>
      </c>
      <c r="F12" s="27">
        <v>327.5</v>
      </c>
      <c r="G12" s="27">
        <v>298</v>
      </c>
      <c r="H12" s="27">
        <v>353</v>
      </c>
      <c r="I12" s="109" t="s">
        <v>783</v>
      </c>
      <c r="J12" s="103" t="s">
        <v>784</v>
      </c>
      <c r="K12" s="103">
        <f t="shared" ref="K12:K13" si="3">H12-F12</f>
        <v>25.5</v>
      </c>
      <c r="L12" s="110">
        <f t="shared" ref="L12:L13" si="4">(F12*-0.7)/100</f>
        <v>-2.2925</v>
      </c>
      <c r="M12" s="111">
        <f t="shared" ref="M12:M13" si="5">(K12+L12)/F12</f>
        <v>0.0708625954198473</v>
      </c>
      <c r="N12" s="103" t="s">
        <v>782</v>
      </c>
      <c r="O12" s="112">
        <v>44818</v>
      </c>
      <c r="P12" s="103"/>
      <c r="Q12" s="154"/>
      <c r="R12" s="154" t="s">
        <v>779</v>
      </c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</row>
    <row r="13" s="1" customFormat="1" ht="13.9" customHeight="1" spans="1:56">
      <c r="A13" s="32">
        <v>4</v>
      </c>
      <c r="B13" s="33">
        <v>44795</v>
      </c>
      <c r="C13" s="34"/>
      <c r="D13" s="35" t="s">
        <v>785</v>
      </c>
      <c r="E13" s="36" t="s">
        <v>775</v>
      </c>
      <c r="F13" s="32">
        <v>2595</v>
      </c>
      <c r="G13" s="32">
        <v>2480</v>
      </c>
      <c r="H13" s="32">
        <v>2480</v>
      </c>
      <c r="I13" s="113" t="s">
        <v>786</v>
      </c>
      <c r="J13" s="114" t="s">
        <v>787</v>
      </c>
      <c r="K13" s="115">
        <f t="shared" si="3"/>
        <v>-115</v>
      </c>
      <c r="L13" s="116">
        <f t="shared" si="4"/>
        <v>-18.165</v>
      </c>
      <c r="M13" s="117">
        <f t="shared" si="5"/>
        <v>-0.0513159922928709</v>
      </c>
      <c r="N13" s="115" t="s">
        <v>788</v>
      </c>
      <c r="O13" s="118">
        <v>44827</v>
      </c>
      <c r="P13" s="115"/>
      <c r="Q13" s="154"/>
      <c r="R13" s="154" t="s">
        <v>779</v>
      </c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</row>
    <row r="14" s="1" customFormat="1" ht="13.9" customHeight="1" spans="1:56">
      <c r="A14" s="22">
        <v>5</v>
      </c>
      <c r="B14" s="23">
        <v>44796</v>
      </c>
      <c r="C14" s="24"/>
      <c r="D14" s="25" t="s">
        <v>151</v>
      </c>
      <c r="E14" s="26" t="s">
        <v>775</v>
      </c>
      <c r="F14" s="22">
        <v>405</v>
      </c>
      <c r="G14" s="22">
        <v>375</v>
      </c>
      <c r="H14" s="22">
        <v>428.5</v>
      </c>
      <c r="I14" s="102" t="s">
        <v>789</v>
      </c>
      <c r="J14" s="103" t="s">
        <v>790</v>
      </c>
      <c r="K14" s="103">
        <f t="shared" ref="K14:K15" si="6">H14-F14</f>
        <v>23.5</v>
      </c>
      <c r="L14" s="110">
        <f t="shared" ref="L14:L15" si="7">(F14*-0.7)/100</f>
        <v>-2.835</v>
      </c>
      <c r="M14" s="111">
        <f t="shared" ref="M14:M15" si="8">(K14+L14)/F14</f>
        <v>0.0510246913580247</v>
      </c>
      <c r="N14" s="103" t="s">
        <v>782</v>
      </c>
      <c r="O14" s="112">
        <v>44806</v>
      </c>
      <c r="P14" s="103"/>
      <c r="Q14" s="154"/>
      <c r="R14" s="154" t="s">
        <v>779</v>
      </c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</row>
    <row r="15" s="1" customFormat="1" ht="13.9" customHeight="1" spans="1:56">
      <c r="A15" s="27">
        <v>6</v>
      </c>
      <c r="B15" s="28">
        <v>44799</v>
      </c>
      <c r="C15" s="29"/>
      <c r="D15" s="30" t="s">
        <v>107</v>
      </c>
      <c r="E15" s="31" t="s">
        <v>775</v>
      </c>
      <c r="F15" s="27">
        <v>212</v>
      </c>
      <c r="G15" s="27">
        <v>199</v>
      </c>
      <c r="H15" s="27">
        <v>227</v>
      </c>
      <c r="I15" s="109" t="s">
        <v>791</v>
      </c>
      <c r="J15" s="103" t="s">
        <v>792</v>
      </c>
      <c r="K15" s="103">
        <f t="shared" si="6"/>
        <v>15</v>
      </c>
      <c r="L15" s="110">
        <f t="shared" si="7"/>
        <v>-1.484</v>
      </c>
      <c r="M15" s="111">
        <f t="shared" si="8"/>
        <v>0.0637547169811321</v>
      </c>
      <c r="N15" s="103" t="s">
        <v>782</v>
      </c>
      <c r="O15" s="112">
        <v>44820</v>
      </c>
      <c r="P15" s="103"/>
      <c r="Q15" s="154"/>
      <c r="R15" s="154" t="s">
        <v>793</v>
      </c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</row>
    <row r="16" s="1" customFormat="1" ht="13.9" customHeight="1" spans="1:56">
      <c r="A16" s="27">
        <v>7</v>
      </c>
      <c r="B16" s="28">
        <v>44802</v>
      </c>
      <c r="C16" s="29"/>
      <c r="D16" s="30" t="s">
        <v>390</v>
      </c>
      <c r="E16" s="31" t="s">
        <v>775</v>
      </c>
      <c r="F16" s="27">
        <v>1650</v>
      </c>
      <c r="G16" s="27">
        <v>1540</v>
      </c>
      <c r="H16" s="27">
        <v>1775</v>
      </c>
      <c r="I16" s="109" t="s">
        <v>794</v>
      </c>
      <c r="J16" s="103" t="s">
        <v>795</v>
      </c>
      <c r="K16" s="103">
        <f t="shared" ref="K16" si="9">H16-F16</f>
        <v>125</v>
      </c>
      <c r="L16" s="110">
        <f t="shared" ref="L16" si="10">(F16*-0.7)/100</f>
        <v>-11.55</v>
      </c>
      <c r="M16" s="111">
        <f t="shared" ref="M16" si="11">(K16+L16)/F16</f>
        <v>0.0687575757575758</v>
      </c>
      <c r="N16" s="103" t="s">
        <v>782</v>
      </c>
      <c r="O16" s="112">
        <v>44806</v>
      </c>
      <c r="P16" s="103"/>
      <c r="Q16" s="154"/>
      <c r="R16" s="154" t="s">
        <v>793</v>
      </c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</row>
    <row r="17" s="1" customFormat="1" ht="13.9" customHeight="1" spans="1:56">
      <c r="A17" s="16">
        <v>8</v>
      </c>
      <c r="B17" s="37">
        <v>44802</v>
      </c>
      <c r="C17" s="38"/>
      <c r="D17" s="39" t="s">
        <v>150</v>
      </c>
      <c r="E17" s="40" t="s">
        <v>775</v>
      </c>
      <c r="F17" s="16">
        <v>157</v>
      </c>
      <c r="G17" s="16">
        <v>149.5</v>
      </c>
      <c r="H17" s="16">
        <v>158.5</v>
      </c>
      <c r="I17" s="119" t="s">
        <v>796</v>
      </c>
      <c r="J17" s="98" t="s">
        <v>797</v>
      </c>
      <c r="K17" s="98">
        <f t="shared" ref="K17" si="12">H17-F17</f>
        <v>1.5</v>
      </c>
      <c r="L17" s="99">
        <f t="shared" ref="L17" si="13">(F17*-0.7)/100</f>
        <v>-1.099</v>
      </c>
      <c r="M17" s="100">
        <f t="shared" ref="M17" si="14">(K17+L17)/F17</f>
        <v>0.00255414012738854</v>
      </c>
      <c r="N17" s="98" t="s">
        <v>778</v>
      </c>
      <c r="O17" s="101">
        <v>44809</v>
      </c>
      <c r="P17" s="98"/>
      <c r="Q17" s="154"/>
      <c r="R17" s="154" t="s">
        <v>779</v>
      </c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</row>
    <row r="18" s="1" customFormat="1" ht="13.9" customHeight="1" spans="1:56">
      <c r="A18" s="27">
        <v>9</v>
      </c>
      <c r="B18" s="23">
        <v>44809</v>
      </c>
      <c r="C18" s="29"/>
      <c r="D18" s="30" t="s">
        <v>56</v>
      </c>
      <c r="E18" s="31" t="s">
        <v>775</v>
      </c>
      <c r="F18" s="27">
        <v>514</v>
      </c>
      <c r="G18" s="27">
        <v>480</v>
      </c>
      <c r="H18" s="27">
        <v>545</v>
      </c>
      <c r="I18" s="109" t="s">
        <v>798</v>
      </c>
      <c r="J18" s="103" t="s">
        <v>799</v>
      </c>
      <c r="K18" s="103">
        <f t="shared" ref="K18" si="15">H18-F18</f>
        <v>31</v>
      </c>
      <c r="L18" s="110">
        <f>(F18*-0.07)/100</f>
        <v>-0.3598</v>
      </c>
      <c r="M18" s="111">
        <f t="shared" ref="M18" si="16">(K18+L18)/F18</f>
        <v>0.0596112840466926</v>
      </c>
      <c r="N18" s="103" t="s">
        <v>782</v>
      </c>
      <c r="O18" s="112">
        <v>44816</v>
      </c>
      <c r="P18" s="103"/>
      <c r="Q18" s="154"/>
      <c r="R18" s="154" t="s">
        <v>793</v>
      </c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</row>
    <row r="19" s="1" customFormat="1" ht="13.9" customHeight="1" spans="1:56">
      <c r="A19" s="41">
        <v>10</v>
      </c>
      <c r="B19" s="42">
        <v>44810</v>
      </c>
      <c r="C19" s="43"/>
      <c r="D19" s="44" t="s">
        <v>98</v>
      </c>
      <c r="E19" s="45" t="s">
        <v>775</v>
      </c>
      <c r="F19" s="41" t="s">
        <v>800</v>
      </c>
      <c r="G19" s="41">
        <v>1535</v>
      </c>
      <c r="H19" s="41"/>
      <c r="I19" s="120" t="s">
        <v>801</v>
      </c>
      <c r="J19" s="121" t="s">
        <v>802</v>
      </c>
      <c r="K19" s="121"/>
      <c r="L19" s="122"/>
      <c r="M19" s="123"/>
      <c r="N19" s="121"/>
      <c r="O19" s="124"/>
      <c r="P19" s="121"/>
      <c r="Q19" s="154"/>
      <c r="R19" s="154" t="s">
        <v>779</v>
      </c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</row>
    <row r="20" s="1" customFormat="1" ht="13.9" customHeight="1" spans="1:56">
      <c r="A20" s="27">
        <v>11</v>
      </c>
      <c r="B20" s="23">
        <v>44811</v>
      </c>
      <c r="C20" s="29"/>
      <c r="D20" s="30" t="s">
        <v>174</v>
      </c>
      <c r="E20" s="31" t="s">
        <v>775</v>
      </c>
      <c r="F20" s="27">
        <v>4415</v>
      </c>
      <c r="G20" s="27">
        <v>4140</v>
      </c>
      <c r="H20" s="27">
        <v>4677.5</v>
      </c>
      <c r="I20" s="109" t="s">
        <v>803</v>
      </c>
      <c r="J20" s="103" t="s">
        <v>804</v>
      </c>
      <c r="K20" s="103">
        <f t="shared" ref="K20:K21" si="17">H20-F20</f>
        <v>262.5</v>
      </c>
      <c r="L20" s="110">
        <f t="shared" ref="L20:L21" si="18">(F20*-0.7)/100</f>
        <v>-30.905</v>
      </c>
      <c r="M20" s="111">
        <f t="shared" ref="M20:M21" si="19">(K20+L20)/F20</f>
        <v>0.0524563986409966</v>
      </c>
      <c r="N20" s="103" t="s">
        <v>782</v>
      </c>
      <c r="O20" s="112">
        <v>44813</v>
      </c>
      <c r="P20" s="103"/>
      <c r="Q20" s="154"/>
      <c r="R20" s="154" t="s">
        <v>779</v>
      </c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</row>
    <row r="21" s="1" customFormat="1" ht="13.9" customHeight="1" spans="1:56">
      <c r="A21" s="46">
        <v>12</v>
      </c>
      <c r="B21" s="47">
        <v>44812</v>
      </c>
      <c r="C21" s="34"/>
      <c r="D21" s="35" t="s">
        <v>380</v>
      </c>
      <c r="E21" s="36" t="s">
        <v>775</v>
      </c>
      <c r="F21" s="32">
        <v>71</v>
      </c>
      <c r="G21" s="32">
        <v>65</v>
      </c>
      <c r="H21" s="32">
        <v>65</v>
      </c>
      <c r="I21" s="113" t="s">
        <v>805</v>
      </c>
      <c r="J21" s="115" t="s">
        <v>806</v>
      </c>
      <c r="K21" s="115">
        <f t="shared" si="17"/>
        <v>-6</v>
      </c>
      <c r="L21" s="116">
        <f t="shared" si="18"/>
        <v>-0.497</v>
      </c>
      <c r="M21" s="117">
        <f t="shared" si="19"/>
        <v>-0.0915070422535211</v>
      </c>
      <c r="N21" s="115" t="s">
        <v>788</v>
      </c>
      <c r="O21" s="118">
        <v>44830</v>
      </c>
      <c r="P21" s="115"/>
      <c r="Q21" s="154"/>
      <c r="R21" s="154" t="s">
        <v>779</v>
      </c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</row>
    <row r="22" s="1" customFormat="1" ht="13.9" customHeight="1" spans="1:56">
      <c r="A22" s="48">
        <v>13</v>
      </c>
      <c r="B22" s="49">
        <v>44816</v>
      </c>
      <c r="C22" s="50"/>
      <c r="D22" s="51" t="s">
        <v>390</v>
      </c>
      <c r="E22" s="52" t="s">
        <v>775</v>
      </c>
      <c r="F22" s="53">
        <v>1915</v>
      </c>
      <c r="G22" s="53">
        <v>1800</v>
      </c>
      <c r="H22" s="53">
        <v>1995</v>
      </c>
      <c r="I22" s="125" t="s">
        <v>807</v>
      </c>
      <c r="J22" s="126" t="s">
        <v>808</v>
      </c>
      <c r="K22" s="126">
        <f t="shared" ref="K22" si="20">H22-F22</f>
        <v>80</v>
      </c>
      <c r="L22" s="127">
        <f t="shared" ref="L22" si="21">(F22*-0.7)/100</f>
        <v>-13.405</v>
      </c>
      <c r="M22" s="128">
        <f t="shared" ref="M22" si="22">(K22+L22)/F22</f>
        <v>0.0347754569190601</v>
      </c>
      <c r="N22" s="126" t="s">
        <v>782</v>
      </c>
      <c r="O22" s="129">
        <v>44817</v>
      </c>
      <c r="P22" s="126"/>
      <c r="Q22" s="154"/>
      <c r="R22" s="154" t="s">
        <v>793</v>
      </c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</row>
    <row r="23" s="1" customFormat="1" ht="13.9" customHeight="1" spans="1:56">
      <c r="A23" s="46">
        <v>14</v>
      </c>
      <c r="B23" s="54">
        <v>44816</v>
      </c>
      <c r="C23" s="34"/>
      <c r="D23" s="35" t="s">
        <v>346</v>
      </c>
      <c r="E23" s="36" t="s">
        <v>775</v>
      </c>
      <c r="F23" s="32">
        <v>1415</v>
      </c>
      <c r="G23" s="32">
        <v>1325</v>
      </c>
      <c r="H23" s="32">
        <v>1325</v>
      </c>
      <c r="I23" s="113" t="s">
        <v>809</v>
      </c>
      <c r="J23" s="114" t="s">
        <v>810</v>
      </c>
      <c r="K23" s="115">
        <f t="shared" ref="K23" si="23">H23-F23</f>
        <v>-90</v>
      </c>
      <c r="L23" s="116">
        <f t="shared" ref="L23" si="24">(F23*-0.7)/100</f>
        <v>-9.905</v>
      </c>
      <c r="M23" s="117">
        <f t="shared" ref="M23" si="25">(K23+L23)/F23</f>
        <v>-0.0706042402826855</v>
      </c>
      <c r="N23" s="115" t="s">
        <v>788</v>
      </c>
      <c r="O23" s="118">
        <v>44823</v>
      </c>
      <c r="P23" s="115"/>
      <c r="Q23" s="154"/>
      <c r="R23" s="154" t="s">
        <v>779</v>
      </c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</row>
    <row r="24" s="1" customFormat="1" ht="13.9" customHeight="1" spans="1:56">
      <c r="A24" s="55">
        <v>15</v>
      </c>
      <c r="B24" s="56">
        <v>44816</v>
      </c>
      <c r="C24" s="29"/>
      <c r="D24" s="30" t="s">
        <v>811</v>
      </c>
      <c r="E24" s="31" t="s">
        <v>775</v>
      </c>
      <c r="F24" s="27">
        <v>191.5</v>
      </c>
      <c r="G24" s="27">
        <v>183</v>
      </c>
      <c r="H24" s="27">
        <v>203.5</v>
      </c>
      <c r="I24" s="109" t="s">
        <v>812</v>
      </c>
      <c r="J24" s="103" t="s">
        <v>813</v>
      </c>
      <c r="K24" s="103">
        <f t="shared" ref="K24" si="26">H24-F24</f>
        <v>12</v>
      </c>
      <c r="L24" s="110">
        <f t="shared" ref="L24" si="27">(F24*-0.7)/100</f>
        <v>-1.3405</v>
      </c>
      <c r="M24" s="111">
        <f t="shared" ref="M24" si="28">(K24+L24)/F24</f>
        <v>0.0556631853785901</v>
      </c>
      <c r="N24" s="103" t="s">
        <v>782</v>
      </c>
      <c r="O24" s="112">
        <v>44824</v>
      </c>
      <c r="P24" s="103"/>
      <c r="Q24" s="154"/>
      <c r="R24" s="154" t="s">
        <v>793</v>
      </c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</row>
    <row r="25" s="1" customFormat="1" ht="13.9" customHeight="1" spans="1:56">
      <c r="A25" s="57">
        <v>16</v>
      </c>
      <c r="B25" s="58">
        <v>44819</v>
      </c>
      <c r="C25" s="24"/>
      <c r="D25" s="25" t="s">
        <v>575</v>
      </c>
      <c r="E25" s="26" t="s">
        <v>775</v>
      </c>
      <c r="F25" s="22">
        <v>342.5</v>
      </c>
      <c r="G25" s="22">
        <v>318</v>
      </c>
      <c r="H25" s="22">
        <v>362</v>
      </c>
      <c r="I25" s="102" t="s">
        <v>814</v>
      </c>
      <c r="J25" s="103" t="s">
        <v>815</v>
      </c>
      <c r="K25" s="103">
        <f t="shared" ref="K25:K26" si="29">H25-F25</f>
        <v>19.5</v>
      </c>
      <c r="L25" s="110">
        <f>(F25*-0.4)/100</f>
        <v>-1.37</v>
      </c>
      <c r="M25" s="111">
        <f t="shared" ref="M25:M26" si="30">(K25+L25)/F25</f>
        <v>0.0529343065693431</v>
      </c>
      <c r="N25" s="103" t="s">
        <v>782</v>
      </c>
      <c r="O25" s="112">
        <v>44823</v>
      </c>
      <c r="P25" s="103"/>
      <c r="Q25" s="154"/>
      <c r="R25" s="154" t="s">
        <v>779</v>
      </c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</row>
    <row r="26" s="1" customFormat="1" ht="13.9" customHeight="1" spans="1:56">
      <c r="A26" s="46">
        <v>17</v>
      </c>
      <c r="B26" s="54">
        <v>44820</v>
      </c>
      <c r="C26" s="34"/>
      <c r="D26" s="35" t="s">
        <v>56</v>
      </c>
      <c r="E26" s="36" t="s">
        <v>775</v>
      </c>
      <c r="F26" s="32">
        <v>527.5</v>
      </c>
      <c r="G26" s="32">
        <v>495</v>
      </c>
      <c r="H26" s="32">
        <v>495</v>
      </c>
      <c r="I26" s="113" t="s">
        <v>816</v>
      </c>
      <c r="J26" s="115" t="s">
        <v>817</v>
      </c>
      <c r="K26" s="115">
        <f t="shared" si="29"/>
        <v>-32.5</v>
      </c>
      <c r="L26" s="116">
        <f t="shared" ref="L26" si="31">(F26*-0.7)/100</f>
        <v>-3.6925</v>
      </c>
      <c r="M26" s="117">
        <f t="shared" si="30"/>
        <v>-0.0686113744075829</v>
      </c>
      <c r="N26" s="115" t="s">
        <v>788</v>
      </c>
      <c r="O26" s="118">
        <v>44830</v>
      </c>
      <c r="P26" s="115"/>
      <c r="Q26" s="154"/>
      <c r="R26" s="154" t="s">
        <v>779</v>
      </c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</row>
    <row r="27" s="1" customFormat="1" ht="13.9" customHeight="1" spans="1:56">
      <c r="A27" s="46">
        <v>18</v>
      </c>
      <c r="B27" s="54">
        <v>44820</v>
      </c>
      <c r="C27" s="34"/>
      <c r="D27" s="35" t="s">
        <v>51</v>
      </c>
      <c r="E27" s="36" t="s">
        <v>775</v>
      </c>
      <c r="F27" s="32">
        <v>2625</v>
      </c>
      <c r="G27" s="32">
        <v>2440</v>
      </c>
      <c r="H27" s="32">
        <f>(2740+2440)/2</f>
        <v>2590</v>
      </c>
      <c r="I27" s="113" t="s">
        <v>818</v>
      </c>
      <c r="J27" s="115" t="s">
        <v>806</v>
      </c>
      <c r="K27" s="115">
        <f t="shared" ref="K27" si="32">H27-F27</f>
        <v>-35</v>
      </c>
      <c r="L27" s="116">
        <f t="shared" ref="L27" si="33">(F27*-0.7)/100</f>
        <v>-18.375</v>
      </c>
      <c r="M27" s="117">
        <f t="shared" ref="M27" si="34">(K27+L27)/F27</f>
        <v>-0.0203333333333333</v>
      </c>
      <c r="N27" s="115" t="s">
        <v>788</v>
      </c>
      <c r="O27" s="118">
        <v>44830</v>
      </c>
      <c r="P27" s="115"/>
      <c r="Q27" s="154"/>
      <c r="R27" s="154" t="s">
        <v>779</v>
      </c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</row>
    <row r="28" s="1" customFormat="1" ht="13.9" customHeight="1" spans="1:56">
      <c r="A28" s="46">
        <v>19</v>
      </c>
      <c r="B28" s="54">
        <v>44823</v>
      </c>
      <c r="C28" s="34"/>
      <c r="D28" s="35" t="s">
        <v>222</v>
      </c>
      <c r="E28" s="36" t="s">
        <v>775</v>
      </c>
      <c r="F28" s="32">
        <v>565</v>
      </c>
      <c r="G28" s="32">
        <v>539</v>
      </c>
      <c r="H28" s="32">
        <v>527</v>
      </c>
      <c r="I28" s="113" t="s">
        <v>819</v>
      </c>
      <c r="J28" s="115" t="s">
        <v>820</v>
      </c>
      <c r="K28" s="115">
        <f t="shared" ref="K28" si="35">H28-F28</f>
        <v>-38</v>
      </c>
      <c r="L28" s="116">
        <f t="shared" ref="L28" si="36">(F28*-0.7)/100</f>
        <v>-3.955</v>
      </c>
      <c r="M28" s="117">
        <f t="shared" ref="M28" si="37">(K28+L28)/F28</f>
        <v>-0.0742566371681416</v>
      </c>
      <c r="N28" s="115" t="s">
        <v>788</v>
      </c>
      <c r="O28" s="118">
        <v>44830</v>
      </c>
      <c r="P28" s="115"/>
      <c r="Q28" s="154"/>
      <c r="R28" s="154" t="s">
        <v>779</v>
      </c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</row>
    <row r="29" s="1" customFormat="1" ht="13.9" customHeight="1" spans="1:56">
      <c r="A29" s="59">
        <v>20</v>
      </c>
      <c r="B29" s="60">
        <v>44823</v>
      </c>
      <c r="C29" s="43"/>
      <c r="D29" s="44" t="s">
        <v>73</v>
      </c>
      <c r="E29" s="45" t="s">
        <v>775</v>
      </c>
      <c r="F29" s="41" t="s">
        <v>821</v>
      </c>
      <c r="G29" s="41">
        <v>1780</v>
      </c>
      <c r="H29" s="41"/>
      <c r="I29" s="120" t="s">
        <v>776</v>
      </c>
      <c r="J29" s="121" t="s">
        <v>802</v>
      </c>
      <c r="K29" s="121"/>
      <c r="L29" s="122"/>
      <c r="M29" s="123"/>
      <c r="N29" s="121"/>
      <c r="O29" s="124"/>
      <c r="P29" s="121"/>
      <c r="Q29" s="154"/>
      <c r="R29" s="154" t="s">
        <v>779</v>
      </c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</row>
    <row r="30" s="1" customFormat="1" ht="13.9" customHeight="1" spans="1:56">
      <c r="A30" s="59">
        <v>21</v>
      </c>
      <c r="B30" s="60">
        <v>44824</v>
      </c>
      <c r="C30" s="43"/>
      <c r="D30" s="44" t="s">
        <v>187</v>
      </c>
      <c r="E30" s="45" t="s">
        <v>775</v>
      </c>
      <c r="F30" s="41" t="s">
        <v>822</v>
      </c>
      <c r="G30" s="41">
        <v>2940</v>
      </c>
      <c r="H30" s="41"/>
      <c r="I30" s="120" t="s">
        <v>823</v>
      </c>
      <c r="J30" s="121" t="s">
        <v>802</v>
      </c>
      <c r="K30" s="121"/>
      <c r="L30" s="122"/>
      <c r="M30" s="123"/>
      <c r="N30" s="121"/>
      <c r="O30" s="124"/>
      <c r="P30" s="121"/>
      <c r="Q30" s="154"/>
      <c r="R30" s="154" t="s">
        <v>779</v>
      </c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</row>
    <row r="31" s="1" customFormat="1" ht="13.9" customHeight="1" spans="1:56">
      <c r="A31" s="46">
        <v>22</v>
      </c>
      <c r="B31" s="54">
        <v>44824</v>
      </c>
      <c r="C31" s="34"/>
      <c r="D31" s="35" t="s">
        <v>107</v>
      </c>
      <c r="E31" s="36" t="s">
        <v>775</v>
      </c>
      <c r="F31" s="32">
        <v>213</v>
      </c>
      <c r="G31" s="32">
        <v>199</v>
      </c>
      <c r="H31" s="32">
        <v>198</v>
      </c>
      <c r="I31" s="113" t="s">
        <v>824</v>
      </c>
      <c r="J31" s="115" t="s">
        <v>825</v>
      </c>
      <c r="K31" s="115">
        <f t="shared" ref="K31" si="38">H31-F31</f>
        <v>-15</v>
      </c>
      <c r="L31" s="116">
        <f t="shared" ref="L31" si="39">(F31*-0.7)/100</f>
        <v>-1.491</v>
      </c>
      <c r="M31" s="117">
        <f t="shared" ref="M31" si="40">(K31+L31)/F31</f>
        <v>-0.0774225352112676</v>
      </c>
      <c r="N31" s="115" t="s">
        <v>788</v>
      </c>
      <c r="O31" s="118">
        <v>44831</v>
      </c>
      <c r="P31" s="115"/>
      <c r="Q31" s="154"/>
      <c r="R31" s="154" t="s">
        <v>779</v>
      </c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</row>
    <row r="32" s="1" customFormat="1" ht="13.9" customHeight="1" spans="1:56">
      <c r="A32" s="59">
        <v>23</v>
      </c>
      <c r="B32" s="60">
        <v>44830</v>
      </c>
      <c r="C32" s="43"/>
      <c r="D32" s="44" t="s">
        <v>208</v>
      </c>
      <c r="E32" s="45" t="s">
        <v>775</v>
      </c>
      <c r="F32" s="41" t="s">
        <v>826</v>
      </c>
      <c r="G32" s="41">
        <v>2740</v>
      </c>
      <c r="H32" s="41"/>
      <c r="I32" s="120" t="s">
        <v>827</v>
      </c>
      <c r="J32" s="121" t="s">
        <v>802</v>
      </c>
      <c r="K32" s="121"/>
      <c r="L32" s="122"/>
      <c r="M32" s="123"/>
      <c r="N32" s="121"/>
      <c r="O32" s="124"/>
      <c r="P32" s="121"/>
      <c r="Q32" s="154"/>
      <c r="R32" s="154" t="s">
        <v>779</v>
      </c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</row>
    <row r="33" s="1" customFormat="1" ht="13.9" customHeight="1" spans="1:56">
      <c r="A33" s="59">
        <v>24</v>
      </c>
      <c r="B33" s="60">
        <v>44830</v>
      </c>
      <c r="C33" s="43"/>
      <c r="D33" s="44" t="s">
        <v>510</v>
      </c>
      <c r="E33" s="45" t="s">
        <v>775</v>
      </c>
      <c r="F33" s="41" t="s">
        <v>828</v>
      </c>
      <c r="G33" s="41">
        <v>129</v>
      </c>
      <c r="H33" s="41"/>
      <c r="I33" s="120" t="s">
        <v>829</v>
      </c>
      <c r="J33" s="121" t="s">
        <v>802</v>
      </c>
      <c r="K33" s="121"/>
      <c r="L33" s="122"/>
      <c r="M33" s="123"/>
      <c r="N33" s="121"/>
      <c r="O33" s="124"/>
      <c r="P33" s="121"/>
      <c r="Q33" s="154"/>
      <c r="R33" s="154" t="s">
        <v>779</v>
      </c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</row>
    <row r="34" s="1" customFormat="1" ht="13.9" customHeight="1" spans="1:56">
      <c r="A34" s="48">
        <v>25</v>
      </c>
      <c r="B34" s="49">
        <v>44831</v>
      </c>
      <c r="C34" s="50"/>
      <c r="D34" s="51" t="s">
        <v>151</v>
      </c>
      <c r="E34" s="52" t="s">
        <v>775</v>
      </c>
      <c r="F34" s="53">
        <v>406</v>
      </c>
      <c r="G34" s="53">
        <v>379</v>
      </c>
      <c r="H34" s="53">
        <v>421</v>
      </c>
      <c r="I34" s="125" t="s">
        <v>789</v>
      </c>
      <c r="J34" s="126" t="s">
        <v>830</v>
      </c>
      <c r="K34" s="126">
        <f t="shared" ref="K34" si="41">H34-F34</f>
        <v>15</v>
      </c>
      <c r="L34" s="127">
        <f>(F34*-0.07)/100</f>
        <v>-0.2842</v>
      </c>
      <c r="M34" s="128">
        <f t="shared" ref="M34" si="42">(K34+L34)/F34</f>
        <v>0.0362458128078818</v>
      </c>
      <c r="N34" s="126" t="s">
        <v>782</v>
      </c>
      <c r="O34" s="129">
        <v>44831</v>
      </c>
      <c r="P34" s="126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</row>
    <row r="35" s="1" customFormat="1" ht="13.9" customHeight="1" spans="1:56">
      <c r="A35" s="59">
        <v>26</v>
      </c>
      <c r="B35" s="60">
        <v>44833</v>
      </c>
      <c r="C35" s="43"/>
      <c r="D35" s="44" t="s">
        <v>153</v>
      </c>
      <c r="E35" s="45" t="s">
        <v>775</v>
      </c>
      <c r="F35" s="41" t="s">
        <v>831</v>
      </c>
      <c r="G35" s="41">
        <v>225</v>
      </c>
      <c r="H35" s="41"/>
      <c r="I35" s="120" t="s">
        <v>832</v>
      </c>
      <c r="J35" s="121" t="s">
        <v>802</v>
      </c>
      <c r="K35" s="121"/>
      <c r="L35" s="122"/>
      <c r="M35" s="123"/>
      <c r="N35" s="121"/>
      <c r="O35" s="124"/>
      <c r="P35" s="121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</row>
    <row r="36" ht="13.9" customHeight="1" spans="1:56">
      <c r="A36" s="41"/>
      <c r="B36" s="42"/>
      <c r="C36" s="43"/>
      <c r="D36" s="44"/>
      <c r="E36" s="45"/>
      <c r="F36" s="41"/>
      <c r="G36" s="41"/>
      <c r="H36" s="41"/>
      <c r="I36" s="120"/>
      <c r="J36" s="121"/>
      <c r="K36" s="121"/>
      <c r="L36" s="122"/>
      <c r="M36" s="123"/>
      <c r="N36" s="121"/>
      <c r="O36" s="124"/>
      <c r="P36" s="122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</row>
    <row r="37" ht="14.25" customHeight="1" spans="1:56">
      <c r="A37" s="61"/>
      <c r="B37" s="62"/>
      <c r="C37" s="63"/>
      <c r="D37" s="64"/>
      <c r="E37" s="65"/>
      <c r="F37" s="65"/>
      <c r="H37" s="65"/>
      <c r="I37" s="130"/>
      <c r="J37" s="131"/>
      <c r="K37" s="131"/>
      <c r="L37" s="132"/>
      <c r="M37" s="133"/>
      <c r="N37" s="134"/>
      <c r="O37" s="135"/>
      <c r="P37" s="136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</row>
    <row r="38" ht="14.25" customHeight="1" spans="1:38">
      <c r="A38" s="61"/>
      <c r="B38" s="62"/>
      <c r="C38" s="63"/>
      <c r="D38" s="64"/>
      <c r="E38" s="65"/>
      <c r="F38" s="65"/>
      <c r="G38" s="61"/>
      <c r="H38" s="65"/>
      <c r="I38" s="130"/>
      <c r="J38" s="131"/>
      <c r="K38" s="131"/>
      <c r="L38" s="132"/>
      <c r="M38" s="133"/>
      <c r="N38" s="134"/>
      <c r="O38" s="135"/>
      <c r="P38" s="136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</row>
    <row r="39" ht="12" customHeight="1" spans="1:38">
      <c r="A39" s="66" t="s">
        <v>833</v>
      </c>
      <c r="B39" s="67"/>
      <c r="C39" s="68"/>
      <c r="D39" s="69"/>
      <c r="E39" s="70"/>
      <c r="F39" s="70"/>
      <c r="G39" s="70"/>
      <c r="H39" s="70"/>
      <c r="I39" s="70"/>
      <c r="J39" s="137"/>
      <c r="K39" s="70"/>
      <c r="L39" s="138"/>
      <c r="M39" s="94"/>
      <c r="N39" s="137"/>
      <c r="O39" s="68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</row>
    <row r="40" ht="12" customHeight="1" spans="1:38">
      <c r="A40" s="71" t="s">
        <v>834</v>
      </c>
      <c r="B40" s="66"/>
      <c r="C40" s="66"/>
      <c r="D40" s="66"/>
      <c r="E40" s="72"/>
      <c r="F40" s="73" t="s">
        <v>835</v>
      </c>
      <c r="G40" s="7"/>
      <c r="H40" s="7"/>
      <c r="I40" s="7"/>
      <c r="J40" s="139"/>
      <c r="K40" s="140"/>
      <c r="L40" s="140"/>
      <c r="M40" s="141"/>
      <c r="N40" s="6"/>
      <c r="O40" s="14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</row>
    <row r="41" ht="12" customHeight="1" spans="1:38">
      <c r="A41" s="66" t="s">
        <v>836</v>
      </c>
      <c r="B41" s="66"/>
      <c r="C41" s="66"/>
      <c r="D41" s="66" t="s">
        <v>837</v>
      </c>
      <c r="E41" s="7"/>
      <c r="F41" s="73" t="s">
        <v>838</v>
      </c>
      <c r="G41" s="7"/>
      <c r="H41" s="7"/>
      <c r="I41" s="7"/>
      <c r="J41" s="139"/>
      <c r="K41" s="140"/>
      <c r="L41" s="140"/>
      <c r="M41" s="141"/>
      <c r="N41" s="6"/>
      <c r="O41" s="14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</row>
    <row r="42" ht="12" customHeight="1" spans="1:38">
      <c r="A42" s="66"/>
      <c r="B42" s="66"/>
      <c r="C42" s="66"/>
      <c r="D42" s="66"/>
      <c r="E42" s="7"/>
      <c r="F42" s="7"/>
      <c r="G42" s="7"/>
      <c r="H42" s="7"/>
      <c r="I42" s="7"/>
      <c r="J42" s="143"/>
      <c r="K42" s="140"/>
      <c r="L42" s="140"/>
      <c r="M42" s="7"/>
      <c r="N42" s="144"/>
      <c r="O42" s="6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</row>
    <row r="43" ht="12.75" customHeight="1" spans="1:26">
      <c r="A43" s="6"/>
      <c r="B43" s="74" t="s">
        <v>839</v>
      </c>
      <c r="C43" s="74"/>
      <c r="D43" s="74"/>
      <c r="E43" s="74"/>
      <c r="F43" s="75"/>
      <c r="G43" s="7"/>
      <c r="H43" s="7"/>
      <c r="I43" s="145"/>
      <c r="J43" s="146"/>
      <c r="K43" s="147"/>
      <c r="L43" s="146"/>
      <c r="M43" s="7"/>
      <c r="N43" s="6"/>
      <c r="O43" s="6"/>
      <c r="P43" s="6"/>
      <c r="R43" s="94"/>
      <c r="S43" s="6"/>
      <c r="T43" s="6"/>
      <c r="U43" s="6"/>
      <c r="V43" s="6"/>
      <c r="W43" s="6"/>
      <c r="X43" s="6"/>
      <c r="Y43" s="6"/>
      <c r="Z43" s="6"/>
    </row>
    <row r="44" ht="38.25" customHeight="1" spans="1:38">
      <c r="A44" s="13" t="s">
        <v>16</v>
      </c>
      <c r="B44" s="14" t="s">
        <v>590</v>
      </c>
      <c r="C44" s="76"/>
      <c r="D44" s="15" t="s">
        <v>762</v>
      </c>
      <c r="E44" s="14" t="s">
        <v>763</v>
      </c>
      <c r="F44" s="14" t="s">
        <v>764</v>
      </c>
      <c r="G44" s="14" t="s">
        <v>840</v>
      </c>
      <c r="H44" s="14" t="s">
        <v>766</v>
      </c>
      <c r="I44" s="14" t="s">
        <v>767</v>
      </c>
      <c r="J44" s="14" t="s">
        <v>768</v>
      </c>
      <c r="K44" s="14" t="s">
        <v>841</v>
      </c>
      <c r="L44" s="148" t="s">
        <v>770</v>
      </c>
      <c r="M44" s="76" t="s">
        <v>771</v>
      </c>
      <c r="N44" s="13" t="s">
        <v>772</v>
      </c>
      <c r="O44" s="149" t="s">
        <v>773</v>
      </c>
      <c r="P44" s="72"/>
      <c r="Q44" s="6"/>
      <c r="R44" s="155"/>
      <c r="S44" s="155"/>
      <c r="T44" s="155"/>
      <c r="U44" s="156"/>
      <c r="V44" s="156"/>
      <c r="W44" s="156"/>
      <c r="X44" s="156"/>
      <c r="Y44" s="156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</row>
    <row r="45" s="2" customFormat="1" customHeight="1" spans="1:38">
      <c r="A45" s="57">
        <v>1</v>
      </c>
      <c r="B45" s="23">
        <v>44796</v>
      </c>
      <c r="C45" s="77"/>
      <c r="D45" s="78" t="s">
        <v>155</v>
      </c>
      <c r="E45" s="22" t="s">
        <v>775</v>
      </c>
      <c r="F45" s="22">
        <v>2005</v>
      </c>
      <c r="G45" s="22">
        <v>1940</v>
      </c>
      <c r="H45" s="22">
        <v>2060</v>
      </c>
      <c r="I45" s="22" t="s">
        <v>842</v>
      </c>
      <c r="J45" s="103" t="s">
        <v>843</v>
      </c>
      <c r="K45" s="103">
        <f t="shared" ref="K45" si="43">H45-F45</f>
        <v>55</v>
      </c>
      <c r="L45" s="110">
        <f t="shared" ref="L45" si="44">(F45*-0.7)/100</f>
        <v>-14.035</v>
      </c>
      <c r="M45" s="111">
        <f t="shared" ref="M45" si="45">(K45+L45)/F45</f>
        <v>0.020431421446384</v>
      </c>
      <c r="N45" s="103" t="s">
        <v>782</v>
      </c>
      <c r="O45" s="112">
        <v>44806</v>
      </c>
      <c r="P45" s="72"/>
      <c r="Q45" s="1"/>
      <c r="R45" s="157" t="s">
        <v>779</v>
      </c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8"/>
      <c r="AJ45" s="159"/>
      <c r="AK45" s="160"/>
      <c r="AL45" s="160"/>
    </row>
    <row r="46" s="2" customFormat="1" ht="13.5" customHeight="1" spans="1:38">
      <c r="A46" s="57">
        <v>2</v>
      </c>
      <c r="B46" s="79">
        <v>44799</v>
      </c>
      <c r="C46" s="77"/>
      <c r="D46" s="78" t="s">
        <v>182</v>
      </c>
      <c r="E46" s="22" t="s">
        <v>775</v>
      </c>
      <c r="F46" s="22">
        <v>810</v>
      </c>
      <c r="G46" s="22">
        <v>787</v>
      </c>
      <c r="H46" s="22">
        <v>829</v>
      </c>
      <c r="I46" s="22" t="s">
        <v>844</v>
      </c>
      <c r="J46" s="103" t="s">
        <v>845</v>
      </c>
      <c r="K46" s="103">
        <f t="shared" ref="K46" si="46">H46-F46</f>
        <v>19</v>
      </c>
      <c r="L46" s="110">
        <f t="shared" ref="L46" si="47">(F46*-0.7)/100</f>
        <v>-5.67</v>
      </c>
      <c r="M46" s="111">
        <f t="shared" ref="M46" si="48">(K46+L46)/F46</f>
        <v>0.0164567901234568</v>
      </c>
      <c r="N46" s="103" t="s">
        <v>782</v>
      </c>
      <c r="O46" s="112">
        <v>44806</v>
      </c>
      <c r="P46" s="72"/>
      <c r="Q46" s="1"/>
      <c r="R46" s="157" t="s">
        <v>779</v>
      </c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8"/>
      <c r="AJ46" s="159"/>
      <c r="AK46" s="160"/>
      <c r="AL46" s="160"/>
    </row>
    <row r="47" s="2" customFormat="1" ht="13.5" customHeight="1" spans="1:38">
      <c r="A47" s="57">
        <v>3</v>
      </c>
      <c r="B47" s="79">
        <v>44803</v>
      </c>
      <c r="C47" s="77"/>
      <c r="D47" s="78" t="s">
        <v>97</v>
      </c>
      <c r="E47" s="22" t="s">
        <v>775</v>
      </c>
      <c r="F47" s="22">
        <v>3555</v>
      </c>
      <c r="G47" s="22">
        <v>3430</v>
      </c>
      <c r="H47" s="22">
        <v>3655</v>
      </c>
      <c r="I47" s="22" t="s">
        <v>846</v>
      </c>
      <c r="J47" s="103" t="s">
        <v>847</v>
      </c>
      <c r="K47" s="103">
        <f t="shared" ref="K47" si="49">H47-F47</f>
        <v>100</v>
      </c>
      <c r="L47" s="110">
        <f t="shared" ref="L47" si="50">(F47*-0.7)/100</f>
        <v>-24.885</v>
      </c>
      <c r="M47" s="111">
        <f t="shared" ref="M47" si="51">(K47+L47)/F47</f>
        <v>0.0211293952180028</v>
      </c>
      <c r="N47" s="103" t="s">
        <v>782</v>
      </c>
      <c r="O47" s="112">
        <v>44816</v>
      </c>
      <c r="P47" s="72"/>
      <c r="Q47" s="1"/>
      <c r="R47" s="157" t="s">
        <v>779</v>
      </c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8"/>
      <c r="AJ47" s="159"/>
      <c r="AK47" s="160"/>
      <c r="AL47" s="160"/>
    </row>
    <row r="48" s="2" customFormat="1" ht="13.5" customHeight="1" spans="1:38">
      <c r="A48" s="46">
        <v>4</v>
      </c>
      <c r="B48" s="80">
        <v>44805</v>
      </c>
      <c r="C48" s="81"/>
      <c r="D48" s="82" t="s">
        <v>251</v>
      </c>
      <c r="E48" s="32" t="s">
        <v>775</v>
      </c>
      <c r="F48" s="32">
        <v>378</v>
      </c>
      <c r="G48" s="32">
        <v>367</v>
      </c>
      <c r="H48" s="32">
        <v>367</v>
      </c>
      <c r="I48" s="32" t="s">
        <v>848</v>
      </c>
      <c r="J48" s="115" t="s">
        <v>849</v>
      </c>
      <c r="K48" s="115">
        <f t="shared" ref="K48" si="52">H48-F48</f>
        <v>-11</v>
      </c>
      <c r="L48" s="116">
        <f t="shared" ref="L48" si="53">(F48*-0.7)/100</f>
        <v>-2.646</v>
      </c>
      <c r="M48" s="117">
        <f t="shared" ref="M48" si="54">(K48+L48)/F48</f>
        <v>-0.0361005291005291</v>
      </c>
      <c r="N48" s="115" t="s">
        <v>788</v>
      </c>
      <c r="O48" s="118">
        <v>44820</v>
      </c>
      <c r="P48" s="72"/>
      <c r="Q48" s="1"/>
      <c r="R48" s="157" t="s">
        <v>793</v>
      </c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8"/>
      <c r="AJ48" s="159"/>
      <c r="AK48" s="160"/>
      <c r="AL48" s="160"/>
    </row>
    <row r="49" s="2" customFormat="1" ht="13.5" customHeight="1" spans="1:38">
      <c r="A49" s="55">
        <v>5</v>
      </c>
      <c r="B49" s="83">
        <v>44809</v>
      </c>
      <c r="C49" s="84"/>
      <c r="D49" s="85" t="s">
        <v>510</v>
      </c>
      <c r="E49" s="27" t="s">
        <v>775</v>
      </c>
      <c r="F49" s="27">
        <v>150</v>
      </c>
      <c r="G49" s="27">
        <v>145</v>
      </c>
      <c r="H49" s="27">
        <v>154.5</v>
      </c>
      <c r="I49" s="27" t="s">
        <v>850</v>
      </c>
      <c r="J49" s="103" t="s">
        <v>851</v>
      </c>
      <c r="K49" s="103">
        <f t="shared" ref="K49" si="55">H49-F49</f>
        <v>4.5</v>
      </c>
      <c r="L49" s="110">
        <f t="shared" ref="L49" si="56">(F49*-0.7)/100</f>
        <v>-1.05</v>
      </c>
      <c r="M49" s="111">
        <f t="shared" ref="M49" si="57">(K49+L49)/F49</f>
        <v>0.023</v>
      </c>
      <c r="N49" s="103" t="s">
        <v>782</v>
      </c>
      <c r="O49" s="112">
        <v>44810</v>
      </c>
      <c r="P49" s="72"/>
      <c r="Q49" s="1"/>
      <c r="R49" s="157" t="s">
        <v>779</v>
      </c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8"/>
      <c r="AJ49" s="159"/>
      <c r="AK49" s="160"/>
      <c r="AL49" s="160"/>
    </row>
    <row r="50" s="2" customFormat="1" ht="13.5" customHeight="1" spans="1:38">
      <c r="A50" s="55">
        <v>6</v>
      </c>
      <c r="B50" s="83">
        <v>44810</v>
      </c>
      <c r="C50" s="84"/>
      <c r="D50" s="85" t="s">
        <v>73</v>
      </c>
      <c r="E50" s="27" t="s">
        <v>775</v>
      </c>
      <c r="F50" s="27">
        <v>1970</v>
      </c>
      <c r="G50" s="27">
        <v>1915</v>
      </c>
      <c r="H50" s="27">
        <v>2003</v>
      </c>
      <c r="I50" s="27" t="s">
        <v>852</v>
      </c>
      <c r="J50" s="103" t="s">
        <v>853</v>
      </c>
      <c r="K50" s="103">
        <f t="shared" ref="K50:K52" si="58">H50-F50</f>
        <v>33</v>
      </c>
      <c r="L50" s="110">
        <f>(F50*-0.07)/100</f>
        <v>-1.379</v>
      </c>
      <c r="M50" s="111">
        <f t="shared" ref="M50:M52" si="59">(K50+L50)/F50</f>
        <v>0.016051269035533</v>
      </c>
      <c r="N50" s="103" t="s">
        <v>782</v>
      </c>
      <c r="O50" s="112">
        <v>44810</v>
      </c>
      <c r="P50" s="72"/>
      <c r="Q50" s="1"/>
      <c r="R50" s="157" t="s">
        <v>779</v>
      </c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8"/>
      <c r="AJ50" s="159"/>
      <c r="AK50" s="160"/>
      <c r="AL50" s="160"/>
    </row>
    <row r="51" s="2" customFormat="1" ht="13.5" customHeight="1" spans="1:38">
      <c r="A51" s="55">
        <v>7</v>
      </c>
      <c r="B51" s="83">
        <v>44810</v>
      </c>
      <c r="C51" s="84"/>
      <c r="D51" s="85" t="s">
        <v>234</v>
      </c>
      <c r="E51" s="27" t="s">
        <v>775</v>
      </c>
      <c r="F51" s="27">
        <v>243</v>
      </c>
      <c r="G51" s="27">
        <v>237</v>
      </c>
      <c r="H51" s="27">
        <v>251</v>
      </c>
      <c r="I51" s="27" t="s">
        <v>854</v>
      </c>
      <c r="J51" s="103" t="s">
        <v>855</v>
      </c>
      <c r="K51" s="103">
        <f t="shared" si="58"/>
        <v>8</v>
      </c>
      <c r="L51" s="110">
        <f t="shared" ref="L51:L52" si="60">(F51*-0.7)/100</f>
        <v>-1.701</v>
      </c>
      <c r="M51" s="111">
        <f t="shared" si="59"/>
        <v>0.0259218106995885</v>
      </c>
      <c r="N51" s="103" t="s">
        <v>782</v>
      </c>
      <c r="O51" s="112">
        <v>44810</v>
      </c>
      <c r="P51" s="72"/>
      <c r="Q51" s="1"/>
      <c r="R51" s="157" t="s">
        <v>779</v>
      </c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8"/>
      <c r="AJ51" s="159"/>
      <c r="AK51" s="160"/>
      <c r="AL51" s="160"/>
    </row>
    <row r="52" s="2" customFormat="1" ht="13.5" customHeight="1" spans="1:38">
      <c r="A52" s="46">
        <v>8</v>
      </c>
      <c r="B52" s="80">
        <v>44811</v>
      </c>
      <c r="C52" s="81"/>
      <c r="D52" s="82" t="s">
        <v>73</v>
      </c>
      <c r="E52" s="32" t="s">
        <v>775</v>
      </c>
      <c r="F52" s="32">
        <v>1995</v>
      </c>
      <c r="G52" s="32">
        <v>1930</v>
      </c>
      <c r="H52" s="32">
        <v>1930</v>
      </c>
      <c r="I52" s="32" t="s">
        <v>856</v>
      </c>
      <c r="J52" s="115" t="s">
        <v>857</v>
      </c>
      <c r="K52" s="115">
        <f t="shared" si="58"/>
        <v>-65</v>
      </c>
      <c r="L52" s="116">
        <f t="shared" si="60"/>
        <v>-13.965</v>
      </c>
      <c r="M52" s="117">
        <f t="shared" si="59"/>
        <v>-0.0395814536340852</v>
      </c>
      <c r="N52" s="115" t="s">
        <v>788</v>
      </c>
      <c r="O52" s="118">
        <v>44820</v>
      </c>
      <c r="P52" s="72"/>
      <c r="Q52" s="1"/>
      <c r="R52" s="157" t="s">
        <v>779</v>
      </c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8"/>
      <c r="AJ52" s="159"/>
      <c r="AK52" s="160"/>
      <c r="AL52" s="160"/>
    </row>
    <row r="53" s="2" customFormat="1" ht="13.5" customHeight="1" spans="1:38">
      <c r="A53" s="46">
        <v>9</v>
      </c>
      <c r="B53" s="80">
        <v>44813</v>
      </c>
      <c r="C53" s="81"/>
      <c r="D53" s="82" t="s">
        <v>234</v>
      </c>
      <c r="E53" s="32" t="s">
        <v>775</v>
      </c>
      <c r="F53" s="32">
        <v>242</v>
      </c>
      <c r="G53" s="32">
        <v>235</v>
      </c>
      <c r="H53" s="32">
        <v>235</v>
      </c>
      <c r="I53" s="32" t="s">
        <v>854</v>
      </c>
      <c r="J53" s="115" t="s">
        <v>858</v>
      </c>
      <c r="K53" s="115">
        <f t="shared" ref="K53" si="61">H53-F53</f>
        <v>-7</v>
      </c>
      <c r="L53" s="116">
        <f t="shared" ref="L53" si="62">(F53*-0.7)/100</f>
        <v>-1.694</v>
      </c>
      <c r="M53" s="117">
        <f t="shared" ref="M53" si="63">(K53+L53)/F53</f>
        <v>-0.0359256198347107</v>
      </c>
      <c r="N53" s="115" t="s">
        <v>788</v>
      </c>
      <c r="O53" s="118">
        <v>44820</v>
      </c>
      <c r="P53" s="72"/>
      <c r="Q53" s="1"/>
      <c r="R53" s="157" t="s">
        <v>779</v>
      </c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8"/>
      <c r="AJ53" s="159"/>
      <c r="AK53" s="160"/>
      <c r="AL53" s="160"/>
    </row>
    <row r="54" s="2" customFormat="1" ht="13.5" customHeight="1" spans="1:38">
      <c r="A54" s="55">
        <v>10</v>
      </c>
      <c r="B54" s="28">
        <v>44817</v>
      </c>
      <c r="C54" s="84"/>
      <c r="D54" s="85" t="s">
        <v>511</v>
      </c>
      <c r="E54" s="27" t="s">
        <v>775</v>
      </c>
      <c r="F54" s="27">
        <v>1025</v>
      </c>
      <c r="G54" s="27">
        <v>994</v>
      </c>
      <c r="H54" s="27">
        <v>1050</v>
      </c>
      <c r="I54" s="27" t="s">
        <v>859</v>
      </c>
      <c r="J54" s="103" t="s">
        <v>860</v>
      </c>
      <c r="K54" s="103">
        <f t="shared" ref="K54" si="64">H54-F54</f>
        <v>25</v>
      </c>
      <c r="L54" s="110">
        <f>(F54*-0.07)/100</f>
        <v>-0.7175</v>
      </c>
      <c r="M54" s="111">
        <f t="shared" ref="M54" si="65">(K54+L54)/F54</f>
        <v>0.023690243902439</v>
      </c>
      <c r="N54" s="103" t="s">
        <v>782</v>
      </c>
      <c r="O54" s="112">
        <v>44817</v>
      </c>
      <c r="P54" s="72"/>
      <c r="Q54" s="1"/>
      <c r="R54" s="157" t="s">
        <v>779</v>
      </c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8"/>
      <c r="AJ54" s="159"/>
      <c r="AK54" s="160"/>
      <c r="AL54" s="160"/>
    </row>
    <row r="55" s="2" customFormat="1" ht="13.5" customHeight="1" spans="1:38">
      <c r="A55" s="55">
        <v>11</v>
      </c>
      <c r="B55" s="28">
        <v>44817</v>
      </c>
      <c r="C55" s="84"/>
      <c r="D55" s="85" t="s">
        <v>861</v>
      </c>
      <c r="E55" s="27" t="s">
        <v>775</v>
      </c>
      <c r="F55" s="27">
        <v>267.5</v>
      </c>
      <c r="G55" s="27">
        <v>259</v>
      </c>
      <c r="H55" s="27">
        <v>274</v>
      </c>
      <c r="I55" s="27" t="s">
        <v>862</v>
      </c>
      <c r="J55" s="103" t="s">
        <v>863</v>
      </c>
      <c r="K55" s="103">
        <f t="shared" ref="K55:K56" si="66">H55-F55</f>
        <v>6.5</v>
      </c>
      <c r="L55" s="110">
        <f>(F55*-0.07)/100</f>
        <v>-0.18725</v>
      </c>
      <c r="M55" s="111">
        <f t="shared" ref="M55:M56" si="67">(K55+L55)/F55</f>
        <v>0.0235990654205607</v>
      </c>
      <c r="N55" s="103" t="s">
        <v>782</v>
      </c>
      <c r="O55" s="112">
        <v>44817</v>
      </c>
      <c r="P55" s="72"/>
      <c r="Q55" s="1"/>
      <c r="R55" s="157" t="s">
        <v>779</v>
      </c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8"/>
      <c r="AJ55" s="159"/>
      <c r="AK55" s="160"/>
      <c r="AL55" s="160"/>
    </row>
    <row r="56" s="2" customFormat="1" ht="13.5" customHeight="1" spans="1:38">
      <c r="A56" s="46">
        <v>12</v>
      </c>
      <c r="B56" s="80">
        <v>44817</v>
      </c>
      <c r="C56" s="81"/>
      <c r="D56" s="82" t="s">
        <v>215</v>
      </c>
      <c r="E56" s="32" t="s">
        <v>775</v>
      </c>
      <c r="F56" s="32">
        <v>799</v>
      </c>
      <c r="G56" s="32">
        <v>774</v>
      </c>
      <c r="H56" s="32">
        <v>774</v>
      </c>
      <c r="I56" s="32" t="s">
        <v>864</v>
      </c>
      <c r="J56" s="115" t="s">
        <v>865</v>
      </c>
      <c r="K56" s="115">
        <f t="shared" si="66"/>
        <v>-25</v>
      </c>
      <c r="L56" s="116">
        <f t="shared" ref="L56" si="68">(F56*-0.7)/100</f>
        <v>-5.593</v>
      </c>
      <c r="M56" s="117">
        <f t="shared" si="67"/>
        <v>-0.0382891113892365</v>
      </c>
      <c r="N56" s="115" t="s">
        <v>788</v>
      </c>
      <c r="O56" s="118">
        <v>44820</v>
      </c>
      <c r="P56" s="72"/>
      <c r="Q56" s="1"/>
      <c r="R56" s="157" t="s">
        <v>779</v>
      </c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8"/>
      <c r="AJ56" s="159"/>
      <c r="AK56" s="160"/>
      <c r="AL56" s="160"/>
    </row>
    <row r="57" s="2" customFormat="1" ht="13.5" customHeight="1" spans="1:38">
      <c r="A57" s="55">
        <v>13</v>
      </c>
      <c r="B57" s="28">
        <v>44819</v>
      </c>
      <c r="C57" s="84"/>
      <c r="D57" s="85" t="s">
        <v>510</v>
      </c>
      <c r="E57" s="27" t="s">
        <v>775</v>
      </c>
      <c r="F57" s="27">
        <v>156</v>
      </c>
      <c r="G57" s="27">
        <v>152</v>
      </c>
      <c r="H57" s="27">
        <v>161</v>
      </c>
      <c r="I57" s="27" t="s">
        <v>796</v>
      </c>
      <c r="J57" s="103" t="s">
        <v>866</v>
      </c>
      <c r="K57" s="103">
        <f t="shared" ref="K57:K58" si="69">H57-F57</f>
        <v>5</v>
      </c>
      <c r="L57" s="110">
        <f t="shared" ref="L57:L58" si="70">(F57*-0.7)/100</f>
        <v>-1.092</v>
      </c>
      <c r="M57" s="111">
        <f t="shared" ref="M57:M58" si="71">(K57+L57)/F57</f>
        <v>0.0250512820512821</v>
      </c>
      <c r="N57" s="103" t="s">
        <v>782</v>
      </c>
      <c r="O57" s="112">
        <v>44820</v>
      </c>
      <c r="P57" s="72"/>
      <c r="Q57" s="1"/>
      <c r="R57" s="157" t="s">
        <v>779</v>
      </c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8"/>
      <c r="AJ57" s="159"/>
      <c r="AK57" s="160"/>
      <c r="AL57" s="160"/>
    </row>
    <row r="58" s="2" customFormat="1" ht="13.5" customHeight="1" spans="1:38">
      <c r="A58" s="46">
        <v>14</v>
      </c>
      <c r="B58" s="33">
        <v>44823</v>
      </c>
      <c r="C58" s="81"/>
      <c r="D58" s="82" t="s">
        <v>354</v>
      </c>
      <c r="E58" s="32" t="s">
        <v>775</v>
      </c>
      <c r="F58" s="32">
        <v>848</v>
      </c>
      <c r="G58" s="32">
        <v>824</v>
      </c>
      <c r="H58" s="32">
        <v>824</v>
      </c>
      <c r="I58" s="32" t="s">
        <v>867</v>
      </c>
      <c r="J58" s="115" t="s">
        <v>868</v>
      </c>
      <c r="K58" s="115">
        <f t="shared" si="69"/>
        <v>-24</v>
      </c>
      <c r="L58" s="116">
        <f t="shared" si="70"/>
        <v>-5.936</v>
      </c>
      <c r="M58" s="117">
        <f t="shared" si="71"/>
        <v>-0.0353018867924528</v>
      </c>
      <c r="N58" s="115" t="s">
        <v>788</v>
      </c>
      <c r="O58" s="118">
        <v>44830</v>
      </c>
      <c r="P58" s="72"/>
      <c r="Q58" s="1"/>
      <c r="R58" s="157" t="s">
        <v>779</v>
      </c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8"/>
      <c r="AJ58" s="159"/>
      <c r="AK58" s="160"/>
      <c r="AL58" s="160"/>
    </row>
    <row r="59" s="2" customFormat="1" ht="13.5" customHeight="1" spans="1:38">
      <c r="A59" s="55">
        <v>15</v>
      </c>
      <c r="B59" s="28">
        <v>44824</v>
      </c>
      <c r="C59" s="84"/>
      <c r="D59" s="85" t="s">
        <v>447</v>
      </c>
      <c r="E59" s="27" t="s">
        <v>775</v>
      </c>
      <c r="F59" s="27">
        <v>580.5</v>
      </c>
      <c r="G59" s="27">
        <v>564</v>
      </c>
      <c r="H59" s="27">
        <v>596.5</v>
      </c>
      <c r="I59" s="27" t="s">
        <v>869</v>
      </c>
      <c r="J59" s="103" t="s">
        <v>870</v>
      </c>
      <c r="K59" s="103">
        <f t="shared" ref="K59" si="72">H59-F59</f>
        <v>16</v>
      </c>
      <c r="L59" s="110">
        <f t="shared" ref="L59" si="73">(F59*-0.7)/100</f>
        <v>-4.0635</v>
      </c>
      <c r="M59" s="111">
        <f t="shared" ref="M59" si="74">(K59+L59)/F59</f>
        <v>0.0205624461670973</v>
      </c>
      <c r="N59" s="103" t="s">
        <v>782</v>
      </c>
      <c r="O59" s="112">
        <v>44825</v>
      </c>
      <c r="P59" s="72"/>
      <c r="Q59" s="1"/>
      <c r="R59" s="157" t="s">
        <v>779</v>
      </c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8"/>
      <c r="AJ59" s="159"/>
      <c r="AK59" s="160"/>
      <c r="AL59" s="160"/>
    </row>
    <row r="60" s="2" customFormat="1" ht="13.5" customHeight="1" spans="1:38">
      <c r="A60" s="55">
        <v>16</v>
      </c>
      <c r="B60" s="28">
        <v>44825</v>
      </c>
      <c r="C60" s="84"/>
      <c r="D60" s="85" t="s">
        <v>251</v>
      </c>
      <c r="E60" s="27" t="s">
        <v>775</v>
      </c>
      <c r="F60" s="27">
        <v>366.5</v>
      </c>
      <c r="G60" s="27">
        <v>354</v>
      </c>
      <c r="H60" s="27">
        <v>378</v>
      </c>
      <c r="I60" s="27" t="s">
        <v>871</v>
      </c>
      <c r="J60" s="103" t="s">
        <v>872</v>
      </c>
      <c r="K60" s="103">
        <f t="shared" ref="K60" si="75">H60-F60</f>
        <v>11.5</v>
      </c>
      <c r="L60" s="110">
        <f t="shared" ref="L60" si="76">(F60*-0.7)/100</f>
        <v>-2.5655</v>
      </c>
      <c r="M60" s="111">
        <f t="shared" ref="M60" si="77">(K60+L60)/F60</f>
        <v>0.0243778990450205</v>
      </c>
      <c r="N60" s="103" t="s">
        <v>782</v>
      </c>
      <c r="O60" s="112">
        <v>44833</v>
      </c>
      <c r="P60" s="72"/>
      <c r="Q60" s="1"/>
      <c r="R60" s="157" t="s">
        <v>779</v>
      </c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8"/>
      <c r="AJ60" s="159"/>
      <c r="AK60" s="160"/>
      <c r="AL60" s="160"/>
    </row>
    <row r="61" s="2" customFormat="1" ht="13.5" customHeight="1" spans="1:38">
      <c r="A61" s="55">
        <v>17</v>
      </c>
      <c r="B61" s="28">
        <v>44825</v>
      </c>
      <c r="C61" s="84"/>
      <c r="D61" s="85" t="s">
        <v>227</v>
      </c>
      <c r="E61" s="27" t="s">
        <v>775</v>
      </c>
      <c r="F61" s="27">
        <v>904.5</v>
      </c>
      <c r="G61" s="27">
        <v>879</v>
      </c>
      <c r="H61" s="27">
        <v>936</v>
      </c>
      <c r="I61" s="27" t="s">
        <v>873</v>
      </c>
      <c r="J61" s="103" t="s">
        <v>874</v>
      </c>
      <c r="K61" s="103">
        <f t="shared" ref="K61" si="78">H61-F61</f>
        <v>31.5</v>
      </c>
      <c r="L61" s="110">
        <f t="shared" ref="L61" si="79">(F61*-0.7)/100</f>
        <v>-6.3315</v>
      </c>
      <c r="M61" s="111">
        <f t="shared" ref="M61" si="80">(K61+L61)/F61</f>
        <v>0.0278258706467662</v>
      </c>
      <c r="N61" s="103" t="s">
        <v>782</v>
      </c>
      <c r="O61" s="112">
        <v>44833</v>
      </c>
      <c r="P61" s="72"/>
      <c r="Q61" s="1"/>
      <c r="R61" s="157" t="s">
        <v>779</v>
      </c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8"/>
      <c r="AJ61" s="159"/>
      <c r="AK61" s="160"/>
      <c r="AL61" s="160"/>
    </row>
    <row r="62" s="2" customFormat="1" ht="13.5" customHeight="1" spans="1:38">
      <c r="A62" s="86">
        <v>18</v>
      </c>
      <c r="B62" s="37">
        <v>44830</v>
      </c>
      <c r="C62" s="87"/>
      <c r="D62" s="88" t="s">
        <v>232</v>
      </c>
      <c r="E62" s="16" t="s">
        <v>775</v>
      </c>
      <c r="F62" s="16">
        <v>780</v>
      </c>
      <c r="G62" s="16">
        <v>758</v>
      </c>
      <c r="H62" s="16">
        <v>781.5</v>
      </c>
      <c r="I62" s="16" t="s">
        <v>875</v>
      </c>
      <c r="J62" s="98" t="s">
        <v>797</v>
      </c>
      <c r="K62" s="98">
        <f t="shared" ref="K62" si="81">H62-F62</f>
        <v>1.5</v>
      </c>
      <c r="L62" s="99">
        <f>(F62*-0.07)/100</f>
        <v>-0.546</v>
      </c>
      <c r="M62" s="100">
        <f t="shared" ref="M62" si="82">(K62+L62)/F62</f>
        <v>0.00122307692307692</v>
      </c>
      <c r="N62" s="98" t="s">
        <v>778</v>
      </c>
      <c r="O62" s="101">
        <v>44830</v>
      </c>
      <c r="P62" s="72"/>
      <c r="Q62" s="1"/>
      <c r="R62" s="157" t="s">
        <v>779</v>
      </c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8"/>
      <c r="AJ62" s="159"/>
      <c r="AK62" s="160"/>
      <c r="AL62" s="160"/>
    </row>
    <row r="63" s="2" customFormat="1" ht="13.5" customHeight="1" spans="1:38">
      <c r="A63" s="59">
        <v>19</v>
      </c>
      <c r="B63" s="42">
        <v>44831</v>
      </c>
      <c r="C63" s="89"/>
      <c r="D63" s="90" t="s">
        <v>236</v>
      </c>
      <c r="E63" s="41" t="s">
        <v>775</v>
      </c>
      <c r="F63" s="41" t="s">
        <v>876</v>
      </c>
      <c r="G63" s="41">
        <v>2890</v>
      </c>
      <c r="H63" s="41"/>
      <c r="I63" s="41" t="s">
        <v>877</v>
      </c>
      <c r="J63" s="150" t="s">
        <v>802</v>
      </c>
      <c r="K63" s="150"/>
      <c r="L63" s="151"/>
      <c r="M63" s="152"/>
      <c r="N63" s="150"/>
      <c r="O63" s="153"/>
      <c r="P63" s="72"/>
      <c r="Q63" s="1"/>
      <c r="R63" s="157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8"/>
      <c r="AJ63" s="159"/>
      <c r="AK63" s="160"/>
      <c r="AL63" s="160"/>
    </row>
    <row r="64" s="2" customFormat="1" ht="13.5" customHeight="1" spans="1:38">
      <c r="A64" s="55">
        <v>20</v>
      </c>
      <c r="B64" s="28">
        <v>44831</v>
      </c>
      <c r="C64" s="84"/>
      <c r="D64" s="85" t="s">
        <v>575</v>
      </c>
      <c r="E64" s="27" t="s">
        <v>775</v>
      </c>
      <c r="F64" s="27">
        <v>327.5</v>
      </c>
      <c r="G64" s="27">
        <v>318</v>
      </c>
      <c r="H64" s="27">
        <v>335.5</v>
      </c>
      <c r="I64" s="27" t="s">
        <v>878</v>
      </c>
      <c r="J64" s="103" t="s">
        <v>855</v>
      </c>
      <c r="K64" s="103">
        <f t="shared" ref="K64:K66" si="83">H64-F64</f>
        <v>8</v>
      </c>
      <c r="L64" s="110">
        <f>(F64*-0.07)/100</f>
        <v>-0.22925</v>
      </c>
      <c r="M64" s="111">
        <f t="shared" ref="M64" si="84">(K64+L64)/F64</f>
        <v>0.0237274809160305</v>
      </c>
      <c r="N64" s="103" t="s">
        <v>782</v>
      </c>
      <c r="O64" s="112">
        <v>44831</v>
      </c>
      <c r="P64" s="72"/>
      <c r="Q64" s="1"/>
      <c r="R64" s="157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8"/>
      <c r="AJ64" s="159"/>
      <c r="AK64" s="160"/>
      <c r="AL64" s="160"/>
    </row>
    <row r="65" s="2" customFormat="1" ht="13.5" customHeight="1" spans="1:38">
      <c r="A65" s="55">
        <v>21</v>
      </c>
      <c r="B65" s="28">
        <v>44831</v>
      </c>
      <c r="C65" s="84"/>
      <c r="D65" s="85" t="s">
        <v>575</v>
      </c>
      <c r="E65" s="27" t="s">
        <v>775</v>
      </c>
      <c r="F65" s="27">
        <v>326</v>
      </c>
      <c r="G65" s="27">
        <v>314</v>
      </c>
      <c r="H65" s="27">
        <v>334</v>
      </c>
      <c r="I65" s="27" t="s">
        <v>878</v>
      </c>
      <c r="J65" s="103" t="s">
        <v>855</v>
      </c>
      <c r="K65" s="103">
        <f t="shared" si="83"/>
        <v>8</v>
      </c>
      <c r="L65" s="110">
        <f>(F65*-0.07)/100</f>
        <v>-0.2282</v>
      </c>
      <c r="M65" s="111">
        <f t="shared" ref="M65:M66" si="85">(K65+L65)/F65</f>
        <v>0.0238398773006135</v>
      </c>
      <c r="N65" s="103" t="s">
        <v>782</v>
      </c>
      <c r="O65" s="112">
        <v>44831</v>
      </c>
      <c r="P65" s="72"/>
      <c r="Q65" s="1"/>
      <c r="R65" s="157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8"/>
      <c r="AJ65" s="159"/>
      <c r="AK65" s="160"/>
      <c r="AL65" s="160"/>
    </row>
    <row r="66" s="2" customFormat="1" ht="13.5" customHeight="1" spans="1:38">
      <c r="A66" s="46">
        <v>22</v>
      </c>
      <c r="B66" s="33">
        <v>44831</v>
      </c>
      <c r="C66" s="81"/>
      <c r="D66" s="82" t="s">
        <v>222</v>
      </c>
      <c r="E66" s="32" t="s">
        <v>775</v>
      </c>
      <c r="F66" s="32">
        <v>549</v>
      </c>
      <c r="G66" s="32">
        <v>535</v>
      </c>
      <c r="H66" s="32">
        <v>527</v>
      </c>
      <c r="I66" s="32" t="s">
        <v>879</v>
      </c>
      <c r="J66" s="115" t="s">
        <v>880</v>
      </c>
      <c r="K66" s="115">
        <f t="shared" si="83"/>
        <v>-22</v>
      </c>
      <c r="L66" s="116">
        <f>(F66*-0.7)/100</f>
        <v>-3.843</v>
      </c>
      <c r="M66" s="117">
        <f t="shared" si="85"/>
        <v>-0.0470728597449909</v>
      </c>
      <c r="N66" s="115" t="s">
        <v>788</v>
      </c>
      <c r="O66" s="118">
        <v>44832</v>
      </c>
      <c r="P66" s="72"/>
      <c r="Q66" s="1"/>
      <c r="R66" s="157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8"/>
      <c r="AJ66" s="159"/>
      <c r="AK66" s="160"/>
      <c r="AL66" s="160"/>
    </row>
    <row r="67" s="2" customFormat="1" ht="13.5" customHeight="1" spans="1:38">
      <c r="A67" s="55">
        <v>23</v>
      </c>
      <c r="B67" s="28">
        <v>44831</v>
      </c>
      <c r="C67" s="84"/>
      <c r="D67" s="85" t="s">
        <v>354</v>
      </c>
      <c r="E67" s="27" t="s">
        <v>775</v>
      </c>
      <c r="F67" s="27">
        <v>817</v>
      </c>
      <c r="G67" s="27">
        <v>795</v>
      </c>
      <c r="H67" s="27">
        <v>836</v>
      </c>
      <c r="I67" s="27" t="s">
        <v>881</v>
      </c>
      <c r="J67" s="103" t="s">
        <v>845</v>
      </c>
      <c r="K67" s="103">
        <f t="shared" ref="K67" si="86">H67-F67</f>
        <v>19</v>
      </c>
      <c r="L67" s="110">
        <f>(F67*-0.07)/100</f>
        <v>-0.5719</v>
      </c>
      <c r="M67" s="111">
        <f t="shared" ref="M67" si="87">(K67+L67)/F67</f>
        <v>0.0225558139534884</v>
      </c>
      <c r="N67" s="103" t="s">
        <v>782</v>
      </c>
      <c r="O67" s="112">
        <v>44831</v>
      </c>
      <c r="P67" s="72"/>
      <c r="Q67" s="1"/>
      <c r="R67" s="157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8"/>
      <c r="AJ67" s="159"/>
      <c r="AK67" s="160"/>
      <c r="AL67" s="160"/>
    </row>
    <row r="68" s="2" customFormat="1" ht="13.5" customHeight="1" spans="1:38">
      <c r="A68" s="55">
        <v>24</v>
      </c>
      <c r="B68" s="28">
        <v>44832</v>
      </c>
      <c r="C68" s="84"/>
      <c r="D68" s="85" t="s">
        <v>354</v>
      </c>
      <c r="E68" s="27" t="s">
        <v>775</v>
      </c>
      <c r="F68" s="27">
        <v>814</v>
      </c>
      <c r="G68" s="27">
        <v>790</v>
      </c>
      <c r="H68" s="27">
        <v>832</v>
      </c>
      <c r="I68" s="27" t="s">
        <v>844</v>
      </c>
      <c r="J68" s="103" t="s">
        <v>882</v>
      </c>
      <c r="K68" s="103">
        <f t="shared" ref="K68" si="88">H68-F68</f>
        <v>18</v>
      </c>
      <c r="L68" s="110">
        <f>(F68*-0.07)/100</f>
        <v>-0.5698</v>
      </c>
      <c r="M68" s="111">
        <f t="shared" ref="M68" si="89">(K68+L68)/F68</f>
        <v>0.0214130221130221</v>
      </c>
      <c r="N68" s="103" t="s">
        <v>782</v>
      </c>
      <c r="O68" s="112">
        <v>44832</v>
      </c>
      <c r="P68" s="72"/>
      <c r="Q68" s="1"/>
      <c r="R68" s="157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8"/>
      <c r="AJ68" s="159"/>
      <c r="AK68" s="160"/>
      <c r="AL68" s="160"/>
    </row>
    <row r="69" s="2" customFormat="1" ht="13.5" customHeight="1" spans="1:38">
      <c r="A69" s="59">
        <v>25</v>
      </c>
      <c r="B69" s="42">
        <v>44833</v>
      </c>
      <c r="C69" s="89"/>
      <c r="D69" s="90" t="s">
        <v>174</v>
      </c>
      <c r="E69" s="41" t="s">
        <v>775</v>
      </c>
      <c r="F69" s="41" t="s">
        <v>883</v>
      </c>
      <c r="G69" s="41">
        <v>4395</v>
      </c>
      <c r="H69" s="41"/>
      <c r="I69" s="41" t="s">
        <v>884</v>
      </c>
      <c r="J69" s="150" t="s">
        <v>802</v>
      </c>
      <c r="K69" s="150"/>
      <c r="L69" s="151"/>
      <c r="M69" s="152"/>
      <c r="N69" s="150"/>
      <c r="O69" s="153"/>
      <c r="P69" s="72"/>
      <c r="Q69" s="1"/>
      <c r="R69" s="157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8"/>
      <c r="AJ69" s="159"/>
      <c r="AK69" s="160"/>
      <c r="AL69" s="160"/>
    </row>
    <row r="70" s="2" customFormat="1" ht="13.5" customHeight="1" spans="1:38">
      <c r="A70" s="59">
        <v>26</v>
      </c>
      <c r="B70" s="42">
        <v>44833</v>
      </c>
      <c r="C70" s="89"/>
      <c r="D70" s="90" t="s">
        <v>144</v>
      </c>
      <c r="E70" s="41" t="s">
        <v>775</v>
      </c>
      <c r="F70" s="41" t="s">
        <v>885</v>
      </c>
      <c r="G70" s="41">
        <v>825</v>
      </c>
      <c r="H70" s="41"/>
      <c r="I70" s="41" t="s">
        <v>867</v>
      </c>
      <c r="J70" s="150" t="s">
        <v>802</v>
      </c>
      <c r="K70" s="150"/>
      <c r="L70" s="151"/>
      <c r="M70" s="152"/>
      <c r="N70" s="150"/>
      <c r="O70" s="153"/>
      <c r="P70" s="72"/>
      <c r="Q70" s="1"/>
      <c r="R70" s="157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  <c r="AH70" s="154"/>
      <c r="AI70" s="158"/>
      <c r="AJ70" s="159"/>
      <c r="AK70" s="160"/>
      <c r="AL70" s="160"/>
    </row>
    <row r="71" s="3" customFormat="1" customHeight="1" spans="1:38">
      <c r="A71" s="59"/>
      <c r="B71" s="42"/>
      <c r="C71" s="89"/>
      <c r="D71" s="90"/>
      <c r="E71" s="41"/>
      <c r="F71" s="41"/>
      <c r="G71" s="41"/>
      <c r="H71" s="41"/>
      <c r="I71" s="41"/>
      <c r="J71" s="150"/>
      <c r="K71" s="150"/>
      <c r="L71" s="151"/>
      <c r="M71" s="152"/>
      <c r="N71" s="150"/>
      <c r="O71" s="153"/>
      <c r="P71" s="72"/>
      <c r="Q71" s="1"/>
      <c r="R71" s="157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8"/>
      <c r="AJ71" s="159"/>
      <c r="AK71" s="159"/>
      <c r="AL71" s="159"/>
    </row>
    <row r="72" customHeight="1" spans="1:38">
      <c r="A72" s="161"/>
      <c r="B72" s="162"/>
      <c r="C72" s="163"/>
      <c r="D72" s="164"/>
      <c r="E72" s="165"/>
      <c r="F72" s="165"/>
      <c r="G72" s="165"/>
      <c r="H72" s="165"/>
      <c r="I72" s="165"/>
      <c r="J72" s="187"/>
      <c r="K72" s="187"/>
      <c r="L72" s="188"/>
      <c r="M72" s="189"/>
      <c r="N72" s="187"/>
      <c r="O72" s="190"/>
      <c r="P72" s="191"/>
      <c r="Q72" s="1"/>
      <c r="R72" s="157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6"/>
      <c r="AI72" s="6"/>
      <c r="AJ72" s="6"/>
      <c r="AK72" s="6"/>
      <c r="AL72" s="6"/>
    </row>
    <row r="73" ht="44.25" customHeight="1" spans="1:34">
      <c r="A73" s="66" t="s">
        <v>833</v>
      </c>
      <c r="B73" s="166"/>
      <c r="C73" s="166"/>
      <c r="D73" s="6"/>
      <c r="E73" s="7"/>
      <c r="F73" s="7"/>
      <c r="G73" s="7"/>
      <c r="H73" s="7" t="s">
        <v>886</v>
      </c>
      <c r="I73" s="7"/>
      <c r="J73" s="7"/>
      <c r="K73" s="133"/>
      <c r="L73" s="192"/>
      <c r="M73" s="133"/>
      <c r="N73" s="134"/>
      <c r="O73" s="133"/>
      <c r="P73" s="6"/>
      <c r="Q73" s="6"/>
      <c r="R73" s="7"/>
      <c r="S73" s="6"/>
      <c r="T73" s="6"/>
      <c r="U73" s="6"/>
      <c r="V73" s="6"/>
      <c r="W73" s="6"/>
      <c r="X73" s="6"/>
      <c r="Y73" s="6"/>
      <c r="Z73" s="6"/>
      <c r="AA73" s="6"/>
      <c r="AB73" s="6"/>
      <c r="AC73" s="207"/>
      <c r="AD73" s="207"/>
      <c r="AE73" s="207"/>
      <c r="AF73" s="207"/>
      <c r="AG73" s="207"/>
      <c r="AH73" s="207"/>
    </row>
    <row r="74" ht="12.75" customHeight="1" spans="1:38">
      <c r="A74" s="71" t="s">
        <v>834</v>
      </c>
      <c r="B74" s="66"/>
      <c r="C74" s="66"/>
      <c r="D74" s="66"/>
      <c r="E74" s="72"/>
      <c r="F74" s="73" t="s">
        <v>835</v>
      </c>
      <c r="G74" s="94"/>
      <c r="H74" s="72"/>
      <c r="I74" s="94"/>
      <c r="J74" s="7"/>
      <c r="K74" s="193"/>
      <c r="L74" s="194"/>
      <c r="M74" s="7"/>
      <c r="N74" s="63"/>
      <c r="O74" s="195"/>
      <c r="P74" s="72"/>
      <c r="Q74" s="72"/>
      <c r="R74" s="7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</row>
    <row r="75" ht="14.25" customHeight="1" spans="1:38">
      <c r="A75" s="71"/>
      <c r="B75" s="66"/>
      <c r="C75" s="66"/>
      <c r="D75" s="66"/>
      <c r="E75" s="7"/>
      <c r="F75" s="73" t="s">
        <v>838</v>
      </c>
      <c r="G75" s="94"/>
      <c r="H75" s="72"/>
      <c r="I75" s="94"/>
      <c r="J75" s="7"/>
      <c r="K75" s="193"/>
      <c r="L75" s="194"/>
      <c r="M75" s="7"/>
      <c r="N75" s="63"/>
      <c r="O75" s="195"/>
      <c r="P75" s="72"/>
      <c r="Q75" s="72"/>
      <c r="R75" s="7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</row>
    <row r="76" ht="14.25" customHeight="1" spans="1:38">
      <c r="A76" s="66"/>
      <c r="B76" s="66"/>
      <c r="C76" s="66"/>
      <c r="D76" s="66"/>
      <c r="E76" s="7"/>
      <c r="F76" s="7"/>
      <c r="G76" s="7"/>
      <c r="H76" s="7"/>
      <c r="I76" s="7"/>
      <c r="J76" s="143"/>
      <c r="K76" s="140"/>
      <c r="L76" s="141"/>
      <c r="M76" s="7"/>
      <c r="N76" s="144"/>
      <c r="O76" s="6"/>
      <c r="P76" s="72"/>
      <c r="Q76" s="72"/>
      <c r="R76" s="7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</row>
    <row r="77" ht="12.75" customHeight="1" spans="1:38">
      <c r="A77" s="167" t="s">
        <v>887</v>
      </c>
      <c r="B77" s="167"/>
      <c r="C77" s="167"/>
      <c r="D77" s="167"/>
      <c r="E77" s="7"/>
      <c r="F77" s="7"/>
      <c r="G77" s="7"/>
      <c r="H77" s="7"/>
      <c r="I77" s="7"/>
      <c r="J77" s="7"/>
      <c r="K77" s="7"/>
      <c r="L77" s="7"/>
      <c r="M77" s="7"/>
      <c r="N77" s="7"/>
      <c r="O77" s="196"/>
      <c r="Q77" s="72"/>
      <c r="R77" s="7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</row>
    <row r="78" ht="38.25" customHeight="1" spans="1:38">
      <c r="A78" s="14" t="s">
        <v>16</v>
      </c>
      <c r="B78" s="14" t="s">
        <v>590</v>
      </c>
      <c r="C78" s="14"/>
      <c r="D78" s="15" t="s">
        <v>762</v>
      </c>
      <c r="E78" s="14" t="s">
        <v>763</v>
      </c>
      <c r="F78" s="14" t="s">
        <v>764</v>
      </c>
      <c r="G78" s="14" t="s">
        <v>840</v>
      </c>
      <c r="H78" s="14" t="s">
        <v>766</v>
      </c>
      <c r="I78" s="14" t="s">
        <v>767</v>
      </c>
      <c r="J78" s="13" t="s">
        <v>768</v>
      </c>
      <c r="K78" s="197" t="s">
        <v>888</v>
      </c>
      <c r="L78" s="76" t="s">
        <v>770</v>
      </c>
      <c r="M78" s="197" t="s">
        <v>889</v>
      </c>
      <c r="N78" s="14" t="s">
        <v>890</v>
      </c>
      <c r="O78" s="13" t="s">
        <v>772</v>
      </c>
      <c r="P78" s="15" t="s">
        <v>773</v>
      </c>
      <c r="Q78" s="72"/>
      <c r="R78" s="7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</row>
    <row r="79" s="4" customFormat="1" ht="12.75" customHeight="1" spans="1:38">
      <c r="A79" s="22">
        <v>1</v>
      </c>
      <c r="B79" s="23">
        <v>44802</v>
      </c>
      <c r="C79" s="168"/>
      <c r="D79" s="168" t="s">
        <v>891</v>
      </c>
      <c r="E79" s="22" t="s">
        <v>775</v>
      </c>
      <c r="F79" s="22">
        <v>724</v>
      </c>
      <c r="G79" s="22">
        <v>710</v>
      </c>
      <c r="H79" s="169">
        <v>735.5</v>
      </c>
      <c r="I79" s="169" t="s">
        <v>892</v>
      </c>
      <c r="J79" s="103" t="s">
        <v>893</v>
      </c>
      <c r="K79" s="169">
        <f t="shared" ref="K79" si="90">H79-F79</f>
        <v>11.5</v>
      </c>
      <c r="L79" s="198">
        <f t="shared" ref="L79" si="91">(H79*N79)*0.07%</f>
        <v>489.1075</v>
      </c>
      <c r="M79" s="199">
        <f t="shared" ref="M79" si="92">(K79*N79)-L79</f>
        <v>10435.8925</v>
      </c>
      <c r="N79" s="169">
        <v>950</v>
      </c>
      <c r="O79" s="103" t="s">
        <v>782</v>
      </c>
      <c r="P79" s="23">
        <v>44805</v>
      </c>
      <c r="Q79" s="205"/>
      <c r="R79" s="206" t="s">
        <v>779</v>
      </c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65"/>
      <c r="AG79" s="162"/>
      <c r="AH79" s="205"/>
      <c r="AI79" s="205"/>
      <c r="AJ79" s="165"/>
      <c r="AK79" s="165"/>
      <c r="AL79" s="165"/>
    </row>
    <row r="80" s="4" customFormat="1" ht="12.75" customHeight="1" spans="1:38">
      <c r="A80" s="27">
        <v>2</v>
      </c>
      <c r="B80" s="23">
        <v>44805</v>
      </c>
      <c r="C80" s="168"/>
      <c r="D80" s="168" t="s">
        <v>894</v>
      </c>
      <c r="E80" s="22" t="s">
        <v>775</v>
      </c>
      <c r="F80" s="22">
        <v>873.5</v>
      </c>
      <c r="G80" s="27">
        <v>864</v>
      </c>
      <c r="H80" s="169">
        <v>884</v>
      </c>
      <c r="I80" s="169" t="s">
        <v>895</v>
      </c>
      <c r="J80" s="103" t="s">
        <v>896</v>
      </c>
      <c r="K80" s="169">
        <f t="shared" ref="K80" si="93">H80-F80</f>
        <v>10.5</v>
      </c>
      <c r="L80" s="198">
        <f t="shared" ref="L80" si="94">(H80*N80)*0.07%</f>
        <v>850.85</v>
      </c>
      <c r="M80" s="199">
        <f t="shared" ref="M80" si="95">(K80*N80)-L80</f>
        <v>13586.65</v>
      </c>
      <c r="N80" s="169">
        <v>1375</v>
      </c>
      <c r="O80" s="103" t="s">
        <v>782</v>
      </c>
      <c r="P80" s="23">
        <v>44805</v>
      </c>
      <c r="Q80" s="205"/>
      <c r="R80" s="206" t="s">
        <v>779</v>
      </c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65"/>
      <c r="AG80" s="162"/>
      <c r="AH80" s="205"/>
      <c r="AI80" s="205"/>
      <c r="AJ80" s="165"/>
      <c r="AK80" s="165"/>
      <c r="AL80" s="165"/>
    </row>
    <row r="81" s="4" customFormat="1" ht="12.75" customHeight="1" spans="1:38">
      <c r="A81" s="32">
        <v>3</v>
      </c>
      <c r="B81" s="80">
        <v>44805</v>
      </c>
      <c r="C81" s="170"/>
      <c r="D81" s="170" t="s">
        <v>897</v>
      </c>
      <c r="E81" s="171" t="s">
        <v>775</v>
      </c>
      <c r="F81" s="171">
        <v>696.5</v>
      </c>
      <c r="G81" s="32">
        <v>685</v>
      </c>
      <c r="H81" s="172">
        <v>685</v>
      </c>
      <c r="I81" s="172" t="s">
        <v>898</v>
      </c>
      <c r="J81" s="115" t="s">
        <v>899</v>
      </c>
      <c r="K81" s="172">
        <f t="shared" ref="K81" si="96">H81-F81</f>
        <v>-11.5</v>
      </c>
      <c r="L81" s="200">
        <f t="shared" ref="L81" si="97">(H81*N81)*0.07%</f>
        <v>479.5</v>
      </c>
      <c r="M81" s="201">
        <f t="shared" ref="M81" si="98">(K81*N81)-L81</f>
        <v>-11979.5</v>
      </c>
      <c r="N81" s="172">
        <v>1000</v>
      </c>
      <c r="O81" s="115" t="s">
        <v>788</v>
      </c>
      <c r="P81" s="80">
        <v>44806</v>
      </c>
      <c r="Q81" s="205"/>
      <c r="R81" s="206" t="s">
        <v>793</v>
      </c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65"/>
      <c r="AG81" s="162"/>
      <c r="AH81" s="205"/>
      <c r="AI81" s="205"/>
      <c r="AJ81" s="165"/>
      <c r="AK81" s="165"/>
      <c r="AL81" s="165"/>
    </row>
    <row r="82" s="4" customFormat="1" ht="12.75" customHeight="1" spans="1:38">
      <c r="A82" s="27">
        <v>4</v>
      </c>
      <c r="B82" s="23">
        <v>44805</v>
      </c>
      <c r="C82" s="168"/>
      <c r="D82" s="168" t="s">
        <v>900</v>
      </c>
      <c r="E82" s="22" t="s">
        <v>775</v>
      </c>
      <c r="F82" s="22">
        <v>240</v>
      </c>
      <c r="G82" s="27">
        <v>234.5</v>
      </c>
      <c r="H82" s="169">
        <v>246</v>
      </c>
      <c r="I82" s="169" t="s">
        <v>901</v>
      </c>
      <c r="J82" s="103" t="s">
        <v>902</v>
      </c>
      <c r="K82" s="169">
        <f t="shared" ref="K82:K83" si="99">H82-F82</f>
        <v>6</v>
      </c>
      <c r="L82" s="198">
        <f t="shared" ref="L82:L83" si="100">(H82*N82)*0.07%</f>
        <v>430.5</v>
      </c>
      <c r="M82" s="199">
        <f t="shared" ref="M82:M83" si="101">(K82*N82)-L82</f>
        <v>14569.5</v>
      </c>
      <c r="N82" s="169">
        <v>2500</v>
      </c>
      <c r="O82" s="103" t="s">
        <v>782</v>
      </c>
      <c r="P82" s="23">
        <v>44805</v>
      </c>
      <c r="Q82" s="205"/>
      <c r="R82" s="206" t="s">
        <v>793</v>
      </c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65"/>
      <c r="AG82" s="162"/>
      <c r="AH82" s="205"/>
      <c r="AI82" s="205"/>
      <c r="AJ82" s="165"/>
      <c r="AK82" s="165"/>
      <c r="AL82" s="165"/>
    </row>
    <row r="83" s="4" customFormat="1" ht="12.75" customHeight="1" spans="1:38">
      <c r="A83" s="32">
        <v>5</v>
      </c>
      <c r="B83" s="80">
        <v>44805</v>
      </c>
      <c r="C83" s="170"/>
      <c r="D83" s="170" t="s">
        <v>903</v>
      </c>
      <c r="E83" s="171" t="s">
        <v>775</v>
      </c>
      <c r="F83" s="171">
        <v>2070</v>
      </c>
      <c r="G83" s="32">
        <v>2000</v>
      </c>
      <c r="H83" s="172">
        <v>2000</v>
      </c>
      <c r="I83" s="172" t="s">
        <v>904</v>
      </c>
      <c r="J83" s="115" t="s">
        <v>905</v>
      </c>
      <c r="K83" s="172">
        <f t="shared" si="99"/>
        <v>-70</v>
      </c>
      <c r="L83" s="200">
        <f t="shared" si="100"/>
        <v>280</v>
      </c>
      <c r="M83" s="201">
        <f t="shared" si="101"/>
        <v>-14280</v>
      </c>
      <c r="N83" s="172">
        <v>200</v>
      </c>
      <c r="O83" s="115" t="s">
        <v>788</v>
      </c>
      <c r="P83" s="80">
        <v>44810</v>
      </c>
      <c r="Q83" s="205"/>
      <c r="R83" s="206" t="s">
        <v>793</v>
      </c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65"/>
      <c r="AG83" s="162"/>
      <c r="AH83" s="205"/>
      <c r="AI83" s="205"/>
      <c r="AJ83" s="165"/>
      <c r="AK83" s="165"/>
      <c r="AL83" s="165"/>
    </row>
    <row r="84" s="4" customFormat="1" ht="12.75" customHeight="1" spans="1:38">
      <c r="A84" s="32">
        <v>6</v>
      </c>
      <c r="B84" s="80">
        <v>44806</v>
      </c>
      <c r="C84" s="170"/>
      <c r="D84" s="170" t="s">
        <v>906</v>
      </c>
      <c r="E84" s="171" t="s">
        <v>907</v>
      </c>
      <c r="F84" s="171">
        <v>534</v>
      </c>
      <c r="G84" s="32">
        <v>545</v>
      </c>
      <c r="H84" s="172">
        <v>543</v>
      </c>
      <c r="I84" s="172" t="s">
        <v>908</v>
      </c>
      <c r="J84" s="115" t="s">
        <v>909</v>
      </c>
      <c r="K84" s="172">
        <f>F84-H84</f>
        <v>-9</v>
      </c>
      <c r="L84" s="200">
        <f t="shared" ref="L84" si="102">(H84*N84)*0.07%</f>
        <v>570.15</v>
      </c>
      <c r="M84" s="201">
        <f t="shared" ref="M84" si="103">(K84*N84)-L84</f>
        <v>-14070.15</v>
      </c>
      <c r="N84" s="172">
        <v>1500</v>
      </c>
      <c r="O84" s="115" t="s">
        <v>788</v>
      </c>
      <c r="P84" s="80">
        <v>44810</v>
      </c>
      <c r="Q84" s="205"/>
      <c r="R84" s="206" t="s">
        <v>779</v>
      </c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65"/>
      <c r="AG84" s="162"/>
      <c r="AH84" s="205"/>
      <c r="AI84" s="205"/>
      <c r="AJ84" s="165"/>
      <c r="AK84" s="165"/>
      <c r="AL84" s="165"/>
    </row>
    <row r="85" s="4" customFormat="1" ht="12.75" customHeight="1" spans="1:38">
      <c r="A85" s="27">
        <v>7</v>
      </c>
      <c r="B85" s="23">
        <v>44806</v>
      </c>
      <c r="C85" s="168"/>
      <c r="D85" s="168" t="s">
        <v>910</v>
      </c>
      <c r="E85" s="22" t="s">
        <v>775</v>
      </c>
      <c r="F85" s="22">
        <v>371.5</v>
      </c>
      <c r="G85" s="27">
        <v>365</v>
      </c>
      <c r="H85" s="169">
        <v>376</v>
      </c>
      <c r="I85" s="169" t="s">
        <v>911</v>
      </c>
      <c r="J85" s="103" t="s">
        <v>912</v>
      </c>
      <c r="K85" s="169">
        <f t="shared" ref="K85" si="104">H85-F85</f>
        <v>4.5</v>
      </c>
      <c r="L85" s="198">
        <f t="shared" ref="L85" si="105">(H85*N85)*0.07%</f>
        <v>473.76</v>
      </c>
      <c r="M85" s="199">
        <f t="shared" ref="M85" si="106">(K85*N85)-L85</f>
        <v>7626.24</v>
      </c>
      <c r="N85" s="169">
        <v>1800</v>
      </c>
      <c r="O85" s="103" t="s">
        <v>782</v>
      </c>
      <c r="P85" s="23">
        <v>44809</v>
      </c>
      <c r="Q85" s="205"/>
      <c r="R85" s="206" t="s">
        <v>779</v>
      </c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65"/>
      <c r="AG85" s="162"/>
      <c r="AH85" s="205"/>
      <c r="AI85" s="205"/>
      <c r="AJ85" s="165"/>
      <c r="AK85" s="165"/>
      <c r="AL85" s="165"/>
    </row>
    <row r="86" s="4" customFormat="1" ht="12.75" customHeight="1" spans="1:38">
      <c r="A86" s="32">
        <v>8</v>
      </c>
      <c r="B86" s="80">
        <v>44806</v>
      </c>
      <c r="C86" s="170"/>
      <c r="D86" s="170" t="s">
        <v>900</v>
      </c>
      <c r="E86" s="171" t="s">
        <v>775</v>
      </c>
      <c r="F86" s="171">
        <v>239.5</v>
      </c>
      <c r="G86" s="32">
        <v>234.5</v>
      </c>
      <c r="H86" s="172">
        <v>234.5</v>
      </c>
      <c r="I86" s="172" t="s">
        <v>901</v>
      </c>
      <c r="J86" s="115" t="s">
        <v>913</v>
      </c>
      <c r="K86" s="172">
        <f t="shared" ref="K86" si="107">H86-F86</f>
        <v>-5</v>
      </c>
      <c r="L86" s="200">
        <f t="shared" ref="L86" si="108">(H86*N86)*0.07%</f>
        <v>410.375</v>
      </c>
      <c r="M86" s="201">
        <f t="shared" ref="M86" si="109">(K86*N86)-L86</f>
        <v>-12910.375</v>
      </c>
      <c r="N86" s="172">
        <v>2500</v>
      </c>
      <c r="O86" s="115" t="s">
        <v>788</v>
      </c>
      <c r="P86" s="80">
        <v>44809</v>
      </c>
      <c r="Q86" s="205"/>
      <c r="R86" s="206" t="s">
        <v>793</v>
      </c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65"/>
      <c r="AG86" s="162"/>
      <c r="AH86" s="205"/>
      <c r="AI86" s="205"/>
      <c r="AJ86" s="165"/>
      <c r="AK86" s="165"/>
      <c r="AL86" s="165"/>
    </row>
    <row r="87" s="4" customFormat="1" ht="12.75" customHeight="1" spans="1:38">
      <c r="A87" s="27">
        <v>9</v>
      </c>
      <c r="B87" s="23">
        <v>44809</v>
      </c>
      <c r="C87" s="168"/>
      <c r="D87" s="168" t="s">
        <v>914</v>
      </c>
      <c r="E87" s="22" t="s">
        <v>907</v>
      </c>
      <c r="F87" s="22">
        <v>117</v>
      </c>
      <c r="G87" s="27">
        <v>119</v>
      </c>
      <c r="H87" s="169">
        <v>115.5</v>
      </c>
      <c r="I87" s="169">
        <v>112</v>
      </c>
      <c r="J87" s="103" t="s">
        <v>915</v>
      </c>
      <c r="K87" s="169">
        <f>F87-H87</f>
        <v>1.5</v>
      </c>
      <c r="L87" s="198">
        <f t="shared" ref="L87:L89" si="110">(H87*N87)*0.07%</f>
        <v>501.27</v>
      </c>
      <c r="M87" s="199">
        <f t="shared" ref="M87:M89" si="111">(K87*N87)-L87</f>
        <v>8798.73</v>
      </c>
      <c r="N87" s="169">
        <v>6200</v>
      </c>
      <c r="O87" s="103" t="s">
        <v>782</v>
      </c>
      <c r="P87" s="23">
        <v>44809</v>
      </c>
      <c r="Q87" s="205"/>
      <c r="R87" s="206" t="s">
        <v>779</v>
      </c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65"/>
      <c r="AG87" s="162"/>
      <c r="AH87" s="205"/>
      <c r="AI87" s="205"/>
      <c r="AJ87" s="165"/>
      <c r="AK87" s="165"/>
      <c r="AL87" s="165"/>
    </row>
    <row r="88" s="4" customFormat="1" ht="12.75" customHeight="1" spans="1:38">
      <c r="A88" s="27">
        <v>10</v>
      </c>
      <c r="B88" s="23">
        <v>44810</v>
      </c>
      <c r="C88" s="168"/>
      <c r="D88" s="168" t="s">
        <v>910</v>
      </c>
      <c r="E88" s="22" t="s">
        <v>775</v>
      </c>
      <c r="F88" s="22">
        <v>370.5</v>
      </c>
      <c r="G88" s="27">
        <v>364</v>
      </c>
      <c r="H88" s="169">
        <v>375.5</v>
      </c>
      <c r="I88" s="169" t="s">
        <v>911</v>
      </c>
      <c r="J88" s="103" t="s">
        <v>916</v>
      </c>
      <c r="K88" s="169">
        <f t="shared" ref="K88:K89" si="112">H88-F88</f>
        <v>5</v>
      </c>
      <c r="L88" s="198">
        <f t="shared" si="110"/>
        <v>473.13</v>
      </c>
      <c r="M88" s="199">
        <f t="shared" si="111"/>
        <v>8526.87</v>
      </c>
      <c r="N88" s="169">
        <v>1800</v>
      </c>
      <c r="O88" s="103" t="s">
        <v>782</v>
      </c>
      <c r="P88" s="23">
        <v>44811</v>
      </c>
      <c r="Q88" s="205"/>
      <c r="R88" s="206" t="s">
        <v>779</v>
      </c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65"/>
      <c r="AG88" s="162"/>
      <c r="AH88" s="205"/>
      <c r="AI88" s="205"/>
      <c r="AJ88" s="165"/>
      <c r="AK88" s="165"/>
      <c r="AL88" s="165"/>
    </row>
    <row r="89" s="4" customFormat="1" ht="12.75" customHeight="1" spans="1:38">
      <c r="A89" s="27">
        <v>11</v>
      </c>
      <c r="B89" s="23">
        <v>44810</v>
      </c>
      <c r="C89" s="168"/>
      <c r="D89" s="168" t="s">
        <v>917</v>
      </c>
      <c r="E89" s="22" t="s">
        <v>775</v>
      </c>
      <c r="F89" s="22">
        <v>825</v>
      </c>
      <c r="G89" s="27">
        <v>810</v>
      </c>
      <c r="H89" s="169">
        <v>836</v>
      </c>
      <c r="I89" s="169" t="s">
        <v>918</v>
      </c>
      <c r="J89" s="103" t="s">
        <v>919</v>
      </c>
      <c r="K89" s="169">
        <f t="shared" si="112"/>
        <v>11</v>
      </c>
      <c r="L89" s="198">
        <f t="shared" si="110"/>
        <v>585.2</v>
      </c>
      <c r="M89" s="199">
        <f t="shared" si="111"/>
        <v>10414.8</v>
      </c>
      <c r="N89" s="169">
        <v>1000</v>
      </c>
      <c r="O89" s="103" t="s">
        <v>782</v>
      </c>
      <c r="P89" s="23">
        <v>44817</v>
      </c>
      <c r="Q89" s="205"/>
      <c r="R89" s="206" t="s">
        <v>779</v>
      </c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65"/>
      <c r="AG89" s="162"/>
      <c r="AH89" s="205"/>
      <c r="AI89" s="205"/>
      <c r="AJ89" s="165"/>
      <c r="AK89" s="165"/>
      <c r="AL89" s="165"/>
    </row>
    <row r="90" s="4" customFormat="1" ht="12.75" customHeight="1" spans="1:38">
      <c r="A90" s="27">
        <v>12</v>
      </c>
      <c r="B90" s="23">
        <v>44811</v>
      </c>
      <c r="C90" s="168"/>
      <c r="D90" s="168" t="s">
        <v>920</v>
      </c>
      <c r="E90" s="22" t="s">
        <v>775</v>
      </c>
      <c r="F90" s="22">
        <v>2585</v>
      </c>
      <c r="G90" s="27">
        <v>2540</v>
      </c>
      <c r="H90" s="169">
        <v>2619</v>
      </c>
      <c r="I90" s="169" t="s">
        <v>921</v>
      </c>
      <c r="J90" s="103" t="s">
        <v>922</v>
      </c>
      <c r="K90" s="169">
        <f t="shared" ref="K90" si="113">H90-F90</f>
        <v>34</v>
      </c>
      <c r="L90" s="198">
        <f t="shared" ref="L90" si="114">(H90*N90)*0.07%</f>
        <v>549.99</v>
      </c>
      <c r="M90" s="199">
        <f t="shared" ref="M90" si="115">(K90*N90)-L90</f>
        <v>9650.01</v>
      </c>
      <c r="N90" s="169">
        <v>300</v>
      </c>
      <c r="O90" s="103" t="s">
        <v>782</v>
      </c>
      <c r="P90" s="23">
        <v>44813</v>
      </c>
      <c r="Q90" s="205"/>
      <c r="R90" s="206" t="s">
        <v>793</v>
      </c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65"/>
      <c r="AG90" s="162"/>
      <c r="AH90" s="205"/>
      <c r="AI90" s="205"/>
      <c r="AJ90" s="165"/>
      <c r="AK90" s="165"/>
      <c r="AL90" s="165"/>
    </row>
    <row r="91" s="4" customFormat="1" ht="12.75" customHeight="1" spans="1:38">
      <c r="A91" s="27">
        <v>13</v>
      </c>
      <c r="B91" s="23">
        <v>44811</v>
      </c>
      <c r="C91" s="168"/>
      <c r="D91" s="168" t="s">
        <v>923</v>
      </c>
      <c r="E91" s="22" t="s">
        <v>775</v>
      </c>
      <c r="F91" s="22">
        <v>750</v>
      </c>
      <c r="G91" s="27">
        <v>736</v>
      </c>
      <c r="H91" s="169">
        <v>759</v>
      </c>
      <c r="I91" s="169" t="s">
        <v>924</v>
      </c>
      <c r="J91" s="103" t="s">
        <v>925</v>
      </c>
      <c r="K91" s="169">
        <f t="shared" ref="K91:K93" si="116">H91-F91</f>
        <v>9</v>
      </c>
      <c r="L91" s="198">
        <f t="shared" ref="L91:L94" si="117">(H91*N91)*0.07%</f>
        <v>504.735</v>
      </c>
      <c r="M91" s="199">
        <f t="shared" ref="M91:M94" si="118">(K91*N91)-L91</f>
        <v>8045.265</v>
      </c>
      <c r="N91" s="169">
        <v>950</v>
      </c>
      <c r="O91" s="103" t="s">
        <v>782</v>
      </c>
      <c r="P91" s="23">
        <v>44811</v>
      </c>
      <c r="Q91" s="205"/>
      <c r="R91" s="206" t="s">
        <v>779</v>
      </c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65"/>
      <c r="AG91" s="162"/>
      <c r="AH91" s="205"/>
      <c r="AI91" s="205"/>
      <c r="AJ91" s="165"/>
      <c r="AK91" s="165"/>
      <c r="AL91" s="165"/>
    </row>
    <row r="92" s="4" customFormat="1" ht="12.75" customHeight="1" spans="1:38">
      <c r="A92" s="27">
        <v>14</v>
      </c>
      <c r="B92" s="23">
        <v>44811</v>
      </c>
      <c r="C92" s="168"/>
      <c r="D92" s="168" t="s">
        <v>926</v>
      </c>
      <c r="E92" s="22" t="s">
        <v>775</v>
      </c>
      <c r="F92" s="22">
        <v>1059</v>
      </c>
      <c r="G92" s="27">
        <v>1040</v>
      </c>
      <c r="H92" s="169">
        <v>1076</v>
      </c>
      <c r="I92" s="169" t="s">
        <v>927</v>
      </c>
      <c r="J92" s="103" t="s">
        <v>928</v>
      </c>
      <c r="K92" s="169">
        <f t="shared" si="116"/>
        <v>17</v>
      </c>
      <c r="L92" s="198">
        <f t="shared" si="117"/>
        <v>489.58</v>
      </c>
      <c r="M92" s="199">
        <f t="shared" si="118"/>
        <v>10560.42</v>
      </c>
      <c r="N92" s="169">
        <v>650</v>
      </c>
      <c r="O92" s="103" t="s">
        <v>782</v>
      </c>
      <c r="P92" s="23">
        <v>44811</v>
      </c>
      <c r="Q92" s="205"/>
      <c r="R92" s="206" t="s">
        <v>793</v>
      </c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65"/>
      <c r="AG92" s="162"/>
      <c r="AH92" s="205"/>
      <c r="AI92" s="205"/>
      <c r="AJ92" s="165"/>
      <c r="AK92" s="165"/>
      <c r="AL92" s="165"/>
    </row>
    <row r="93" s="4" customFormat="1" ht="12.75" customHeight="1" spans="1:38">
      <c r="A93" s="27">
        <v>15</v>
      </c>
      <c r="B93" s="23">
        <v>44811</v>
      </c>
      <c r="C93" s="168"/>
      <c r="D93" s="168" t="s">
        <v>929</v>
      </c>
      <c r="E93" s="22" t="s">
        <v>775</v>
      </c>
      <c r="F93" s="22">
        <v>933</v>
      </c>
      <c r="G93" s="27">
        <v>915</v>
      </c>
      <c r="H93" s="169">
        <v>943</v>
      </c>
      <c r="I93" s="169" t="s">
        <v>930</v>
      </c>
      <c r="J93" s="103" t="s">
        <v>931</v>
      </c>
      <c r="K93" s="169">
        <f t="shared" si="116"/>
        <v>10</v>
      </c>
      <c r="L93" s="198">
        <f t="shared" si="117"/>
        <v>462.07</v>
      </c>
      <c r="M93" s="199">
        <f t="shared" si="118"/>
        <v>6537.93</v>
      </c>
      <c r="N93" s="169">
        <v>700</v>
      </c>
      <c r="O93" s="103" t="s">
        <v>782</v>
      </c>
      <c r="P93" s="23">
        <v>44811</v>
      </c>
      <c r="Q93" s="205"/>
      <c r="R93" s="206" t="s">
        <v>779</v>
      </c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65"/>
      <c r="AG93" s="162"/>
      <c r="AH93" s="205"/>
      <c r="AI93" s="205"/>
      <c r="AJ93" s="165"/>
      <c r="AK93" s="165"/>
      <c r="AL93" s="165"/>
    </row>
    <row r="94" s="4" customFormat="1" ht="12.75" customHeight="1" spans="1:38">
      <c r="A94" s="32">
        <v>16</v>
      </c>
      <c r="B94" s="47">
        <v>44812</v>
      </c>
      <c r="C94" s="170"/>
      <c r="D94" s="170" t="s">
        <v>906</v>
      </c>
      <c r="E94" s="171" t="s">
        <v>907</v>
      </c>
      <c r="F94" s="171">
        <v>540</v>
      </c>
      <c r="G94" s="32">
        <v>548</v>
      </c>
      <c r="H94" s="172">
        <v>546</v>
      </c>
      <c r="I94" s="172" t="s">
        <v>932</v>
      </c>
      <c r="J94" s="115" t="s">
        <v>933</v>
      </c>
      <c r="K94" s="172">
        <f>F94-H94</f>
        <v>-6</v>
      </c>
      <c r="L94" s="200">
        <f t="shared" si="117"/>
        <v>573.3</v>
      </c>
      <c r="M94" s="201">
        <f t="shared" si="118"/>
        <v>-9573.3</v>
      </c>
      <c r="N94" s="172">
        <v>1500</v>
      </c>
      <c r="O94" s="115" t="s">
        <v>788</v>
      </c>
      <c r="P94" s="80">
        <v>44812</v>
      </c>
      <c r="Q94" s="205"/>
      <c r="R94" s="206" t="s">
        <v>779</v>
      </c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65"/>
      <c r="AG94" s="162"/>
      <c r="AH94" s="205"/>
      <c r="AI94" s="205"/>
      <c r="AJ94" s="165"/>
      <c r="AK94" s="165"/>
      <c r="AL94" s="165"/>
    </row>
    <row r="95" s="4" customFormat="1" ht="12.75" customHeight="1" spans="1:38">
      <c r="A95" s="27">
        <v>17</v>
      </c>
      <c r="B95" s="58">
        <v>44812</v>
      </c>
      <c r="C95" s="168"/>
      <c r="D95" s="168" t="s">
        <v>929</v>
      </c>
      <c r="E95" s="22" t="s">
        <v>775</v>
      </c>
      <c r="F95" s="22">
        <v>935</v>
      </c>
      <c r="G95" s="27">
        <v>918</v>
      </c>
      <c r="H95" s="169">
        <v>946.5</v>
      </c>
      <c r="I95" s="169" t="s">
        <v>934</v>
      </c>
      <c r="J95" s="103" t="s">
        <v>893</v>
      </c>
      <c r="K95" s="169">
        <f t="shared" ref="K95" si="119">H95-F95</f>
        <v>11.5</v>
      </c>
      <c r="L95" s="198">
        <f t="shared" ref="L95" si="120">(H95*N95)*0.07%</f>
        <v>463.785</v>
      </c>
      <c r="M95" s="199">
        <f t="shared" ref="M95" si="121">(K95*N95)-L95</f>
        <v>7586.215</v>
      </c>
      <c r="N95" s="169">
        <v>700</v>
      </c>
      <c r="O95" s="103" t="s">
        <v>782</v>
      </c>
      <c r="P95" s="23">
        <v>44813</v>
      </c>
      <c r="Q95" s="205"/>
      <c r="R95" s="206" t="s">
        <v>779</v>
      </c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65"/>
      <c r="AG95" s="162"/>
      <c r="AH95" s="205"/>
      <c r="AI95" s="205"/>
      <c r="AJ95" s="165"/>
      <c r="AK95" s="165"/>
      <c r="AL95" s="165"/>
    </row>
    <row r="96" s="4" customFormat="1" ht="12.75" customHeight="1" spans="1:38">
      <c r="A96" s="27">
        <v>18</v>
      </c>
      <c r="B96" s="23">
        <v>44813</v>
      </c>
      <c r="C96" s="168"/>
      <c r="D96" s="168" t="s">
        <v>906</v>
      </c>
      <c r="E96" s="22" t="s">
        <v>775</v>
      </c>
      <c r="F96" s="22">
        <v>552</v>
      </c>
      <c r="G96" s="27">
        <v>544</v>
      </c>
      <c r="H96" s="169">
        <v>557.5</v>
      </c>
      <c r="I96" s="169" t="s">
        <v>935</v>
      </c>
      <c r="J96" s="103" t="s">
        <v>936</v>
      </c>
      <c r="K96" s="169">
        <f t="shared" ref="K96" si="122">H96-F96</f>
        <v>5.5</v>
      </c>
      <c r="L96" s="198">
        <f t="shared" ref="L96" si="123">(H96*N96)*0.07%</f>
        <v>585.375</v>
      </c>
      <c r="M96" s="199">
        <f t="shared" ref="M96" si="124">(K96*N96)-L96</f>
        <v>7664.625</v>
      </c>
      <c r="N96" s="169">
        <v>1500</v>
      </c>
      <c r="O96" s="103" t="s">
        <v>782</v>
      </c>
      <c r="P96" s="23">
        <v>44816</v>
      </c>
      <c r="Q96" s="205"/>
      <c r="R96" s="206" t="s">
        <v>779</v>
      </c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65"/>
      <c r="AG96" s="162"/>
      <c r="AH96" s="205"/>
      <c r="AI96" s="205"/>
      <c r="AJ96" s="165"/>
      <c r="AK96" s="165"/>
      <c r="AL96" s="165"/>
    </row>
    <row r="97" s="4" customFormat="1" ht="12.75" customHeight="1" spans="1:38">
      <c r="A97" s="32">
        <v>19</v>
      </c>
      <c r="B97" s="80">
        <v>44816</v>
      </c>
      <c r="C97" s="170"/>
      <c r="D97" s="170" t="s">
        <v>937</v>
      </c>
      <c r="E97" s="171" t="s">
        <v>907</v>
      </c>
      <c r="F97" s="171">
        <v>2415</v>
      </c>
      <c r="G97" s="32">
        <v>2460</v>
      </c>
      <c r="H97" s="172">
        <v>2460</v>
      </c>
      <c r="I97" s="172" t="s">
        <v>938</v>
      </c>
      <c r="J97" s="115" t="s">
        <v>939</v>
      </c>
      <c r="K97" s="172">
        <f>F97-H97</f>
        <v>-45</v>
      </c>
      <c r="L97" s="200">
        <f t="shared" ref="L97:L98" si="125">(H97*N97)*0.07%</f>
        <v>430.5</v>
      </c>
      <c r="M97" s="201">
        <f t="shared" ref="M97:M98" si="126">(K97*N97)-L97</f>
        <v>-11680.5</v>
      </c>
      <c r="N97" s="172">
        <v>250</v>
      </c>
      <c r="O97" s="115" t="s">
        <v>788</v>
      </c>
      <c r="P97" s="80">
        <v>44816</v>
      </c>
      <c r="Q97" s="205"/>
      <c r="R97" s="206" t="s">
        <v>779</v>
      </c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65"/>
      <c r="AG97" s="162"/>
      <c r="AH97" s="205"/>
      <c r="AI97" s="205"/>
      <c r="AJ97" s="165"/>
      <c r="AK97" s="165"/>
      <c r="AL97" s="165"/>
    </row>
    <row r="98" s="4" customFormat="1" ht="12.75" customHeight="1" spans="1:38">
      <c r="A98" s="32">
        <v>20</v>
      </c>
      <c r="B98" s="80">
        <v>44816</v>
      </c>
      <c r="C98" s="170"/>
      <c r="D98" s="170" t="s">
        <v>920</v>
      </c>
      <c r="E98" s="171" t="s">
        <v>775</v>
      </c>
      <c r="F98" s="171">
        <v>2595</v>
      </c>
      <c r="G98" s="32">
        <v>2550</v>
      </c>
      <c r="H98" s="172">
        <v>2550</v>
      </c>
      <c r="I98" s="172" t="s">
        <v>940</v>
      </c>
      <c r="J98" s="115" t="s">
        <v>939</v>
      </c>
      <c r="K98" s="172">
        <f t="shared" ref="K98" si="127">H98-F98</f>
        <v>-45</v>
      </c>
      <c r="L98" s="200">
        <f t="shared" si="125"/>
        <v>535.5</v>
      </c>
      <c r="M98" s="201">
        <f t="shared" si="126"/>
        <v>-14035.5</v>
      </c>
      <c r="N98" s="172">
        <v>300</v>
      </c>
      <c r="O98" s="115" t="s">
        <v>788</v>
      </c>
      <c r="P98" s="80">
        <v>44820</v>
      </c>
      <c r="Q98" s="205"/>
      <c r="R98" s="206" t="s">
        <v>793</v>
      </c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65"/>
      <c r="AG98" s="162"/>
      <c r="AH98" s="205"/>
      <c r="AI98" s="205"/>
      <c r="AJ98" s="165"/>
      <c r="AK98" s="165"/>
      <c r="AL98" s="165"/>
    </row>
    <row r="99" s="4" customFormat="1" ht="12.75" customHeight="1" spans="1:38">
      <c r="A99" s="27">
        <v>21</v>
      </c>
      <c r="B99" s="23">
        <v>44816</v>
      </c>
      <c r="C99" s="168"/>
      <c r="D99" s="168" t="s">
        <v>941</v>
      </c>
      <c r="E99" s="22" t="s">
        <v>775</v>
      </c>
      <c r="F99" s="22">
        <v>1502</v>
      </c>
      <c r="G99" s="27">
        <v>1480</v>
      </c>
      <c r="H99" s="169">
        <v>1517.5</v>
      </c>
      <c r="I99" s="169" t="s">
        <v>942</v>
      </c>
      <c r="J99" s="103" t="s">
        <v>943</v>
      </c>
      <c r="K99" s="169">
        <f t="shared" ref="K99" si="128">H99-F99</f>
        <v>15.5</v>
      </c>
      <c r="L99" s="198">
        <f t="shared" ref="L99" si="129">(H99*N99)*0.07%</f>
        <v>584.2375</v>
      </c>
      <c r="M99" s="199">
        <f t="shared" ref="M99" si="130">(K99*N99)-L99</f>
        <v>7940.7625</v>
      </c>
      <c r="N99" s="169">
        <v>550</v>
      </c>
      <c r="O99" s="103" t="s">
        <v>782</v>
      </c>
      <c r="P99" s="23">
        <v>44817</v>
      </c>
      <c r="Q99" s="205"/>
      <c r="R99" s="206" t="s">
        <v>793</v>
      </c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65"/>
      <c r="AG99" s="162"/>
      <c r="AH99" s="205"/>
      <c r="AI99" s="205"/>
      <c r="AJ99" s="165"/>
      <c r="AK99" s="165"/>
      <c r="AL99" s="165"/>
    </row>
    <row r="100" s="4" customFormat="1" ht="12.75" customHeight="1" spans="1:38">
      <c r="A100" s="27">
        <v>22</v>
      </c>
      <c r="B100" s="23">
        <v>44816</v>
      </c>
      <c r="C100" s="168"/>
      <c r="D100" s="168" t="s">
        <v>944</v>
      </c>
      <c r="E100" s="22" t="s">
        <v>775</v>
      </c>
      <c r="F100" s="22">
        <v>1718</v>
      </c>
      <c r="G100" s="27">
        <v>16890</v>
      </c>
      <c r="H100" s="169">
        <v>1760</v>
      </c>
      <c r="I100" s="169" t="s">
        <v>945</v>
      </c>
      <c r="J100" s="103" t="s">
        <v>946</v>
      </c>
      <c r="K100" s="169">
        <f t="shared" ref="K100:K102" si="131">H100-F100</f>
        <v>42</v>
      </c>
      <c r="L100" s="198">
        <f t="shared" ref="L100:L102" si="132">(H100*N100)*0.07%</f>
        <v>616</v>
      </c>
      <c r="M100" s="199">
        <f t="shared" ref="M100:M102" si="133">(K100*N100)-L100</f>
        <v>20384</v>
      </c>
      <c r="N100" s="169">
        <v>500</v>
      </c>
      <c r="O100" s="103" t="s">
        <v>782</v>
      </c>
      <c r="P100" s="23">
        <v>44817</v>
      </c>
      <c r="Q100" s="205"/>
      <c r="R100" s="206" t="s">
        <v>779</v>
      </c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65"/>
      <c r="AG100" s="162"/>
      <c r="AH100" s="205"/>
      <c r="AI100" s="205"/>
      <c r="AJ100" s="165"/>
      <c r="AK100" s="165"/>
      <c r="AL100" s="165"/>
    </row>
    <row r="101" s="4" customFormat="1" ht="12.75" customHeight="1" spans="1:38">
      <c r="A101" s="32">
        <v>23</v>
      </c>
      <c r="B101" s="54">
        <v>44817</v>
      </c>
      <c r="C101" s="170"/>
      <c r="D101" s="170" t="s">
        <v>947</v>
      </c>
      <c r="E101" s="171" t="s">
        <v>775</v>
      </c>
      <c r="F101" s="171">
        <v>3370</v>
      </c>
      <c r="G101" s="32">
        <v>3300</v>
      </c>
      <c r="H101" s="172">
        <v>3300</v>
      </c>
      <c r="I101" s="172" t="s">
        <v>948</v>
      </c>
      <c r="J101" s="115" t="s">
        <v>905</v>
      </c>
      <c r="K101" s="172">
        <f t="shared" si="131"/>
        <v>-70</v>
      </c>
      <c r="L101" s="200">
        <f t="shared" si="132"/>
        <v>462</v>
      </c>
      <c r="M101" s="201">
        <f t="shared" si="133"/>
        <v>-14462</v>
      </c>
      <c r="N101" s="172">
        <v>200</v>
      </c>
      <c r="O101" s="115" t="s">
        <v>788</v>
      </c>
      <c r="P101" s="80">
        <v>44818</v>
      </c>
      <c r="Q101" s="205"/>
      <c r="R101" s="206" t="s">
        <v>779</v>
      </c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65"/>
      <c r="AG101" s="162"/>
      <c r="AH101" s="205"/>
      <c r="AI101" s="205"/>
      <c r="AJ101" s="165"/>
      <c r="AK101" s="165"/>
      <c r="AL101" s="165"/>
    </row>
    <row r="102" s="4" customFormat="1" ht="12.75" customHeight="1" spans="1:38">
      <c r="A102" s="32">
        <v>24</v>
      </c>
      <c r="B102" s="54">
        <v>44817</v>
      </c>
      <c r="C102" s="170"/>
      <c r="D102" s="170" t="s">
        <v>949</v>
      </c>
      <c r="E102" s="171" t="s">
        <v>775</v>
      </c>
      <c r="F102" s="171">
        <v>548</v>
      </c>
      <c r="G102" s="32">
        <v>535</v>
      </c>
      <c r="H102" s="172">
        <v>535</v>
      </c>
      <c r="I102" s="172" t="s">
        <v>950</v>
      </c>
      <c r="J102" s="115" t="s">
        <v>951</v>
      </c>
      <c r="K102" s="172">
        <f t="shared" si="131"/>
        <v>-13</v>
      </c>
      <c r="L102" s="200">
        <f t="shared" si="132"/>
        <v>374.5</v>
      </c>
      <c r="M102" s="201">
        <f t="shared" si="133"/>
        <v>-13374.5</v>
      </c>
      <c r="N102" s="172">
        <v>1000</v>
      </c>
      <c r="O102" s="115" t="s">
        <v>788</v>
      </c>
      <c r="P102" s="80">
        <v>44820</v>
      </c>
      <c r="Q102" s="205"/>
      <c r="R102" s="206" t="s">
        <v>793</v>
      </c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65"/>
      <c r="AG102" s="162"/>
      <c r="AH102" s="205"/>
      <c r="AI102" s="205"/>
      <c r="AJ102" s="165"/>
      <c r="AK102" s="165"/>
      <c r="AL102" s="165"/>
    </row>
    <row r="103" s="4" customFormat="1" ht="12.75" customHeight="1" spans="1:38">
      <c r="A103" s="32">
        <v>25</v>
      </c>
      <c r="B103" s="54">
        <v>44817</v>
      </c>
      <c r="C103" s="170"/>
      <c r="D103" s="170" t="s">
        <v>929</v>
      </c>
      <c r="E103" s="171" t="s">
        <v>775</v>
      </c>
      <c r="F103" s="171">
        <v>959</v>
      </c>
      <c r="G103" s="32">
        <v>940</v>
      </c>
      <c r="H103" s="172">
        <v>940</v>
      </c>
      <c r="I103" s="172" t="s">
        <v>952</v>
      </c>
      <c r="J103" s="115" t="s">
        <v>953</v>
      </c>
      <c r="K103" s="172">
        <f t="shared" ref="K103:K105" si="134">H103-F103</f>
        <v>-19</v>
      </c>
      <c r="L103" s="200">
        <f t="shared" ref="L103:L105" si="135">(H103*N103)*0.07%</f>
        <v>460.6</v>
      </c>
      <c r="M103" s="201">
        <f t="shared" ref="M103:M105" si="136">(K103*N103)-L103</f>
        <v>-13760.6</v>
      </c>
      <c r="N103" s="172">
        <v>700</v>
      </c>
      <c r="O103" s="115" t="s">
        <v>788</v>
      </c>
      <c r="P103" s="80">
        <v>44818</v>
      </c>
      <c r="Q103" s="205"/>
      <c r="R103" s="206" t="s">
        <v>793</v>
      </c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65"/>
      <c r="AG103" s="162"/>
      <c r="AH103" s="205"/>
      <c r="AI103" s="205"/>
      <c r="AJ103" s="165"/>
      <c r="AK103" s="165"/>
      <c r="AL103" s="165"/>
    </row>
    <row r="104" s="4" customFormat="1" ht="12.75" customHeight="1" spans="1:38">
      <c r="A104" s="27">
        <v>26</v>
      </c>
      <c r="B104" s="23">
        <v>44818</v>
      </c>
      <c r="C104" s="168"/>
      <c r="D104" s="168" t="s">
        <v>954</v>
      </c>
      <c r="E104" s="22" t="s">
        <v>775</v>
      </c>
      <c r="F104" s="22">
        <v>243.5</v>
      </c>
      <c r="G104" s="27">
        <v>238</v>
      </c>
      <c r="H104" s="169">
        <v>249</v>
      </c>
      <c r="I104" s="169" t="s">
        <v>854</v>
      </c>
      <c r="J104" s="103" t="s">
        <v>946</v>
      </c>
      <c r="K104" s="169">
        <f t="shared" si="134"/>
        <v>5.5</v>
      </c>
      <c r="L104" s="198">
        <f t="shared" si="135"/>
        <v>505.47</v>
      </c>
      <c r="M104" s="199">
        <f t="shared" si="136"/>
        <v>15444.53</v>
      </c>
      <c r="N104" s="169">
        <v>2900</v>
      </c>
      <c r="O104" s="103" t="s">
        <v>782</v>
      </c>
      <c r="P104" s="23">
        <v>44818</v>
      </c>
      <c r="Q104" s="205"/>
      <c r="R104" s="206" t="s">
        <v>793</v>
      </c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65"/>
      <c r="AG104" s="162"/>
      <c r="AH104" s="205"/>
      <c r="AI104" s="205"/>
      <c r="AJ104" s="165"/>
      <c r="AK104" s="165"/>
      <c r="AL104" s="165"/>
    </row>
    <row r="105" s="4" customFormat="1" ht="12.75" customHeight="1" spans="1:38">
      <c r="A105" s="32">
        <v>27</v>
      </c>
      <c r="B105" s="80">
        <v>44818</v>
      </c>
      <c r="C105" s="170"/>
      <c r="D105" s="170" t="s">
        <v>955</v>
      </c>
      <c r="E105" s="171" t="s">
        <v>775</v>
      </c>
      <c r="F105" s="171">
        <v>1635</v>
      </c>
      <c r="G105" s="32">
        <v>1597</v>
      </c>
      <c r="H105" s="172">
        <v>1597</v>
      </c>
      <c r="I105" s="172" t="s">
        <v>956</v>
      </c>
      <c r="J105" s="115" t="s">
        <v>957</v>
      </c>
      <c r="K105" s="172">
        <f t="shared" si="134"/>
        <v>-38</v>
      </c>
      <c r="L105" s="200">
        <f t="shared" si="135"/>
        <v>391.265</v>
      </c>
      <c r="M105" s="201">
        <f t="shared" si="136"/>
        <v>-13691.265</v>
      </c>
      <c r="N105" s="172">
        <v>350</v>
      </c>
      <c r="O105" s="115" t="s">
        <v>788</v>
      </c>
      <c r="P105" s="80">
        <v>44820</v>
      </c>
      <c r="Q105" s="205"/>
      <c r="R105" s="206" t="s">
        <v>779</v>
      </c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65"/>
      <c r="AG105" s="162"/>
      <c r="AH105" s="205"/>
      <c r="AI105" s="205"/>
      <c r="AJ105" s="165"/>
      <c r="AK105" s="165"/>
      <c r="AL105" s="165"/>
    </row>
    <row r="106" s="4" customFormat="1" ht="12.75" customHeight="1" spans="1:38">
      <c r="A106" s="173">
        <v>28</v>
      </c>
      <c r="B106" s="174">
        <v>44818</v>
      </c>
      <c r="C106" s="175"/>
      <c r="D106" s="175" t="s">
        <v>958</v>
      </c>
      <c r="E106" s="176" t="s">
        <v>775</v>
      </c>
      <c r="F106" s="176">
        <v>110.25</v>
      </c>
      <c r="G106" s="173">
        <v>107.5</v>
      </c>
      <c r="H106" s="176">
        <v>107.5</v>
      </c>
      <c r="I106" s="176" t="s">
        <v>959</v>
      </c>
      <c r="J106" s="115" t="s">
        <v>960</v>
      </c>
      <c r="K106" s="172">
        <f t="shared" ref="K106:K107" si="137">H106-F106</f>
        <v>-2.75</v>
      </c>
      <c r="L106" s="200">
        <f t="shared" ref="L106:L107" si="138">(H106*N106)*0.07%</f>
        <v>319.8125</v>
      </c>
      <c r="M106" s="201">
        <f t="shared" ref="M106:M107" si="139">(K106*N106)-L106</f>
        <v>-12007.3125</v>
      </c>
      <c r="N106" s="172">
        <v>4250</v>
      </c>
      <c r="O106" s="115" t="s">
        <v>788</v>
      </c>
      <c r="P106" s="80">
        <v>44819</v>
      </c>
      <c r="Q106" s="205"/>
      <c r="R106" s="206" t="s">
        <v>779</v>
      </c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65"/>
      <c r="AG106" s="162"/>
      <c r="AH106" s="205"/>
      <c r="AI106" s="205"/>
      <c r="AJ106" s="165"/>
      <c r="AK106" s="165"/>
      <c r="AL106" s="165"/>
    </row>
    <row r="107" s="4" customFormat="1" ht="12.75" customHeight="1" spans="1:38">
      <c r="A107" s="27">
        <v>29</v>
      </c>
      <c r="B107" s="23">
        <v>44818</v>
      </c>
      <c r="C107" s="168"/>
      <c r="D107" s="168" t="s">
        <v>961</v>
      </c>
      <c r="E107" s="22" t="s">
        <v>775</v>
      </c>
      <c r="F107" s="22">
        <v>511</v>
      </c>
      <c r="G107" s="27">
        <v>499</v>
      </c>
      <c r="H107" s="169">
        <v>519</v>
      </c>
      <c r="I107" s="169" t="s">
        <v>962</v>
      </c>
      <c r="J107" s="103" t="s">
        <v>963</v>
      </c>
      <c r="K107" s="169">
        <f t="shared" si="137"/>
        <v>8</v>
      </c>
      <c r="L107" s="198">
        <f t="shared" si="138"/>
        <v>435.96</v>
      </c>
      <c r="M107" s="199">
        <f t="shared" si="139"/>
        <v>9164.04</v>
      </c>
      <c r="N107" s="22">
        <v>1200</v>
      </c>
      <c r="O107" s="103" t="s">
        <v>782</v>
      </c>
      <c r="P107" s="23">
        <v>44819</v>
      </c>
      <c r="Q107" s="205"/>
      <c r="R107" s="206" t="s">
        <v>793</v>
      </c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65"/>
      <c r="AG107" s="162"/>
      <c r="AH107" s="205"/>
      <c r="AI107" s="205"/>
      <c r="AJ107" s="165"/>
      <c r="AK107" s="165"/>
      <c r="AL107" s="165"/>
    </row>
    <row r="108" s="4" customFormat="1" ht="12.75" customHeight="1" spans="1:38">
      <c r="A108" s="27">
        <v>30</v>
      </c>
      <c r="B108" s="23">
        <v>44818</v>
      </c>
      <c r="C108" s="168"/>
      <c r="D108" s="168" t="s">
        <v>964</v>
      </c>
      <c r="E108" s="22" t="s">
        <v>775</v>
      </c>
      <c r="F108" s="22">
        <v>112.5</v>
      </c>
      <c r="G108" s="27">
        <v>111.1</v>
      </c>
      <c r="H108" s="169">
        <v>113.75</v>
      </c>
      <c r="I108" s="169">
        <v>115</v>
      </c>
      <c r="J108" s="103" t="s">
        <v>965</v>
      </c>
      <c r="K108" s="169">
        <f t="shared" ref="K108:K109" si="140">H108-F108</f>
        <v>1.25</v>
      </c>
      <c r="L108" s="198">
        <f t="shared" ref="L108:L109" si="141">(H108*N108)*0.07%</f>
        <v>907.725</v>
      </c>
      <c r="M108" s="199">
        <f t="shared" ref="M108:M109" si="142">(K108*N108)-L108</f>
        <v>13342.275</v>
      </c>
      <c r="N108" s="169">
        <v>11400</v>
      </c>
      <c r="O108" s="103" t="s">
        <v>782</v>
      </c>
      <c r="P108" s="23">
        <v>44819</v>
      </c>
      <c r="Q108" s="205"/>
      <c r="R108" s="206" t="s">
        <v>779</v>
      </c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65"/>
      <c r="AG108" s="162"/>
      <c r="AH108" s="205"/>
      <c r="AI108" s="205"/>
      <c r="AJ108" s="165"/>
      <c r="AK108" s="165"/>
      <c r="AL108" s="165"/>
    </row>
    <row r="109" s="4" customFormat="1" ht="12.75" customHeight="1" spans="1:38">
      <c r="A109" s="27">
        <v>31</v>
      </c>
      <c r="B109" s="23">
        <v>44820</v>
      </c>
      <c r="C109" s="168"/>
      <c r="D109" s="168" t="s">
        <v>966</v>
      </c>
      <c r="E109" s="22" t="s">
        <v>775</v>
      </c>
      <c r="F109" s="22">
        <v>4345</v>
      </c>
      <c r="G109" s="27">
        <v>4230</v>
      </c>
      <c r="H109" s="169">
        <v>4412.5</v>
      </c>
      <c r="I109" s="169" t="s">
        <v>967</v>
      </c>
      <c r="J109" s="103" t="s">
        <v>968</v>
      </c>
      <c r="K109" s="169">
        <f t="shared" si="140"/>
        <v>67.5</v>
      </c>
      <c r="L109" s="198">
        <f t="shared" si="141"/>
        <v>386.09375</v>
      </c>
      <c r="M109" s="199">
        <f t="shared" si="142"/>
        <v>8051.40625</v>
      </c>
      <c r="N109" s="169">
        <v>125</v>
      </c>
      <c r="O109" s="103" t="s">
        <v>782</v>
      </c>
      <c r="P109" s="23">
        <v>44824</v>
      </c>
      <c r="Q109" s="205"/>
      <c r="R109" s="206" t="s">
        <v>793</v>
      </c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/>
      <c r="AF109" s="165"/>
      <c r="AG109" s="162"/>
      <c r="AH109" s="205"/>
      <c r="AI109" s="205"/>
      <c r="AJ109" s="165"/>
      <c r="AK109" s="165"/>
      <c r="AL109" s="165"/>
    </row>
    <row r="110" s="4" customFormat="1" ht="12.75" customHeight="1" spans="1:38">
      <c r="A110" s="32">
        <v>32</v>
      </c>
      <c r="B110" s="80">
        <v>44820</v>
      </c>
      <c r="C110" s="170"/>
      <c r="D110" s="170" t="s">
        <v>969</v>
      </c>
      <c r="E110" s="171" t="s">
        <v>775</v>
      </c>
      <c r="F110" s="171">
        <v>2015</v>
      </c>
      <c r="G110" s="32">
        <v>1965</v>
      </c>
      <c r="H110" s="172">
        <v>1965</v>
      </c>
      <c r="I110" s="172" t="s">
        <v>970</v>
      </c>
      <c r="J110" s="115" t="s">
        <v>971</v>
      </c>
      <c r="K110" s="172">
        <f t="shared" ref="K110" si="143">H110-F110</f>
        <v>-50</v>
      </c>
      <c r="L110" s="200">
        <f t="shared" ref="L110:L111" si="144">(H110*N110)*0.07%</f>
        <v>412.65</v>
      </c>
      <c r="M110" s="201">
        <f t="shared" ref="M110:M111" si="145">(K110*N110)-L110</f>
        <v>-15412.65</v>
      </c>
      <c r="N110" s="172">
        <v>300</v>
      </c>
      <c r="O110" s="115" t="s">
        <v>788</v>
      </c>
      <c r="P110" s="80">
        <v>44820</v>
      </c>
      <c r="Q110" s="205"/>
      <c r="R110" s="206" t="s">
        <v>779</v>
      </c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65"/>
      <c r="AG110" s="162"/>
      <c r="AH110" s="205"/>
      <c r="AI110" s="205"/>
      <c r="AJ110" s="165"/>
      <c r="AK110" s="165"/>
      <c r="AL110" s="165"/>
    </row>
    <row r="111" s="4" customFormat="1" ht="12.75" customHeight="1" spans="1:38">
      <c r="A111" s="32">
        <v>33</v>
      </c>
      <c r="B111" s="80">
        <v>44823</v>
      </c>
      <c r="C111" s="170"/>
      <c r="D111" s="170" t="s">
        <v>972</v>
      </c>
      <c r="E111" s="171" t="s">
        <v>907</v>
      </c>
      <c r="F111" s="171">
        <v>799</v>
      </c>
      <c r="G111" s="32">
        <v>810</v>
      </c>
      <c r="H111" s="172">
        <v>810</v>
      </c>
      <c r="I111" s="172" t="s">
        <v>973</v>
      </c>
      <c r="J111" s="115" t="s">
        <v>974</v>
      </c>
      <c r="K111" s="172">
        <f>F111-H111</f>
        <v>-11</v>
      </c>
      <c r="L111" s="200">
        <f t="shared" si="144"/>
        <v>680.4</v>
      </c>
      <c r="M111" s="201">
        <f t="shared" si="145"/>
        <v>-13880.4</v>
      </c>
      <c r="N111" s="172">
        <v>1200</v>
      </c>
      <c r="O111" s="115" t="s">
        <v>788</v>
      </c>
      <c r="P111" s="80">
        <v>44824</v>
      </c>
      <c r="Q111" s="205"/>
      <c r="R111" s="206" t="s">
        <v>793</v>
      </c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/>
      <c r="AF111" s="165"/>
      <c r="AG111" s="162"/>
      <c r="AH111" s="205"/>
      <c r="AI111" s="205"/>
      <c r="AJ111" s="165"/>
      <c r="AK111" s="165"/>
      <c r="AL111" s="165"/>
    </row>
    <row r="112" s="4" customFormat="1" ht="12.75" customHeight="1" spans="1:38">
      <c r="A112" s="32">
        <v>34</v>
      </c>
      <c r="B112" s="80">
        <v>44823</v>
      </c>
      <c r="C112" s="170"/>
      <c r="D112" s="170" t="s">
        <v>975</v>
      </c>
      <c r="E112" s="171" t="s">
        <v>775</v>
      </c>
      <c r="F112" s="171">
        <v>1752.5</v>
      </c>
      <c r="G112" s="32">
        <v>1725</v>
      </c>
      <c r="H112" s="172">
        <v>1725</v>
      </c>
      <c r="I112" s="172" t="s">
        <v>976</v>
      </c>
      <c r="J112" s="115" t="s">
        <v>977</v>
      </c>
      <c r="K112" s="172">
        <f t="shared" ref="K112" si="146">H112-F112</f>
        <v>-27.5</v>
      </c>
      <c r="L112" s="200">
        <f t="shared" ref="L112" si="147">(H112*N112)*0.07%</f>
        <v>573.5625</v>
      </c>
      <c r="M112" s="201">
        <f t="shared" ref="M112" si="148">(K112*N112)-L112</f>
        <v>-13636.0625</v>
      </c>
      <c r="N112" s="172">
        <v>475</v>
      </c>
      <c r="O112" s="115" t="s">
        <v>788</v>
      </c>
      <c r="P112" s="80">
        <v>44825</v>
      </c>
      <c r="Q112" s="205"/>
      <c r="R112" s="206" t="s">
        <v>779</v>
      </c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/>
      <c r="AF112" s="165"/>
      <c r="AG112" s="162"/>
      <c r="AH112" s="205"/>
      <c r="AI112" s="205"/>
      <c r="AJ112" s="165"/>
      <c r="AK112" s="165"/>
      <c r="AL112" s="165"/>
    </row>
    <row r="113" s="4" customFormat="1" ht="12.75" customHeight="1" spans="1:38">
      <c r="A113" s="27">
        <v>35</v>
      </c>
      <c r="B113" s="23">
        <v>44824</v>
      </c>
      <c r="C113" s="168"/>
      <c r="D113" s="168" t="s">
        <v>978</v>
      </c>
      <c r="E113" s="22" t="s">
        <v>775</v>
      </c>
      <c r="F113" s="22">
        <v>397</v>
      </c>
      <c r="G113" s="27">
        <v>388</v>
      </c>
      <c r="H113" s="169">
        <v>404</v>
      </c>
      <c r="I113" s="169" t="s">
        <v>979</v>
      </c>
      <c r="J113" s="103" t="s">
        <v>980</v>
      </c>
      <c r="K113" s="169">
        <f t="shared" ref="K113" si="149">H113-F113</f>
        <v>7</v>
      </c>
      <c r="L113" s="198">
        <f t="shared" ref="L113:L114" si="150">(H113*N113)*0.07%</f>
        <v>424.2</v>
      </c>
      <c r="M113" s="199">
        <f t="shared" ref="M113:M114" si="151">(K113*N113)-L113</f>
        <v>10075.8</v>
      </c>
      <c r="N113" s="169">
        <v>1500</v>
      </c>
      <c r="O113" s="103" t="s">
        <v>782</v>
      </c>
      <c r="P113" s="23">
        <v>44824</v>
      </c>
      <c r="Q113" s="205"/>
      <c r="R113" s="206" t="s">
        <v>793</v>
      </c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65"/>
      <c r="AG113" s="162"/>
      <c r="AH113" s="205"/>
      <c r="AI113" s="205"/>
      <c r="AJ113" s="165"/>
      <c r="AK113" s="165"/>
      <c r="AL113" s="165"/>
    </row>
    <row r="114" s="4" customFormat="1" ht="12.75" customHeight="1" spans="1:38">
      <c r="A114" s="27">
        <v>36</v>
      </c>
      <c r="B114" s="23">
        <v>44824</v>
      </c>
      <c r="C114" s="168"/>
      <c r="D114" s="168" t="s">
        <v>981</v>
      </c>
      <c r="E114" s="22" t="s">
        <v>907</v>
      </c>
      <c r="F114" s="22">
        <v>919</v>
      </c>
      <c r="G114" s="27">
        <v>945</v>
      </c>
      <c r="H114" s="169">
        <v>894</v>
      </c>
      <c r="I114" s="169" t="s">
        <v>982</v>
      </c>
      <c r="J114" s="103" t="s">
        <v>983</v>
      </c>
      <c r="K114" s="169">
        <f>F114-H114</f>
        <v>25</v>
      </c>
      <c r="L114" s="198">
        <f t="shared" si="150"/>
        <v>312.9</v>
      </c>
      <c r="M114" s="199">
        <f t="shared" si="151"/>
        <v>12187.1</v>
      </c>
      <c r="N114" s="169">
        <v>500</v>
      </c>
      <c r="O114" s="103" t="s">
        <v>782</v>
      </c>
      <c r="P114" s="23">
        <v>44826</v>
      </c>
      <c r="Q114" s="205"/>
      <c r="R114" s="206" t="s">
        <v>793</v>
      </c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65"/>
      <c r="AG114" s="162"/>
      <c r="AH114" s="205"/>
      <c r="AI114" s="205"/>
      <c r="AJ114" s="165"/>
      <c r="AK114" s="165"/>
      <c r="AL114" s="165"/>
    </row>
    <row r="115" s="4" customFormat="1" ht="12.75" customHeight="1" spans="1:38">
      <c r="A115" s="27">
        <v>37</v>
      </c>
      <c r="B115" s="23">
        <v>44824</v>
      </c>
      <c r="C115" s="168"/>
      <c r="D115" s="168" t="s">
        <v>984</v>
      </c>
      <c r="E115" s="22" t="s">
        <v>775</v>
      </c>
      <c r="F115" s="22">
        <v>3155</v>
      </c>
      <c r="G115" s="27">
        <v>3095</v>
      </c>
      <c r="H115" s="169">
        <v>3197.5</v>
      </c>
      <c r="I115" s="169" t="s">
        <v>985</v>
      </c>
      <c r="J115" s="103" t="s">
        <v>986</v>
      </c>
      <c r="K115" s="169">
        <f t="shared" ref="K115:K116" si="152">H115-F115</f>
        <v>42.5</v>
      </c>
      <c r="L115" s="198">
        <f t="shared" ref="L115:L116" si="153">(H115*N115)*0.07%</f>
        <v>559.5625</v>
      </c>
      <c r="M115" s="199">
        <f t="shared" ref="M115:M116" si="154">(K115*N115)-L115</f>
        <v>10065.4375</v>
      </c>
      <c r="N115" s="169">
        <v>250</v>
      </c>
      <c r="O115" s="103" t="s">
        <v>782</v>
      </c>
      <c r="P115" s="23">
        <v>44824</v>
      </c>
      <c r="Q115" s="205"/>
      <c r="R115" s="206" t="s">
        <v>779</v>
      </c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65"/>
      <c r="AG115" s="162"/>
      <c r="AH115" s="205"/>
      <c r="AI115" s="205"/>
      <c r="AJ115" s="165"/>
      <c r="AK115" s="165"/>
      <c r="AL115" s="165"/>
    </row>
    <row r="116" s="4" customFormat="1" ht="12.75" customHeight="1" spans="1:38">
      <c r="A116" s="171">
        <v>38</v>
      </c>
      <c r="B116" s="80">
        <v>44824</v>
      </c>
      <c r="C116" s="170"/>
      <c r="D116" s="170" t="s">
        <v>987</v>
      </c>
      <c r="E116" s="171" t="s">
        <v>775</v>
      </c>
      <c r="F116" s="171">
        <v>2980</v>
      </c>
      <c r="G116" s="171">
        <v>2930</v>
      </c>
      <c r="H116" s="172">
        <v>2930</v>
      </c>
      <c r="I116" s="172" t="s">
        <v>988</v>
      </c>
      <c r="J116" s="115" t="s">
        <v>971</v>
      </c>
      <c r="K116" s="172">
        <f t="shared" si="152"/>
        <v>-50</v>
      </c>
      <c r="L116" s="200">
        <f t="shared" si="153"/>
        <v>564.025</v>
      </c>
      <c r="M116" s="201">
        <f t="shared" si="154"/>
        <v>-14314.025</v>
      </c>
      <c r="N116" s="172">
        <v>275</v>
      </c>
      <c r="O116" s="115" t="s">
        <v>788</v>
      </c>
      <c r="P116" s="80">
        <v>44825</v>
      </c>
      <c r="Q116" s="205"/>
      <c r="R116" s="206" t="s">
        <v>793</v>
      </c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65"/>
      <c r="AG116" s="162"/>
      <c r="AH116" s="205"/>
      <c r="AI116" s="205"/>
      <c r="AJ116" s="165"/>
      <c r="AK116" s="165"/>
      <c r="AL116" s="165"/>
    </row>
    <row r="117" s="4" customFormat="1" ht="12.75" customHeight="1" spans="1:38">
      <c r="A117" s="171">
        <v>39</v>
      </c>
      <c r="B117" s="80">
        <v>44826</v>
      </c>
      <c r="C117" s="170"/>
      <c r="D117" s="170" t="s">
        <v>978</v>
      </c>
      <c r="E117" s="171" t="s">
        <v>775</v>
      </c>
      <c r="F117" s="171">
        <v>405</v>
      </c>
      <c r="G117" s="171">
        <v>395</v>
      </c>
      <c r="H117" s="172">
        <v>395</v>
      </c>
      <c r="I117" s="172" t="s">
        <v>989</v>
      </c>
      <c r="J117" s="115" t="s">
        <v>990</v>
      </c>
      <c r="K117" s="172">
        <f t="shared" ref="K117" si="155">H117-F117</f>
        <v>-10</v>
      </c>
      <c r="L117" s="200">
        <f t="shared" ref="L117" si="156">(H117*N117)*0.07%</f>
        <v>414.75</v>
      </c>
      <c r="M117" s="201">
        <f t="shared" ref="M117" si="157">(K117*N117)-L117</f>
        <v>-15414.75</v>
      </c>
      <c r="N117" s="172">
        <v>1500</v>
      </c>
      <c r="O117" s="115" t="s">
        <v>788</v>
      </c>
      <c r="P117" s="80">
        <v>44830</v>
      </c>
      <c r="Q117" s="205"/>
      <c r="R117" s="206" t="s">
        <v>793</v>
      </c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65"/>
      <c r="AG117" s="162"/>
      <c r="AH117" s="205"/>
      <c r="AI117" s="205"/>
      <c r="AJ117" s="165"/>
      <c r="AK117" s="165"/>
      <c r="AL117" s="165"/>
    </row>
    <row r="118" s="4" customFormat="1" ht="12.75" customHeight="1" spans="1:38">
      <c r="A118" s="171">
        <v>40</v>
      </c>
      <c r="B118" s="80">
        <v>44826</v>
      </c>
      <c r="C118" s="170"/>
      <c r="D118" s="170" t="s">
        <v>984</v>
      </c>
      <c r="E118" s="171" t="s">
        <v>775</v>
      </c>
      <c r="F118" s="171">
        <v>3155</v>
      </c>
      <c r="G118" s="171">
        <v>3095</v>
      </c>
      <c r="H118" s="172">
        <v>3095</v>
      </c>
      <c r="I118" s="172" t="s">
        <v>985</v>
      </c>
      <c r="J118" s="115" t="s">
        <v>991</v>
      </c>
      <c r="K118" s="172">
        <f t="shared" ref="K118:K119" si="158">H118-F118</f>
        <v>-60</v>
      </c>
      <c r="L118" s="200">
        <f t="shared" ref="L118:L119" si="159">(H118*N118)*0.07%</f>
        <v>541.625</v>
      </c>
      <c r="M118" s="201">
        <f t="shared" ref="M118:M119" si="160">(K118*N118)-L118</f>
        <v>-15541.625</v>
      </c>
      <c r="N118" s="172">
        <v>250</v>
      </c>
      <c r="O118" s="115" t="s">
        <v>788</v>
      </c>
      <c r="P118" s="80">
        <v>44826</v>
      </c>
      <c r="Q118" s="205"/>
      <c r="R118" s="206" t="s">
        <v>779</v>
      </c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65"/>
      <c r="AG118" s="162"/>
      <c r="AH118" s="205"/>
      <c r="AI118" s="205"/>
      <c r="AJ118" s="165"/>
      <c r="AK118" s="165"/>
      <c r="AL118" s="165"/>
    </row>
    <row r="119" s="4" customFormat="1" ht="12.75" customHeight="1" spans="1:38">
      <c r="A119" s="177">
        <v>41</v>
      </c>
      <c r="B119" s="178">
        <v>44826</v>
      </c>
      <c r="C119" s="179"/>
      <c r="D119" s="179" t="s">
        <v>992</v>
      </c>
      <c r="E119" s="177" t="s">
        <v>775</v>
      </c>
      <c r="F119" s="177">
        <v>1597</v>
      </c>
      <c r="G119" s="177">
        <v>1560</v>
      </c>
      <c r="H119" s="180">
        <v>1598</v>
      </c>
      <c r="I119" s="180" t="s">
        <v>993</v>
      </c>
      <c r="J119" s="202" t="s">
        <v>994</v>
      </c>
      <c r="K119" s="180">
        <f t="shared" si="158"/>
        <v>1</v>
      </c>
      <c r="L119" s="203">
        <f t="shared" si="159"/>
        <v>391.51</v>
      </c>
      <c r="M119" s="204">
        <f t="shared" si="160"/>
        <v>-41.51</v>
      </c>
      <c r="N119" s="180">
        <v>350</v>
      </c>
      <c r="O119" s="202" t="s">
        <v>778</v>
      </c>
      <c r="P119" s="178">
        <v>44832</v>
      </c>
      <c r="Q119" s="205"/>
      <c r="R119" s="206" t="s">
        <v>793</v>
      </c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/>
      <c r="AF119" s="165"/>
      <c r="AG119" s="162"/>
      <c r="AH119" s="205"/>
      <c r="AI119" s="205"/>
      <c r="AJ119" s="165"/>
      <c r="AK119" s="165"/>
      <c r="AL119" s="165"/>
    </row>
    <row r="120" s="4" customFormat="1" ht="12.75" customHeight="1" spans="1:38">
      <c r="A120" s="171">
        <v>42</v>
      </c>
      <c r="B120" s="80">
        <v>44826</v>
      </c>
      <c r="C120" s="170"/>
      <c r="D120" s="170" t="s">
        <v>900</v>
      </c>
      <c r="E120" s="171" t="s">
        <v>775</v>
      </c>
      <c r="F120" s="171">
        <v>239.5</v>
      </c>
      <c r="G120" s="171">
        <v>234.5</v>
      </c>
      <c r="H120" s="172">
        <v>234.5</v>
      </c>
      <c r="I120" s="172" t="s">
        <v>901</v>
      </c>
      <c r="J120" s="115" t="s">
        <v>913</v>
      </c>
      <c r="K120" s="172">
        <f t="shared" ref="K120" si="161">H120-F120</f>
        <v>-5</v>
      </c>
      <c r="L120" s="200">
        <f t="shared" ref="L120" si="162">(H120*N120)*0.07%</f>
        <v>410.375</v>
      </c>
      <c r="M120" s="201">
        <f t="shared" ref="M120" si="163">(K120*N120)-L120</f>
        <v>-12910.375</v>
      </c>
      <c r="N120" s="172">
        <v>2500</v>
      </c>
      <c r="O120" s="115" t="s">
        <v>788</v>
      </c>
      <c r="P120" s="80">
        <v>44827</v>
      </c>
      <c r="Q120" s="205"/>
      <c r="R120" s="206" t="s">
        <v>779</v>
      </c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  <c r="AF120" s="165"/>
      <c r="AG120" s="162"/>
      <c r="AH120" s="205"/>
      <c r="AI120" s="205"/>
      <c r="AJ120" s="165"/>
      <c r="AK120" s="165"/>
      <c r="AL120" s="165"/>
    </row>
    <row r="121" s="4" customFormat="1" ht="12.75" customHeight="1" spans="1:38">
      <c r="A121" s="22">
        <v>43</v>
      </c>
      <c r="B121" s="23">
        <v>44826</v>
      </c>
      <c r="C121" s="168"/>
      <c r="D121" s="168" t="s">
        <v>961</v>
      </c>
      <c r="E121" s="22" t="s">
        <v>775</v>
      </c>
      <c r="F121" s="22">
        <v>501</v>
      </c>
      <c r="G121" s="22">
        <v>490</v>
      </c>
      <c r="H121" s="169">
        <v>511.5</v>
      </c>
      <c r="I121" s="169" t="s">
        <v>995</v>
      </c>
      <c r="J121" s="103" t="s">
        <v>996</v>
      </c>
      <c r="K121" s="169">
        <f t="shared" ref="K121:K123" si="164">H121-F121</f>
        <v>10.5</v>
      </c>
      <c r="L121" s="198">
        <f t="shared" ref="L121:L123" si="165">(H121*N121)*0.07%</f>
        <v>447.5625</v>
      </c>
      <c r="M121" s="199">
        <f t="shared" ref="M121:M123" si="166">(K121*N121)-L121</f>
        <v>12677.4375</v>
      </c>
      <c r="N121" s="169">
        <v>1250</v>
      </c>
      <c r="O121" s="103" t="s">
        <v>782</v>
      </c>
      <c r="P121" s="23">
        <v>44826</v>
      </c>
      <c r="Q121" s="205"/>
      <c r="R121" s="206" t="s">
        <v>793</v>
      </c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/>
      <c r="AF121" s="165"/>
      <c r="AG121" s="162"/>
      <c r="AH121" s="205"/>
      <c r="AI121" s="205"/>
      <c r="AJ121" s="165"/>
      <c r="AK121" s="165"/>
      <c r="AL121" s="165"/>
    </row>
    <row r="122" s="4" customFormat="1" ht="12.75" customHeight="1" spans="1:38">
      <c r="A122" s="181">
        <v>44</v>
      </c>
      <c r="B122" s="47">
        <v>44827</v>
      </c>
      <c r="C122" s="182"/>
      <c r="D122" s="182" t="s">
        <v>926</v>
      </c>
      <c r="E122" s="181" t="s">
        <v>775</v>
      </c>
      <c r="F122" s="181">
        <v>1040</v>
      </c>
      <c r="G122" s="181">
        <v>1020</v>
      </c>
      <c r="H122" s="183">
        <v>1020</v>
      </c>
      <c r="I122" s="183" t="s">
        <v>997</v>
      </c>
      <c r="J122" s="115" t="s">
        <v>913</v>
      </c>
      <c r="K122" s="172">
        <f t="shared" si="164"/>
        <v>-20</v>
      </c>
      <c r="L122" s="200">
        <f t="shared" si="165"/>
        <v>428.4</v>
      </c>
      <c r="M122" s="201">
        <f t="shared" si="166"/>
        <v>-12428.4</v>
      </c>
      <c r="N122" s="172">
        <v>600</v>
      </c>
      <c r="O122" s="115" t="s">
        <v>788</v>
      </c>
      <c r="P122" s="80">
        <v>44830</v>
      </c>
      <c r="Q122" s="205"/>
      <c r="R122" s="206" t="s">
        <v>793</v>
      </c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65"/>
      <c r="AG122" s="162"/>
      <c r="AH122" s="205"/>
      <c r="AI122" s="205"/>
      <c r="AJ122" s="165"/>
      <c r="AK122" s="165"/>
      <c r="AL122" s="165"/>
    </row>
    <row r="123" s="4" customFormat="1" ht="12.75" customHeight="1" spans="1:38">
      <c r="A123" s="184">
        <v>45</v>
      </c>
      <c r="B123" s="58">
        <v>44827</v>
      </c>
      <c r="C123" s="185"/>
      <c r="D123" s="185" t="s">
        <v>998</v>
      </c>
      <c r="E123" s="184" t="s">
        <v>775</v>
      </c>
      <c r="F123" s="184">
        <v>3405</v>
      </c>
      <c r="G123" s="184">
        <v>3310</v>
      </c>
      <c r="H123" s="186">
        <v>3454</v>
      </c>
      <c r="I123" s="186" t="s">
        <v>999</v>
      </c>
      <c r="J123" s="103" t="s">
        <v>1000</v>
      </c>
      <c r="K123" s="169">
        <f t="shared" si="164"/>
        <v>49</v>
      </c>
      <c r="L123" s="198">
        <f t="shared" si="165"/>
        <v>362.67</v>
      </c>
      <c r="M123" s="199">
        <f t="shared" si="166"/>
        <v>6987.33</v>
      </c>
      <c r="N123" s="169">
        <v>150</v>
      </c>
      <c r="O123" s="103" t="s">
        <v>782</v>
      </c>
      <c r="P123" s="23">
        <v>44831</v>
      </c>
      <c r="Q123" s="205"/>
      <c r="R123" s="206" t="s">
        <v>779</v>
      </c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65"/>
      <c r="AG123" s="162"/>
      <c r="AH123" s="205"/>
      <c r="AI123" s="205"/>
      <c r="AJ123" s="165"/>
      <c r="AK123" s="165"/>
      <c r="AL123" s="165"/>
    </row>
    <row r="124" s="4" customFormat="1" ht="12.75" customHeight="1" spans="1:38">
      <c r="A124" s="184">
        <v>46</v>
      </c>
      <c r="B124" s="58">
        <v>44830</v>
      </c>
      <c r="C124" s="185"/>
      <c r="D124" s="185" t="s">
        <v>1001</v>
      </c>
      <c r="E124" s="184" t="s">
        <v>775</v>
      </c>
      <c r="F124" s="184">
        <v>17015</v>
      </c>
      <c r="G124" s="184">
        <v>16850</v>
      </c>
      <c r="H124" s="186">
        <v>17125</v>
      </c>
      <c r="I124" s="186" t="s">
        <v>1002</v>
      </c>
      <c r="J124" s="103" t="s">
        <v>1003</v>
      </c>
      <c r="K124" s="169">
        <f t="shared" ref="K124" si="167">H124-F124</f>
        <v>110</v>
      </c>
      <c r="L124" s="198">
        <f t="shared" ref="L124" si="168">(H124*N124)*0.07%</f>
        <v>599.375</v>
      </c>
      <c r="M124" s="199">
        <f t="shared" ref="M124" si="169">(K124*N124)-L124</f>
        <v>4900.625</v>
      </c>
      <c r="N124" s="169">
        <v>50</v>
      </c>
      <c r="O124" s="103" t="s">
        <v>782</v>
      </c>
      <c r="P124" s="23">
        <v>44830</v>
      </c>
      <c r="Q124" s="205"/>
      <c r="R124" s="206" t="s">
        <v>779</v>
      </c>
      <c r="S124" s="154"/>
      <c r="T124" s="154"/>
      <c r="U124" s="154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/>
      <c r="AF124" s="165"/>
      <c r="AG124" s="162"/>
      <c r="AH124" s="205"/>
      <c r="AI124" s="205"/>
      <c r="AJ124" s="165"/>
      <c r="AK124" s="165"/>
      <c r="AL124" s="165"/>
    </row>
    <row r="125" s="4" customFormat="1" ht="12.75" customHeight="1" spans="1:38">
      <c r="A125" s="184">
        <v>47</v>
      </c>
      <c r="B125" s="58">
        <v>44830</v>
      </c>
      <c r="C125" s="185"/>
      <c r="D125" s="185" t="s">
        <v>1004</v>
      </c>
      <c r="E125" s="184" t="s">
        <v>775</v>
      </c>
      <c r="F125" s="184">
        <v>902.5</v>
      </c>
      <c r="G125" s="184">
        <v>885</v>
      </c>
      <c r="H125" s="186">
        <v>914</v>
      </c>
      <c r="I125" s="186" t="s">
        <v>1005</v>
      </c>
      <c r="J125" s="103" t="s">
        <v>872</v>
      </c>
      <c r="K125" s="169">
        <f t="shared" ref="K125" si="170">H125-F125</f>
        <v>11.5</v>
      </c>
      <c r="L125" s="198">
        <f t="shared" ref="L125" si="171">(H125*N125)*0.07%</f>
        <v>447.86</v>
      </c>
      <c r="M125" s="199">
        <f t="shared" ref="M125" si="172">(K125*N125)-L125</f>
        <v>7602.14</v>
      </c>
      <c r="N125" s="169">
        <v>700</v>
      </c>
      <c r="O125" s="103" t="s">
        <v>782</v>
      </c>
      <c r="P125" s="23">
        <v>44831</v>
      </c>
      <c r="Q125" s="205"/>
      <c r="R125" s="206" t="s">
        <v>779</v>
      </c>
      <c r="S125" s="154"/>
      <c r="T125" s="154"/>
      <c r="U125" s="154"/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/>
      <c r="AF125" s="165"/>
      <c r="AG125" s="162"/>
      <c r="AH125" s="205"/>
      <c r="AI125" s="205"/>
      <c r="AJ125" s="165"/>
      <c r="AK125" s="165"/>
      <c r="AL125" s="165"/>
    </row>
    <row r="126" s="4" customFormat="1" ht="12.75" customHeight="1" spans="1:38">
      <c r="A126" s="184">
        <v>48</v>
      </c>
      <c r="B126" s="58">
        <v>44831</v>
      </c>
      <c r="C126" s="185"/>
      <c r="D126" s="185" t="s">
        <v>1006</v>
      </c>
      <c r="E126" s="184" t="s">
        <v>775</v>
      </c>
      <c r="F126" s="184">
        <v>2400</v>
      </c>
      <c r="G126" s="184">
        <v>2360</v>
      </c>
      <c r="H126" s="186">
        <v>2434</v>
      </c>
      <c r="I126" s="186" t="s">
        <v>1007</v>
      </c>
      <c r="J126" s="103" t="s">
        <v>1008</v>
      </c>
      <c r="K126" s="169">
        <f t="shared" ref="K126" si="173">H126-F126</f>
        <v>34</v>
      </c>
      <c r="L126" s="198">
        <f t="shared" ref="L126" si="174">(H126*N126)*0.07%</f>
        <v>425.95</v>
      </c>
      <c r="M126" s="199">
        <f t="shared" ref="M126" si="175">(K126*N126)-L126</f>
        <v>8074.05</v>
      </c>
      <c r="N126" s="169">
        <v>250</v>
      </c>
      <c r="O126" s="103" t="s">
        <v>782</v>
      </c>
      <c r="P126" s="23">
        <v>44831</v>
      </c>
      <c r="Q126" s="205"/>
      <c r="R126" s="206"/>
      <c r="S126" s="154"/>
      <c r="T126" s="154"/>
      <c r="U126" s="154"/>
      <c r="V126" s="154"/>
      <c r="W126" s="154"/>
      <c r="X126" s="154"/>
      <c r="Y126" s="154"/>
      <c r="Z126" s="154"/>
      <c r="AA126" s="154"/>
      <c r="AB126" s="154"/>
      <c r="AC126" s="154"/>
      <c r="AD126" s="154"/>
      <c r="AE126" s="154"/>
      <c r="AF126" s="165"/>
      <c r="AG126" s="162"/>
      <c r="AH126" s="205"/>
      <c r="AI126" s="205"/>
      <c r="AJ126" s="165"/>
      <c r="AK126" s="165"/>
      <c r="AL126" s="165"/>
    </row>
    <row r="127" s="4" customFormat="1" ht="12.75" customHeight="1" spans="1:38">
      <c r="A127" s="184">
        <v>49</v>
      </c>
      <c r="B127" s="58">
        <v>44831</v>
      </c>
      <c r="C127" s="185"/>
      <c r="D127" s="185" t="s">
        <v>1009</v>
      </c>
      <c r="E127" s="184" t="s">
        <v>775</v>
      </c>
      <c r="F127" s="184">
        <v>17065</v>
      </c>
      <c r="G127" s="184">
        <v>16880</v>
      </c>
      <c r="H127" s="186">
        <v>17160</v>
      </c>
      <c r="I127" s="186" t="s">
        <v>1010</v>
      </c>
      <c r="J127" s="103" t="s">
        <v>1011</v>
      </c>
      <c r="K127" s="169">
        <f t="shared" ref="K127:K128" si="176">H127-F127</f>
        <v>95</v>
      </c>
      <c r="L127" s="198">
        <f t="shared" ref="L127:L128" si="177">(H127*N127)*0.07%</f>
        <v>600.6</v>
      </c>
      <c r="M127" s="199">
        <f t="shared" ref="M127:M128" si="178">(K127*N127)-L127</f>
        <v>4149.4</v>
      </c>
      <c r="N127" s="169">
        <v>50</v>
      </c>
      <c r="O127" s="103" t="s">
        <v>782</v>
      </c>
      <c r="P127" s="23">
        <v>44831</v>
      </c>
      <c r="Q127" s="205"/>
      <c r="R127" s="206"/>
      <c r="S127" s="154"/>
      <c r="T127" s="154"/>
      <c r="U127" s="154"/>
      <c r="V127" s="154"/>
      <c r="W127" s="154"/>
      <c r="X127" s="154"/>
      <c r="Y127" s="154"/>
      <c r="Z127" s="154"/>
      <c r="AA127" s="154"/>
      <c r="AB127" s="154"/>
      <c r="AC127" s="154"/>
      <c r="AD127" s="154"/>
      <c r="AE127" s="154"/>
      <c r="AF127" s="165"/>
      <c r="AG127" s="162"/>
      <c r="AH127" s="205"/>
      <c r="AI127" s="205"/>
      <c r="AJ127" s="165"/>
      <c r="AK127" s="165"/>
      <c r="AL127" s="165"/>
    </row>
    <row r="128" s="4" customFormat="1" ht="12.75" customHeight="1" spans="1:38">
      <c r="A128" s="184">
        <v>50</v>
      </c>
      <c r="B128" s="58">
        <v>44832</v>
      </c>
      <c r="C128" s="185"/>
      <c r="D128" s="185" t="s">
        <v>1012</v>
      </c>
      <c r="E128" s="184" t="s">
        <v>775</v>
      </c>
      <c r="F128" s="184">
        <v>230.5</v>
      </c>
      <c r="G128" s="184">
        <v>225</v>
      </c>
      <c r="H128" s="186">
        <v>234.25</v>
      </c>
      <c r="I128" s="186" t="s">
        <v>1013</v>
      </c>
      <c r="J128" s="103" t="s">
        <v>1014</v>
      </c>
      <c r="K128" s="169">
        <f t="shared" si="176"/>
        <v>3.75</v>
      </c>
      <c r="L128" s="198">
        <f t="shared" si="177"/>
        <v>409.9375</v>
      </c>
      <c r="M128" s="199">
        <f t="shared" si="178"/>
        <v>8965.0625</v>
      </c>
      <c r="N128" s="169">
        <v>2500</v>
      </c>
      <c r="O128" s="103" t="s">
        <v>782</v>
      </c>
      <c r="P128" s="23">
        <v>44833</v>
      </c>
      <c r="Q128" s="205"/>
      <c r="R128" s="206"/>
      <c r="S128" s="154"/>
      <c r="T128" s="154"/>
      <c r="U128" s="154"/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/>
      <c r="AF128" s="165"/>
      <c r="AG128" s="162"/>
      <c r="AH128" s="205"/>
      <c r="AI128" s="205"/>
      <c r="AJ128" s="165"/>
      <c r="AK128" s="165"/>
      <c r="AL128" s="165"/>
    </row>
    <row r="129" s="4" customFormat="1" ht="12.75" customHeight="1" spans="1:38">
      <c r="A129" s="208">
        <v>51</v>
      </c>
      <c r="B129" s="209">
        <v>44832</v>
      </c>
      <c r="C129" s="210"/>
      <c r="D129" s="210" t="s">
        <v>1015</v>
      </c>
      <c r="E129" s="208" t="s">
        <v>907</v>
      </c>
      <c r="F129" s="208" t="s">
        <v>1016</v>
      </c>
      <c r="G129" s="208">
        <v>935</v>
      </c>
      <c r="H129" s="211"/>
      <c r="I129" s="211" t="s">
        <v>1017</v>
      </c>
      <c r="J129" s="211" t="s">
        <v>802</v>
      </c>
      <c r="K129" s="211"/>
      <c r="L129" s="258"/>
      <c r="M129" s="259"/>
      <c r="N129" s="211"/>
      <c r="O129" s="211"/>
      <c r="P129" s="209"/>
      <c r="Q129" s="205"/>
      <c r="R129" s="206"/>
      <c r="S129" s="154"/>
      <c r="T129" s="154"/>
      <c r="U129" s="154"/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/>
      <c r="AF129" s="165"/>
      <c r="AG129" s="162"/>
      <c r="AH129" s="205"/>
      <c r="AI129" s="205"/>
      <c r="AJ129" s="165"/>
      <c r="AK129" s="165"/>
      <c r="AL129" s="165"/>
    </row>
    <row r="130" s="4" customFormat="1" ht="12.75" customHeight="1" spans="1:38">
      <c r="A130" s="208">
        <v>52</v>
      </c>
      <c r="B130" s="209">
        <v>44833</v>
      </c>
      <c r="C130" s="210"/>
      <c r="D130" s="210" t="s">
        <v>1009</v>
      </c>
      <c r="E130" s="208" t="s">
        <v>775</v>
      </c>
      <c r="F130" s="208" t="s">
        <v>1018</v>
      </c>
      <c r="G130" s="208">
        <v>16790</v>
      </c>
      <c r="H130" s="211"/>
      <c r="I130" s="211" t="s">
        <v>1002</v>
      </c>
      <c r="J130" s="211" t="s">
        <v>802</v>
      </c>
      <c r="K130" s="211"/>
      <c r="L130" s="258"/>
      <c r="M130" s="259"/>
      <c r="N130" s="211"/>
      <c r="O130" s="211"/>
      <c r="P130" s="209"/>
      <c r="Q130" s="205"/>
      <c r="R130" s="206"/>
      <c r="S130" s="154"/>
      <c r="T130" s="154"/>
      <c r="U130" s="154"/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/>
      <c r="AF130" s="165"/>
      <c r="AG130" s="162"/>
      <c r="AH130" s="205"/>
      <c r="AI130" s="205"/>
      <c r="AJ130" s="165"/>
      <c r="AK130" s="165"/>
      <c r="AL130" s="165"/>
    </row>
    <row r="131" s="4" customFormat="1" ht="12.75" customHeight="1" spans="1:38">
      <c r="A131" s="208"/>
      <c r="B131" s="209"/>
      <c r="C131" s="210"/>
      <c r="D131" s="210"/>
      <c r="E131" s="208"/>
      <c r="F131" s="208"/>
      <c r="G131" s="208"/>
      <c r="H131" s="211"/>
      <c r="I131" s="211"/>
      <c r="J131" s="211"/>
      <c r="K131" s="211"/>
      <c r="L131" s="258"/>
      <c r="M131" s="259"/>
      <c r="N131" s="211"/>
      <c r="O131" s="211"/>
      <c r="P131" s="209"/>
      <c r="Q131" s="205"/>
      <c r="R131" s="206"/>
      <c r="S131" s="154"/>
      <c r="T131" s="154"/>
      <c r="U131" s="154"/>
      <c r="V131" s="154"/>
      <c r="W131" s="154"/>
      <c r="X131" s="154"/>
      <c r="Y131" s="154"/>
      <c r="Z131" s="154"/>
      <c r="AA131" s="154"/>
      <c r="AB131" s="154"/>
      <c r="AC131" s="154"/>
      <c r="AD131" s="154"/>
      <c r="AE131" s="154"/>
      <c r="AF131" s="165"/>
      <c r="AG131" s="162"/>
      <c r="AH131" s="205"/>
      <c r="AI131" s="205"/>
      <c r="AJ131" s="165"/>
      <c r="AK131" s="165"/>
      <c r="AL131" s="165"/>
    </row>
    <row r="132" s="4" customFormat="1" ht="12.75" customHeight="1" spans="1:38">
      <c r="A132" s="212"/>
      <c r="B132" s="213"/>
      <c r="C132" s="214"/>
      <c r="D132" s="214"/>
      <c r="E132" s="212"/>
      <c r="F132" s="212"/>
      <c r="G132" s="212"/>
      <c r="H132" s="215"/>
      <c r="I132" s="215"/>
      <c r="J132" s="150"/>
      <c r="K132" s="214"/>
      <c r="L132" s="212"/>
      <c r="M132" s="212"/>
      <c r="N132" s="212"/>
      <c r="O132" s="215"/>
      <c r="P132" s="215"/>
      <c r="Q132" s="205"/>
      <c r="R132" s="206"/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165"/>
      <c r="AG132" s="162"/>
      <c r="AH132" s="205"/>
      <c r="AI132" s="205"/>
      <c r="AJ132" s="165"/>
      <c r="AK132" s="165"/>
      <c r="AL132" s="165"/>
    </row>
    <row r="133" ht="13.5" customHeight="1" spans="1:38">
      <c r="A133" s="165"/>
      <c r="B133" s="162"/>
      <c r="C133" s="205"/>
      <c r="D133" s="205"/>
      <c r="E133" s="165"/>
      <c r="F133" s="165"/>
      <c r="G133" s="165"/>
      <c r="H133" s="187"/>
      <c r="I133" s="187"/>
      <c r="J133" s="260"/>
      <c r="K133" s="187"/>
      <c r="L133" s="188"/>
      <c r="M133" s="261"/>
      <c r="N133" s="187"/>
      <c r="O133" s="262"/>
      <c r="P133" s="190"/>
      <c r="Q133" s="6"/>
      <c r="R133" s="7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</row>
    <row r="134" ht="12.75" customHeight="1" spans="1:38">
      <c r="A134" s="61"/>
      <c r="B134" s="62"/>
      <c r="C134" s="166"/>
      <c r="D134" s="216"/>
      <c r="E134" s="217"/>
      <c r="F134" s="61"/>
      <c r="G134" s="61"/>
      <c r="H134" s="61"/>
      <c r="I134" s="263"/>
      <c r="J134" s="263"/>
      <c r="K134" s="263"/>
      <c r="L134" s="263"/>
      <c r="M134" s="263"/>
      <c r="N134" s="263"/>
      <c r="O134" s="263"/>
      <c r="P134" s="263"/>
      <c r="Q134" s="72"/>
      <c r="R134" s="7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72"/>
      <c r="AG134" s="72"/>
      <c r="AH134" s="72"/>
      <c r="AI134" s="72"/>
      <c r="AJ134" s="72"/>
      <c r="AK134" s="72"/>
      <c r="AL134" s="72"/>
    </row>
    <row r="135" ht="12.75" customHeight="1" spans="1:38">
      <c r="A135" s="218"/>
      <c r="B135" s="62"/>
      <c r="C135" s="63"/>
      <c r="D135" s="219"/>
      <c r="E135" s="130"/>
      <c r="F135" s="130"/>
      <c r="G135" s="130"/>
      <c r="H135" s="130"/>
      <c r="I135" s="130"/>
      <c r="J135" s="7"/>
      <c r="K135" s="130"/>
      <c r="L135" s="130"/>
      <c r="M135" s="7"/>
      <c r="N135" s="6"/>
      <c r="O135" s="63"/>
      <c r="P135" s="72"/>
      <c r="Q135" s="72"/>
      <c r="R135" s="7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72"/>
      <c r="AG135" s="72"/>
      <c r="AH135" s="72"/>
      <c r="AI135" s="72"/>
      <c r="AJ135" s="72"/>
      <c r="AK135" s="72"/>
      <c r="AL135" s="72"/>
    </row>
    <row r="136" ht="38.25" customHeight="1" spans="1:38">
      <c r="A136" s="220" t="s">
        <v>1019</v>
      </c>
      <c r="B136" s="220"/>
      <c r="C136" s="220"/>
      <c r="D136" s="220"/>
      <c r="E136" s="221"/>
      <c r="F136" s="130"/>
      <c r="G136" s="130"/>
      <c r="H136" s="130"/>
      <c r="I136" s="130"/>
      <c r="J136" s="6"/>
      <c r="K136" s="7"/>
      <c r="L136" s="7"/>
      <c r="M136" s="7"/>
      <c r="N136" s="6"/>
      <c r="O136" s="6"/>
      <c r="P136" s="72"/>
      <c r="Q136" s="72"/>
      <c r="R136" s="7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72"/>
      <c r="AG136" s="72"/>
      <c r="AH136" s="72"/>
      <c r="AI136" s="72"/>
      <c r="AJ136" s="72"/>
      <c r="AK136" s="72"/>
      <c r="AL136" s="72"/>
    </row>
    <row r="137" ht="14.25" customHeight="1" spans="1:38">
      <c r="A137" s="14" t="s">
        <v>16</v>
      </c>
      <c r="B137" s="14" t="s">
        <v>590</v>
      </c>
      <c r="C137" s="14"/>
      <c r="D137" s="15" t="s">
        <v>762</v>
      </c>
      <c r="E137" s="14" t="s">
        <v>763</v>
      </c>
      <c r="F137" s="14" t="s">
        <v>764</v>
      </c>
      <c r="G137" s="14" t="s">
        <v>840</v>
      </c>
      <c r="H137" s="14" t="s">
        <v>766</v>
      </c>
      <c r="I137" s="14" t="s">
        <v>767</v>
      </c>
      <c r="J137" s="13" t="s">
        <v>768</v>
      </c>
      <c r="K137" s="13" t="s">
        <v>1020</v>
      </c>
      <c r="L137" s="76" t="s">
        <v>770</v>
      </c>
      <c r="M137" s="197" t="s">
        <v>889</v>
      </c>
      <c r="N137" s="14" t="s">
        <v>890</v>
      </c>
      <c r="O137" s="14" t="s">
        <v>772</v>
      </c>
      <c r="P137" s="15" t="s">
        <v>773</v>
      </c>
      <c r="Q137" s="72"/>
      <c r="R137" s="7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72"/>
      <c r="AG137" s="72"/>
      <c r="AH137" s="72"/>
      <c r="AI137" s="72"/>
      <c r="AJ137" s="72"/>
      <c r="AK137" s="72"/>
      <c r="AL137" s="72"/>
    </row>
    <row r="138" s="5" customFormat="1" ht="12" customHeight="1" spans="1:38">
      <c r="A138" s="181">
        <v>1</v>
      </c>
      <c r="B138" s="47">
        <v>44803</v>
      </c>
      <c r="C138" s="222"/>
      <c r="D138" s="223" t="s">
        <v>1021</v>
      </c>
      <c r="E138" s="181" t="s">
        <v>775</v>
      </c>
      <c r="F138" s="181">
        <v>390</v>
      </c>
      <c r="G138" s="181">
        <v>280</v>
      </c>
      <c r="H138" s="183">
        <v>280</v>
      </c>
      <c r="I138" s="264" t="s">
        <v>1022</v>
      </c>
      <c r="J138" s="115" t="s">
        <v>1023</v>
      </c>
      <c r="K138" s="172">
        <f t="shared" ref="K138:K139" si="179">H138-F138</f>
        <v>-110</v>
      </c>
      <c r="L138" s="200">
        <v>100</v>
      </c>
      <c r="M138" s="201">
        <f t="shared" ref="M138:M139" si="180">(K138*N138)-L138</f>
        <v>-2850</v>
      </c>
      <c r="N138" s="172">
        <v>25</v>
      </c>
      <c r="O138" s="115" t="s">
        <v>788</v>
      </c>
      <c r="P138" s="80">
        <v>44805</v>
      </c>
      <c r="Q138" s="6"/>
      <c r="R138" s="7" t="s">
        <v>779</v>
      </c>
      <c r="S138" s="6"/>
      <c r="T138" s="6"/>
      <c r="U138" s="6"/>
      <c r="V138" s="6"/>
      <c r="W138" s="6"/>
      <c r="X138" s="7"/>
      <c r="Y138" s="6"/>
      <c r="Z138" s="6"/>
      <c r="AA138" s="6"/>
      <c r="AB138" s="6"/>
      <c r="AC138" s="6"/>
      <c r="AD138" s="7"/>
      <c r="AE138" s="6"/>
      <c r="AF138" s="6"/>
      <c r="AG138" s="6"/>
      <c r="AH138" s="6"/>
      <c r="AI138" s="6"/>
      <c r="AJ138" s="7"/>
      <c r="AK138" s="6"/>
      <c r="AL138" s="293"/>
    </row>
    <row r="139" s="5" customFormat="1" ht="12" customHeight="1" spans="1:38">
      <c r="A139" s="184">
        <v>2</v>
      </c>
      <c r="B139" s="23">
        <v>44805</v>
      </c>
      <c r="C139" s="224"/>
      <c r="D139" s="225" t="s">
        <v>1024</v>
      </c>
      <c r="E139" s="184" t="s">
        <v>775</v>
      </c>
      <c r="F139" s="184">
        <v>120</v>
      </c>
      <c r="G139" s="184">
        <v>30</v>
      </c>
      <c r="H139" s="186">
        <v>175</v>
      </c>
      <c r="I139" s="265" t="s">
        <v>1025</v>
      </c>
      <c r="J139" s="103" t="s">
        <v>843</v>
      </c>
      <c r="K139" s="169">
        <f t="shared" si="179"/>
        <v>55</v>
      </c>
      <c r="L139" s="198">
        <v>100</v>
      </c>
      <c r="M139" s="199">
        <f t="shared" si="180"/>
        <v>1275</v>
      </c>
      <c r="N139" s="169">
        <v>25</v>
      </c>
      <c r="O139" s="103" t="s">
        <v>782</v>
      </c>
      <c r="P139" s="23">
        <v>44805</v>
      </c>
      <c r="Q139" s="6"/>
      <c r="R139" s="7" t="s">
        <v>793</v>
      </c>
      <c r="S139" s="6"/>
      <c r="T139" s="6"/>
      <c r="U139" s="6"/>
      <c r="V139" s="6"/>
      <c r="W139" s="6"/>
      <c r="X139" s="7"/>
      <c r="Y139" s="6"/>
      <c r="Z139" s="6"/>
      <c r="AA139" s="6"/>
      <c r="AB139" s="6"/>
      <c r="AC139" s="6"/>
      <c r="AD139" s="7"/>
      <c r="AE139" s="6"/>
      <c r="AF139" s="6"/>
      <c r="AG139" s="6"/>
      <c r="AH139" s="6"/>
      <c r="AI139" s="6"/>
      <c r="AJ139" s="7"/>
      <c r="AK139" s="6"/>
      <c r="AL139" s="293"/>
    </row>
    <row r="140" s="5" customFormat="1" ht="12" customHeight="1" spans="1:38">
      <c r="A140" s="181">
        <v>3</v>
      </c>
      <c r="B140" s="80">
        <v>44805</v>
      </c>
      <c r="C140" s="222"/>
      <c r="D140" s="223" t="s">
        <v>1024</v>
      </c>
      <c r="E140" s="181" t="s">
        <v>775</v>
      </c>
      <c r="F140" s="181">
        <v>95</v>
      </c>
      <c r="G140" s="181">
        <v>0</v>
      </c>
      <c r="H140" s="183">
        <v>0</v>
      </c>
      <c r="I140" s="264" t="s">
        <v>1026</v>
      </c>
      <c r="J140" s="115" t="s">
        <v>1027</v>
      </c>
      <c r="K140" s="172">
        <f t="shared" ref="K140:K141" si="181">H140-F140</f>
        <v>-95</v>
      </c>
      <c r="L140" s="200">
        <v>100</v>
      </c>
      <c r="M140" s="201">
        <f t="shared" ref="M140:M142" si="182">(K140*N140)-L140</f>
        <v>-2475</v>
      </c>
      <c r="N140" s="172">
        <v>25</v>
      </c>
      <c r="O140" s="115" t="s">
        <v>788</v>
      </c>
      <c r="P140" s="80">
        <v>44805</v>
      </c>
      <c r="Q140" s="6"/>
      <c r="R140" s="7" t="s">
        <v>793</v>
      </c>
      <c r="S140" s="6"/>
      <c r="T140" s="6"/>
      <c r="U140" s="6"/>
      <c r="V140" s="6"/>
      <c r="W140" s="6"/>
      <c r="X140" s="7"/>
      <c r="Y140" s="6"/>
      <c r="Z140" s="6"/>
      <c r="AA140" s="6"/>
      <c r="AB140" s="6"/>
      <c r="AC140" s="6"/>
      <c r="AD140" s="7"/>
      <c r="AE140" s="6"/>
      <c r="AF140" s="6"/>
      <c r="AG140" s="6"/>
      <c r="AH140" s="6"/>
      <c r="AI140" s="6"/>
      <c r="AJ140" s="7"/>
      <c r="AK140" s="6"/>
      <c r="AL140" s="293"/>
    </row>
    <row r="141" s="5" customFormat="1" ht="12" customHeight="1" spans="1:38">
      <c r="A141" s="184">
        <v>4</v>
      </c>
      <c r="B141" s="58">
        <v>44806</v>
      </c>
      <c r="C141" s="224"/>
      <c r="D141" s="225" t="s">
        <v>1028</v>
      </c>
      <c r="E141" s="184" t="s">
        <v>775</v>
      </c>
      <c r="F141" s="184">
        <v>82</v>
      </c>
      <c r="G141" s="184">
        <v>45</v>
      </c>
      <c r="H141" s="186">
        <v>122.5</v>
      </c>
      <c r="I141" s="265" t="s">
        <v>1029</v>
      </c>
      <c r="J141" s="103" t="s">
        <v>1030</v>
      </c>
      <c r="K141" s="169">
        <f t="shared" si="181"/>
        <v>40.5</v>
      </c>
      <c r="L141" s="198">
        <v>100</v>
      </c>
      <c r="M141" s="199">
        <f t="shared" si="182"/>
        <v>1925</v>
      </c>
      <c r="N141" s="169">
        <v>50</v>
      </c>
      <c r="O141" s="103" t="s">
        <v>782</v>
      </c>
      <c r="P141" s="23">
        <v>44806</v>
      </c>
      <c r="Q141" s="6"/>
      <c r="R141" s="7" t="s">
        <v>779</v>
      </c>
      <c r="S141" s="6"/>
      <c r="T141" s="6"/>
      <c r="U141" s="6"/>
      <c r="V141" s="6"/>
      <c r="W141" s="6"/>
      <c r="X141" s="7"/>
      <c r="Y141" s="6"/>
      <c r="Z141" s="6"/>
      <c r="AA141" s="6"/>
      <c r="AB141" s="6"/>
      <c r="AC141" s="6"/>
      <c r="AD141" s="7"/>
      <c r="AE141" s="6"/>
      <c r="AF141" s="6"/>
      <c r="AG141" s="6"/>
      <c r="AH141" s="6"/>
      <c r="AI141" s="6"/>
      <c r="AJ141" s="7"/>
      <c r="AK141" s="6"/>
      <c r="AL141" s="293"/>
    </row>
    <row r="142" s="5" customFormat="1" ht="12" customHeight="1" spans="1:38">
      <c r="A142" s="181">
        <v>5</v>
      </c>
      <c r="B142" s="47">
        <v>44806</v>
      </c>
      <c r="C142" s="222"/>
      <c r="D142" s="223" t="s">
        <v>1031</v>
      </c>
      <c r="E142" s="181" t="s">
        <v>907</v>
      </c>
      <c r="F142" s="181">
        <v>170</v>
      </c>
      <c r="G142" s="181">
        <v>350</v>
      </c>
      <c r="H142" s="183">
        <v>340</v>
      </c>
      <c r="I142" s="264">
        <v>0.1</v>
      </c>
      <c r="J142" s="115" t="s">
        <v>1032</v>
      </c>
      <c r="K142" s="172">
        <f>F142-H142</f>
        <v>-170</v>
      </c>
      <c r="L142" s="200">
        <v>100</v>
      </c>
      <c r="M142" s="201">
        <f t="shared" si="182"/>
        <v>-4350</v>
      </c>
      <c r="N142" s="172">
        <v>25</v>
      </c>
      <c r="O142" s="115" t="s">
        <v>788</v>
      </c>
      <c r="P142" s="80">
        <v>44810</v>
      </c>
      <c r="Q142" s="6"/>
      <c r="R142" s="7" t="s">
        <v>779</v>
      </c>
      <c r="S142" s="6"/>
      <c r="T142" s="6"/>
      <c r="U142" s="6"/>
      <c r="V142" s="6"/>
      <c r="W142" s="6"/>
      <c r="X142" s="7"/>
      <c r="Y142" s="6"/>
      <c r="Z142" s="6"/>
      <c r="AA142" s="6"/>
      <c r="AB142" s="6"/>
      <c r="AC142" s="6"/>
      <c r="AD142" s="7"/>
      <c r="AE142" s="6"/>
      <c r="AF142" s="6"/>
      <c r="AG142" s="6"/>
      <c r="AH142" s="6"/>
      <c r="AI142" s="6"/>
      <c r="AJ142" s="7"/>
      <c r="AK142" s="6"/>
      <c r="AL142" s="293"/>
    </row>
    <row r="143" s="5" customFormat="1" ht="12" customHeight="1" spans="1:38">
      <c r="A143" s="181">
        <v>6</v>
      </c>
      <c r="B143" s="47">
        <v>44806</v>
      </c>
      <c r="C143" s="222"/>
      <c r="D143" s="223" t="s">
        <v>1028</v>
      </c>
      <c r="E143" s="181" t="s">
        <v>775</v>
      </c>
      <c r="F143" s="181">
        <v>97.5</v>
      </c>
      <c r="G143" s="181">
        <v>65</v>
      </c>
      <c r="H143" s="183">
        <v>65</v>
      </c>
      <c r="I143" s="264" t="s">
        <v>1033</v>
      </c>
      <c r="J143" s="115" t="s">
        <v>1034</v>
      </c>
      <c r="K143" s="172">
        <f t="shared" ref="K143:K144" si="183">H143-F143</f>
        <v>-32.5</v>
      </c>
      <c r="L143" s="200">
        <v>100</v>
      </c>
      <c r="M143" s="201">
        <f t="shared" ref="M143:M145" si="184">(K143*N143)-L143</f>
        <v>-1725</v>
      </c>
      <c r="N143" s="172">
        <v>50</v>
      </c>
      <c r="O143" s="115" t="s">
        <v>788</v>
      </c>
      <c r="P143" s="80">
        <v>44809</v>
      </c>
      <c r="Q143" s="6"/>
      <c r="R143" s="7" t="s">
        <v>779</v>
      </c>
      <c r="S143" s="6"/>
      <c r="T143" s="6"/>
      <c r="U143" s="6"/>
      <c r="V143" s="6"/>
      <c r="W143" s="6"/>
      <c r="X143" s="7"/>
      <c r="Y143" s="6"/>
      <c r="Z143" s="6"/>
      <c r="AA143" s="6"/>
      <c r="AB143" s="6"/>
      <c r="AC143" s="6"/>
      <c r="AD143" s="7"/>
      <c r="AE143" s="6"/>
      <c r="AF143" s="6"/>
      <c r="AG143" s="6"/>
      <c r="AH143" s="6"/>
      <c r="AI143" s="6"/>
      <c r="AJ143" s="7"/>
      <c r="AK143" s="6"/>
      <c r="AL143" s="293"/>
    </row>
    <row r="144" s="5" customFormat="1" ht="12" customHeight="1" spans="1:38">
      <c r="A144" s="181">
        <v>7</v>
      </c>
      <c r="B144" s="47">
        <v>44806</v>
      </c>
      <c r="C144" s="222"/>
      <c r="D144" s="223" t="s">
        <v>1035</v>
      </c>
      <c r="E144" s="181" t="s">
        <v>775</v>
      </c>
      <c r="F144" s="181">
        <v>375</v>
      </c>
      <c r="G144" s="181">
        <v>270</v>
      </c>
      <c r="H144" s="183">
        <v>270</v>
      </c>
      <c r="I144" s="264" t="s">
        <v>1036</v>
      </c>
      <c r="J144" s="115" t="s">
        <v>1037</v>
      </c>
      <c r="K144" s="172">
        <f t="shared" si="183"/>
        <v>-105</v>
      </c>
      <c r="L144" s="200">
        <v>100</v>
      </c>
      <c r="M144" s="201">
        <f t="shared" si="184"/>
        <v>-2725</v>
      </c>
      <c r="N144" s="172">
        <v>25</v>
      </c>
      <c r="O144" s="115" t="s">
        <v>788</v>
      </c>
      <c r="P144" s="80">
        <v>44809</v>
      </c>
      <c r="Q144" s="6"/>
      <c r="R144" s="7" t="s">
        <v>793</v>
      </c>
      <c r="S144" s="6"/>
      <c r="T144" s="6"/>
      <c r="U144" s="6"/>
      <c r="V144" s="6"/>
      <c r="W144" s="6"/>
      <c r="X144" s="7"/>
      <c r="Y144" s="6"/>
      <c r="Z144" s="6"/>
      <c r="AA144" s="6"/>
      <c r="AB144" s="6"/>
      <c r="AC144" s="6"/>
      <c r="AD144" s="7"/>
      <c r="AE144" s="6"/>
      <c r="AF144" s="6"/>
      <c r="AG144" s="6"/>
      <c r="AH144" s="6"/>
      <c r="AI144" s="6"/>
      <c r="AJ144" s="7"/>
      <c r="AK144" s="6"/>
      <c r="AL144" s="293"/>
    </row>
    <row r="145" s="5" customFormat="1" ht="12" customHeight="1" spans="1:38">
      <c r="A145" s="181">
        <v>8</v>
      </c>
      <c r="B145" s="47">
        <v>44806</v>
      </c>
      <c r="C145" s="222"/>
      <c r="D145" s="223" t="s">
        <v>1038</v>
      </c>
      <c r="E145" s="181" t="s">
        <v>907</v>
      </c>
      <c r="F145" s="181">
        <v>26</v>
      </c>
      <c r="G145" s="181">
        <v>35</v>
      </c>
      <c r="H145" s="183">
        <v>35</v>
      </c>
      <c r="I145" s="266" t="s">
        <v>1039</v>
      </c>
      <c r="J145" s="115" t="s">
        <v>1040</v>
      </c>
      <c r="K145" s="172">
        <f>F145-H145</f>
        <v>-9</v>
      </c>
      <c r="L145" s="200">
        <v>100</v>
      </c>
      <c r="M145" s="201">
        <f t="shared" si="184"/>
        <v>-4600</v>
      </c>
      <c r="N145" s="172">
        <v>500</v>
      </c>
      <c r="O145" s="115" t="s">
        <v>788</v>
      </c>
      <c r="P145" s="80">
        <v>44809</v>
      </c>
      <c r="Q145" s="6"/>
      <c r="R145" s="7" t="s">
        <v>779</v>
      </c>
      <c r="S145" s="6"/>
      <c r="T145" s="6"/>
      <c r="U145" s="6"/>
      <c r="V145" s="6"/>
      <c r="W145" s="6"/>
      <c r="X145" s="7"/>
      <c r="Y145" s="6"/>
      <c r="Z145" s="6"/>
      <c r="AA145" s="6"/>
      <c r="AB145" s="6"/>
      <c r="AC145" s="6"/>
      <c r="AD145" s="7"/>
      <c r="AE145" s="6"/>
      <c r="AF145" s="6"/>
      <c r="AG145" s="6"/>
      <c r="AH145" s="6"/>
      <c r="AI145" s="6"/>
      <c r="AJ145" s="7"/>
      <c r="AK145" s="6"/>
      <c r="AL145" s="293"/>
    </row>
    <row r="146" s="5" customFormat="1" ht="12" customHeight="1" spans="1:38">
      <c r="A146" s="181">
        <v>9</v>
      </c>
      <c r="B146" s="47">
        <v>44809</v>
      </c>
      <c r="C146" s="222"/>
      <c r="D146" s="223" t="s">
        <v>1041</v>
      </c>
      <c r="E146" s="181" t="s">
        <v>775</v>
      </c>
      <c r="F146" s="181">
        <v>77.5</v>
      </c>
      <c r="G146" s="181">
        <v>45</v>
      </c>
      <c r="H146" s="183">
        <v>45</v>
      </c>
      <c r="I146" s="264" t="s">
        <v>1029</v>
      </c>
      <c r="J146" s="115" t="s">
        <v>1034</v>
      </c>
      <c r="K146" s="172">
        <f t="shared" ref="K146:K148" si="185">H146-F146</f>
        <v>-32.5</v>
      </c>
      <c r="L146" s="200">
        <v>100</v>
      </c>
      <c r="M146" s="201">
        <f t="shared" ref="M146:M148" si="186">(K146*N146)-L146</f>
        <v>-1725</v>
      </c>
      <c r="N146" s="172">
        <v>50</v>
      </c>
      <c r="O146" s="115" t="s">
        <v>788</v>
      </c>
      <c r="P146" s="80">
        <v>44810</v>
      </c>
      <c r="Q146" s="6"/>
      <c r="R146" s="7" t="s">
        <v>779</v>
      </c>
      <c r="S146" s="6"/>
      <c r="T146" s="6"/>
      <c r="U146" s="6"/>
      <c r="V146" s="6"/>
      <c r="W146" s="6"/>
      <c r="X146" s="7"/>
      <c r="Y146" s="6"/>
      <c r="Z146" s="6"/>
      <c r="AA146" s="6"/>
      <c r="AB146" s="6"/>
      <c r="AC146" s="6"/>
      <c r="AD146" s="7"/>
      <c r="AE146" s="6"/>
      <c r="AF146" s="6"/>
      <c r="AG146" s="6"/>
      <c r="AH146" s="6"/>
      <c r="AI146" s="6"/>
      <c r="AJ146" s="7"/>
      <c r="AK146" s="6"/>
      <c r="AL146" s="293"/>
    </row>
    <row r="147" s="5" customFormat="1" ht="12" customHeight="1" spans="1:38">
      <c r="A147" s="181">
        <v>10</v>
      </c>
      <c r="B147" s="47">
        <v>44812</v>
      </c>
      <c r="C147" s="222"/>
      <c r="D147" s="223" t="s">
        <v>1042</v>
      </c>
      <c r="E147" s="181" t="s">
        <v>775</v>
      </c>
      <c r="F147" s="181">
        <v>140</v>
      </c>
      <c r="G147" s="181">
        <v>30</v>
      </c>
      <c r="H147" s="183">
        <v>30</v>
      </c>
      <c r="I147" s="264" t="s">
        <v>1025</v>
      </c>
      <c r="J147" s="115" t="s">
        <v>1023</v>
      </c>
      <c r="K147" s="172">
        <f t="shared" si="185"/>
        <v>-110</v>
      </c>
      <c r="L147" s="200">
        <v>100</v>
      </c>
      <c r="M147" s="201">
        <f t="shared" si="186"/>
        <v>-2850</v>
      </c>
      <c r="N147" s="172">
        <v>25</v>
      </c>
      <c r="O147" s="115" t="s">
        <v>788</v>
      </c>
      <c r="P147" s="80">
        <v>44812</v>
      </c>
      <c r="Q147" s="6"/>
      <c r="R147" s="7" t="s">
        <v>793</v>
      </c>
      <c r="S147" s="6"/>
      <c r="T147" s="6"/>
      <c r="U147" s="6"/>
      <c r="V147" s="6"/>
      <c r="W147" s="6"/>
      <c r="X147" s="7"/>
      <c r="Y147" s="6"/>
      <c r="Z147" s="6"/>
      <c r="AA147" s="6"/>
      <c r="AB147" s="6"/>
      <c r="AC147" s="6"/>
      <c r="AD147" s="7"/>
      <c r="AE147" s="6"/>
      <c r="AF147" s="6"/>
      <c r="AG147" s="6"/>
      <c r="AH147" s="6"/>
      <c r="AI147" s="6"/>
      <c r="AJ147" s="7"/>
      <c r="AK147" s="6"/>
      <c r="AL147" s="293"/>
    </row>
    <row r="148" s="5" customFormat="1" ht="12" customHeight="1" spans="1:38">
      <c r="A148" s="184">
        <v>11</v>
      </c>
      <c r="B148" s="58">
        <v>44812</v>
      </c>
      <c r="C148" s="224"/>
      <c r="D148" s="225" t="s">
        <v>1043</v>
      </c>
      <c r="E148" s="184" t="s">
        <v>775</v>
      </c>
      <c r="F148" s="184">
        <v>50</v>
      </c>
      <c r="G148" s="184">
        <v>35</v>
      </c>
      <c r="H148" s="186">
        <v>59</v>
      </c>
      <c r="I148" s="265" t="s">
        <v>1044</v>
      </c>
      <c r="J148" s="103" t="s">
        <v>1045</v>
      </c>
      <c r="K148" s="169">
        <f t="shared" si="185"/>
        <v>9</v>
      </c>
      <c r="L148" s="198">
        <v>100</v>
      </c>
      <c r="M148" s="199">
        <f t="shared" si="186"/>
        <v>2600</v>
      </c>
      <c r="N148" s="169">
        <v>300</v>
      </c>
      <c r="O148" s="103" t="s">
        <v>782</v>
      </c>
      <c r="P148" s="23">
        <v>44813</v>
      </c>
      <c r="Q148" s="6"/>
      <c r="R148" s="7" t="s">
        <v>779</v>
      </c>
      <c r="S148" s="6"/>
      <c r="T148" s="6"/>
      <c r="U148" s="6"/>
      <c r="V148" s="6"/>
      <c r="W148" s="6"/>
      <c r="X148" s="7"/>
      <c r="Y148" s="6"/>
      <c r="Z148" s="6"/>
      <c r="AA148" s="6"/>
      <c r="AB148" s="6"/>
      <c r="AC148" s="6"/>
      <c r="AD148" s="7"/>
      <c r="AE148" s="6"/>
      <c r="AF148" s="6"/>
      <c r="AG148" s="6"/>
      <c r="AH148" s="6"/>
      <c r="AI148" s="6"/>
      <c r="AJ148" s="7"/>
      <c r="AK148" s="6"/>
      <c r="AL148" s="293"/>
    </row>
    <row r="149" s="5" customFormat="1" ht="12" customHeight="1" spans="1:38">
      <c r="A149" s="184">
        <v>12</v>
      </c>
      <c r="B149" s="58">
        <v>44816</v>
      </c>
      <c r="C149" s="224"/>
      <c r="D149" s="225" t="s">
        <v>1046</v>
      </c>
      <c r="E149" s="184" t="s">
        <v>775</v>
      </c>
      <c r="F149" s="184">
        <v>5</v>
      </c>
      <c r="G149" s="184">
        <v>1.75</v>
      </c>
      <c r="H149" s="186">
        <v>6.25</v>
      </c>
      <c r="I149" s="267" t="s">
        <v>1047</v>
      </c>
      <c r="J149" s="103" t="s">
        <v>965</v>
      </c>
      <c r="K149" s="169">
        <f t="shared" ref="K149:K150" si="187">H149-F149</f>
        <v>1.25</v>
      </c>
      <c r="L149" s="198">
        <v>100</v>
      </c>
      <c r="M149" s="199">
        <f t="shared" ref="M149" si="188">(K149*N149)-L149</f>
        <v>1775</v>
      </c>
      <c r="N149" s="169">
        <v>1500</v>
      </c>
      <c r="O149" s="103" t="s">
        <v>782</v>
      </c>
      <c r="P149" s="23">
        <v>44813</v>
      </c>
      <c r="Q149" s="6"/>
      <c r="R149" s="7" t="s">
        <v>779</v>
      </c>
      <c r="S149" s="6"/>
      <c r="T149" s="6"/>
      <c r="U149" s="6"/>
      <c r="V149" s="6"/>
      <c r="W149" s="6"/>
      <c r="X149" s="7"/>
      <c r="Y149" s="6"/>
      <c r="Z149" s="6"/>
      <c r="AA149" s="6"/>
      <c r="AB149" s="6"/>
      <c r="AC149" s="6"/>
      <c r="AD149" s="7"/>
      <c r="AE149" s="6"/>
      <c r="AF149" s="6"/>
      <c r="AG149" s="6"/>
      <c r="AH149" s="6"/>
      <c r="AI149" s="6"/>
      <c r="AJ149" s="7"/>
      <c r="AK149" s="6"/>
      <c r="AL149" s="293"/>
    </row>
    <row r="150" s="5" customFormat="1" ht="12" customHeight="1" spans="1:38">
      <c r="A150" s="226">
        <v>13</v>
      </c>
      <c r="B150" s="227">
        <v>44816</v>
      </c>
      <c r="C150" s="222"/>
      <c r="D150" s="223" t="s">
        <v>1048</v>
      </c>
      <c r="E150" s="181" t="s">
        <v>775</v>
      </c>
      <c r="F150" s="181">
        <v>12.5</v>
      </c>
      <c r="G150" s="181"/>
      <c r="H150" s="183">
        <v>0</v>
      </c>
      <c r="I150" s="264"/>
      <c r="J150" s="268" t="s">
        <v>1049</v>
      </c>
      <c r="K150" s="183">
        <f t="shared" si="187"/>
        <v>-12.5</v>
      </c>
      <c r="L150" s="269">
        <v>100</v>
      </c>
      <c r="M150" s="270">
        <f>(-4.75*1000)-200</f>
        <v>-4950</v>
      </c>
      <c r="N150" s="268">
        <v>1000</v>
      </c>
      <c r="O150" s="268" t="s">
        <v>788</v>
      </c>
      <c r="P150" s="227">
        <v>44833</v>
      </c>
      <c r="Q150" s="6"/>
      <c r="R150" s="7" t="s">
        <v>793</v>
      </c>
      <c r="S150" s="6"/>
      <c r="T150" s="6"/>
      <c r="U150" s="6"/>
      <c r="V150" s="6"/>
      <c r="W150" s="6"/>
      <c r="X150" s="7"/>
      <c r="Y150" s="6"/>
      <c r="Z150" s="6"/>
      <c r="AA150" s="6"/>
      <c r="AB150" s="6"/>
      <c r="AC150" s="6"/>
      <c r="AD150" s="7"/>
      <c r="AE150" s="6"/>
      <c r="AF150" s="6"/>
      <c r="AG150" s="6"/>
      <c r="AH150" s="6"/>
      <c r="AI150" s="6"/>
      <c r="AJ150" s="7"/>
      <c r="AK150" s="6"/>
      <c r="AL150" s="293"/>
    </row>
    <row r="151" s="5" customFormat="1" ht="12" customHeight="1" spans="1:38">
      <c r="A151" s="228"/>
      <c r="B151" s="54"/>
      <c r="C151" s="222"/>
      <c r="D151" s="223" t="s">
        <v>1050</v>
      </c>
      <c r="E151" s="181" t="s">
        <v>907</v>
      </c>
      <c r="F151" s="181">
        <v>7.75</v>
      </c>
      <c r="G151" s="181"/>
      <c r="H151" s="183">
        <v>7.75</v>
      </c>
      <c r="I151" s="264"/>
      <c r="J151" s="271"/>
      <c r="K151" s="183">
        <v>7.75</v>
      </c>
      <c r="L151" s="269">
        <v>100</v>
      </c>
      <c r="M151" s="272"/>
      <c r="N151" s="271"/>
      <c r="O151" s="271"/>
      <c r="P151" s="54"/>
      <c r="Q151" s="6"/>
      <c r="R151" s="7"/>
      <c r="S151" s="6"/>
      <c r="T151" s="6"/>
      <c r="U151" s="6"/>
      <c r="V151" s="6"/>
      <c r="W151" s="6"/>
      <c r="X151" s="7"/>
      <c r="Y151" s="6"/>
      <c r="Z151" s="6"/>
      <c r="AA151" s="6"/>
      <c r="AB151" s="6"/>
      <c r="AC151" s="6"/>
      <c r="AD151" s="7"/>
      <c r="AE151" s="6"/>
      <c r="AF151" s="6"/>
      <c r="AG151" s="6"/>
      <c r="AH151" s="6"/>
      <c r="AI151" s="6"/>
      <c r="AJ151" s="7"/>
      <c r="AK151" s="6"/>
      <c r="AL151" s="293"/>
    </row>
    <row r="152" s="5" customFormat="1" ht="12" customHeight="1" spans="1:38">
      <c r="A152" s="228">
        <v>14</v>
      </c>
      <c r="B152" s="54">
        <v>44817</v>
      </c>
      <c r="C152" s="222"/>
      <c r="D152" s="223" t="s">
        <v>1051</v>
      </c>
      <c r="E152" s="181" t="s">
        <v>907</v>
      </c>
      <c r="F152" s="181">
        <v>54</v>
      </c>
      <c r="G152" s="181">
        <v>90</v>
      </c>
      <c r="H152" s="183">
        <v>90</v>
      </c>
      <c r="I152" s="264">
        <v>0.1</v>
      </c>
      <c r="J152" s="115" t="s">
        <v>1040</v>
      </c>
      <c r="K152" s="172">
        <f>F152-H152</f>
        <v>-36</v>
      </c>
      <c r="L152" s="200">
        <v>100</v>
      </c>
      <c r="M152" s="201">
        <f t="shared" ref="M152:M156" si="189">(K152*N152)-L152</f>
        <v>-1900</v>
      </c>
      <c r="N152" s="172">
        <v>50</v>
      </c>
      <c r="O152" s="115" t="s">
        <v>788</v>
      </c>
      <c r="P152" s="80">
        <v>44818</v>
      </c>
      <c r="Q152" s="6"/>
      <c r="R152" s="7" t="s">
        <v>779</v>
      </c>
      <c r="S152" s="6"/>
      <c r="T152" s="6"/>
      <c r="U152" s="6"/>
      <c r="V152" s="6"/>
      <c r="W152" s="6"/>
      <c r="X152" s="7"/>
      <c r="Y152" s="6"/>
      <c r="Z152" s="6"/>
      <c r="AA152" s="6"/>
      <c r="AB152" s="6"/>
      <c r="AC152" s="6"/>
      <c r="AD152" s="7"/>
      <c r="AE152" s="6"/>
      <c r="AF152" s="6"/>
      <c r="AG152" s="6"/>
      <c r="AH152" s="6"/>
      <c r="AI152" s="6"/>
      <c r="AJ152" s="7"/>
      <c r="AK152" s="6"/>
      <c r="AL152" s="293"/>
    </row>
    <row r="153" s="5" customFormat="1" ht="12" customHeight="1" spans="1:38">
      <c r="A153" s="228">
        <v>15</v>
      </c>
      <c r="B153" s="54">
        <v>44817</v>
      </c>
      <c r="C153" s="222"/>
      <c r="D153" s="223" t="s">
        <v>1043</v>
      </c>
      <c r="E153" s="181" t="s">
        <v>775</v>
      </c>
      <c r="F153" s="181">
        <v>51</v>
      </c>
      <c r="G153" s="181">
        <v>37</v>
      </c>
      <c r="H153" s="183">
        <v>37</v>
      </c>
      <c r="I153" s="264" t="s">
        <v>1052</v>
      </c>
      <c r="J153" s="115" t="s">
        <v>1053</v>
      </c>
      <c r="K153" s="172">
        <f t="shared" ref="K153:K156" si="190">H153-F153</f>
        <v>-14</v>
      </c>
      <c r="L153" s="200">
        <v>100</v>
      </c>
      <c r="M153" s="201">
        <f t="shared" si="189"/>
        <v>-4300</v>
      </c>
      <c r="N153" s="172">
        <v>300</v>
      </c>
      <c r="O153" s="115" t="s">
        <v>788</v>
      </c>
      <c r="P153" s="80">
        <v>44818</v>
      </c>
      <c r="Q153" s="6"/>
      <c r="R153" s="7" t="s">
        <v>779</v>
      </c>
      <c r="S153" s="6"/>
      <c r="T153" s="6"/>
      <c r="U153" s="6"/>
      <c r="V153" s="6"/>
      <c r="W153" s="6"/>
      <c r="X153" s="7"/>
      <c r="Y153" s="6"/>
      <c r="Z153" s="6"/>
      <c r="AA153" s="6"/>
      <c r="AB153" s="6"/>
      <c r="AC153" s="6"/>
      <c r="AD153" s="7"/>
      <c r="AE153" s="6"/>
      <c r="AF153" s="6"/>
      <c r="AG153" s="6"/>
      <c r="AH153" s="6"/>
      <c r="AI153" s="6"/>
      <c r="AJ153" s="7"/>
      <c r="AK153" s="6"/>
      <c r="AL153" s="293"/>
    </row>
    <row r="154" s="5" customFormat="1" ht="12" customHeight="1" spans="1:38">
      <c r="A154" s="229">
        <v>16</v>
      </c>
      <c r="B154" s="56">
        <v>44817</v>
      </c>
      <c r="C154" s="224"/>
      <c r="D154" s="225" t="s">
        <v>1054</v>
      </c>
      <c r="E154" s="184" t="s">
        <v>775</v>
      </c>
      <c r="F154" s="184">
        <v>11.5</v>
      </c>
      <c r="G154" s="184">
        <v>7</v>
      </c>
      <c r="H154" s="186">
        <v>14.75</v>
      </c>
      <c r="I154" s="265" t="s">
        <v>1055</v>
      </c>
      <c r="J154" s="103" t="s">
        <v>1056</v>
      </c>
      <c r="K154" s="169">
        <f t="shared" si="190"/>
        <v>3.25</v>
      </c>
      <c r="L154" s="198">
        <v>100</v>
      </c>
      <c r="M154" s="199">
        <f t="shared" si="189"/>
        <v>3800</v>
      </c>
      <c r="N154" s="169">
        <v>1200</v>
      </c>
      <c r="O154" s="103" t="s">
        <v>782</v>
      </c>
      <c r="P154" s="23">
        <v>44818</v>
      </c>
      <c r="Q154" s="6"/>
      <c r="R154" s="7" t="s">
        <v>793</v>
      </c>
      <c r="S154" s="6"/>
      <c r="T154" s="6"/>
      <c r="U154" s="6"/>
      <c r="V154" s="6"/>
      <c r="W154" s="6"/>
      <c r="X154" s="7"/>
      <c r="Y154" s="6"/>
      <c r="Z154" s="6"/>
      <c r="AA154" s="6"/>
      <c r="AB154" s="6"/>
      <c r="AC154" s="6"/>
      <c r="AD154" s="7"/>
      <c r="AE154" s="6"/>
      <c r="AF154" s="6"/>
      <c r="AG154" s="6"/>
      <c r="AH154" s="6"/>
      <c r="AI154" s="6"/>
      <c r="AJ154" s="7"/>
      <c r="AK154" s="6"/>
      <c r="AL154" s="293"/>
    </row>
    <row r="155" s="5" customFormat="1" ht="12" customHeight="1" spans="1:38">
      <c r="A155" s="229">
        <v>17</v>
      </c>
      <c r="B155" s="56">
        <v>44817</v>
      </c>
      <c r="C155" s="224"/>
      <c r="D155" s="225" t="s">
        <v>1057</v>
      </c>
      <c r="E155" s="184" t="s">
        <v>775</v>
      </c>
      <c r="F155" s="184">
        <v>12.5</v>
      </c>
      <c r="G155" s="184">
        <v>7.5</v>
      </c>
      <c r="H155" s="186">
        <v>14.5</v>
      </c>
      <c r="I155" s="265" t="s">
        <v>1058</v>
      </c>
      <c r="J155" s="103" t="s">
        <v>1059</v>
      </c>
      <c r="K155" s="169">
        <f t="shared" si="190"/>
        <v>2</v>
      </c>
      <c r="L155" s="198">
        <v>100</v>
      </c>
      <c r="M155" s="199">
        <f t="shared" si="189"/>
        <v>1700</v>
      </c>
      <c r="N155" s="169">
        <v>900</v>
      </c>
      <c r="O155" s="103" t="s">
        <v>782</v>
      </c>
      <c r="P155" s="23">
        <v>44818</v>
      </c>
      <c r="Q155" s="6"/>
      <c r="R155" s="7" t="s">
        <v>779</v>
      </c>
      <c r="S155" s="6"/>
      <c r="T155" s="6"/>
      <c r="U155" s="6"/>
      <c r="V155" s="6"/>
      <c r="W155" s="6"/>
      <c r="X155" s="7"/>
      <c r="Y155" s="6"/>
      <c r="Z155" s="6"/>
      <c r="AA155" s="6"/>
      <c r="AB155" s="6"/>
      <c r="AC155" s="6"/>
      <c r="AD155" s="7"/>
      <c r="AE155" s="6"/>
      <c r="AF155" s="6"/>
      <c r="AG155" s="6"/>
      <c r="AH155" s="6"/>
      <c r="AI155" s="6"/>
      <c r="AJ155" s="7"/>
      <c r="AK155" s="6"/>
      <c r="AL155" s="293"/>
    </row>
    <row r="156" s="5" customFormat="1" ht="12" customHeight="1" spans="1:38">
      <c r="A156" s="229">
        <v>18</v>
      </c>
      <c r="B156" s="56">
        <v>44818</v>
      </c>
      <c r="C156" s="224"/>
      <c r="D156" s="225" t="s">
        <v>1057</v>
      </c>
      <c r="E156" s="184" t="s">
        <v>775</v>
      </c>
      <c r="F156" s="184">
        <v>11.5</v>
      </c>
      <c r="G156" s="184">
        <v>6.5</v>
      </c>
      <c r="H156" s="186">
        <v>14</v>
      </c>
      <c r="I156" s="265" t="s">
        <v>1058</v>
      </c>
      <c r="J156" s="103" t="s">
        <v>1060</v>
      </c>
      <c r="K156" s="169">
        <f t="shared" si="190"/>
        <v>2.5</v>
      </c>
      <c r="L156" s="198">
        <v>100</v>
      </c>
      <c r="M156" s="199">
        <f t="shared" si="189"/>
        <v>2150</v>
      </c>
      <c r="N156" s="169">
        <v>900</v>
      </c>
      <c r="O156" s="103" t="s">
        <v>782</v>
      </c>
      <c r="P156" s="23">
        <v>44819</v>
      </c>
      <c r="Q156" s="6"/>
      <c r="R156" s="7" t="s">
        <v>779</v>
      </c>
      <c r="S156" s="6"/>
      <c r="T156" s="6"/>
      <c r="U156" s="6"/>
      <c r="V156" s="6"/>
      <c r="W156" s="6"/>
      <c r="X156" s="7"/>
      <c r="Y156" s="6"/>
      <c r="Z156" s="6"/>
      <c r="AA156" s="6"/>
      <c r="AB156" s="6"/>
      <c r="AC156" s="6"/>
      <c r="AD156" s="7"/>
      <c r="AE156" s="6"/>
      <c r="AF156" s="6"/>
      <c r="AG156" s="6"/>
      <c r="AH156" s="6"/>
      <c r="AI156" s="6"/>
      <c r="AJ156" s="7"/>
      <c r="AK156" s="6"/>
      <c r="AL156" s="293"/>
    </row>
    <row r="157" s="5" customFormat="1" ht="12" customHeight="1" spans="1:38">
      <c r="A157" s="229">
        <v>19</v>
      </c>
      <c r="B157" s="56">
        <v>44818</v>
      </c>
      <c r="C157" s="224"/>
      <c r="D157" s="225" t="s">
        <v>1061</v>
      </c>
      <c r="E157" s="184" t="s">
        <v>775</v>
      </c>
      <c r="F157" s="184">
        <v>17.5</v>
      </c>
      <c r="G157" s="184">
        <v>9.5</v>
      </c>
      <c r="H157" s="186">
        <v>21</v>
      </c>
      <c r="I157" s="265" t="s">
        <v>1062</v>
      </c>
      <c r="J157" s="103" t="s">
        <v>1063</v>
      </c>
      <c r="K157" s="169">
        <f t="shared" ref="K157:K158" si="191">H157-F157</f>
        <v>3.5</v>
      </c>
      <c r="L157" s="198">
        <v>100</v>
      </c>
      <c r="M157" s="199">
        <f t="shared" ref="M157:M158" si="192">(K157*N157)-L157</f>
        <v>2350</v>
      </c>
      <c r="N157" s="169">
        <v>700</v>
      </c>
      <c r="O157" s="103" t="s">
        <v>782</v>
      </c>
      <c r="P157" s="23">
        <v>44818</v>
      </c>
      <c r="Q157" s="6"/>
      <c r="R157" s="7" t="s">
        <v>779</v>
      </c>
      <c r="S157" s="6"/>
      <c r="T157" s="6"/>
      <c r="U157" s="6"/>
      <c r="V157" s="6"/>
      <c r="W157" s="6"/>
      <c r="X157" s="7"/>
      <c r="Y157" s="6"/>
      <c r="Z157" s="6"/>
      <c r="AA157" s="6"/>
      <c r="AB157" s="6"/>
      <c r="AC157" s="6"/>
      <c r="AD157" s="7"/>
      <c r="AE157" s="6"/>
      <c r="AF157" s="6"/>
      <c r="AG157" s="6"/>
      <c r="AH157" s="6"/>
      <c r="AI157" s="6"/>
      <c r="AJ157" s="7"/>
      <c r="AK157" s="6"/>
      <c r="AL157" s="293"/>
    </row>
    <row r="158" s="5" customFormat="1" ht="12" customHeight="1" spans="1:38">
      <c r="A158" s="228">
        <v>20</v>
      </c>
      <c r="B158" s="54">
        <v>44818</v>
      </c>
      <c r="C158" s="222"/>
      <c r="D158" s="223" t="s">
        <v>1064</v>
      </c>
      <c r="E158" s="181" t="s">
        <v>775</v>
      </c>
      <c r="F158" s="181">
        <v>26</v>
      </c>
      <c r="G158" s="181">
        <v>9.5</v>
      </c>
      <c r="H158" s="183">
        <v>9.5</v>
      </c>
      <c r="I158" s="264" t="s">
        <v>1065</v>
      </c>
      <c r="J158" s="115" t="s">
        <v>1066</v>
      </c>
      <c r="K158" s="172">
        <f t="shared" si="191"/>
        <v>-16.5</v>
      </c>
      <c r="L158" s="200">
        <v>100</v>
      </c>
      <c r="M158" s="201">
        <f t="shared" si="192"/>
        <v>-5050</v>
      </c>
      <c r="N158" s="172">
        <v>300</v>
      </c>
      <c r="O158" s="115" t="s">
        <v>788</v>
      </c>
      <c r="P158" s="80">
        <v>44820</v>
      </c>
      <c r="Q158" s="6"/>
      <c r="R158" s="7" t="s">
        <v>793</v>
      </c>
      <c r="S158" s="6"/>
      <c r="T158" s="6"/>
      <c r="U158" s="6"/>
      <c r="V158" s="6"/>
      <c r="W158" s="6"/>
      <c r="X158" s="7"/>
      <c r="Y158" s="6"/>
      <c r="Z158" s="6"/>
      <c r="AA158" s="6"/>
      <c r="AB158" s="6"/>
      <c r="AC158" s="6"/>
      <c r="AD158" s="7"/>
      <c r="AE158" s="6"/>
      <c r="AF158" s="6"/>
      <c r="AG158" s="6"/>
      <c r="AH158" s="6"/>
      <c r="AI158" s="6"/>
      <c r="AJ158" s="7"/>
      <c r="AK158" s="6"/>
      <c r="AL158" s="293"/>
    </row>
    <row r="159" s="5" customFormat="1" ht="12" customHeight="1" spans="1:38">
      <c r="A159" s="230">
        <v>21</v>
      </c>
      <c r="B159" s="231">
        <v>44818</v>
      </c>
      <c r="C159" s="232"/>
      <c r="D159" s="233" t="s">
        <v>1067</v>
      </c>
      <c r="E159" s="234" t="s">
        <v>775</v>
      </c>
      <c r="F159" s="234">
        <v>72</v>
      </c>
      <c r="G159" s="234">
        <v>30</v>
      </c>
      <c r="H159" s="235">
        <v>72</v>
      </c>
      <c r="I159" s="273" t="s">
        <v>1068</v>
      </c>
      <c r="J159" s="274" t="s">
        <v>1069</v>
      </c>
      <c r="K159" s="275">
        <f t="shared" ref="K159" si="193">H159-F159</f>
        <v>0</v>
      </c>
      <c r="L159" s="276">
        <v>100</v>
      </c>
      <c r="M159" s="277">
        <f t="shared" ref="M159" si="194">(K159*N159)-L159</f>
        <v>-100</v>
      </c>
      <c r="N159" s="275">
        <v>50</v>
      </c>
      <c r="O159" s="98" t="s">
        <v>778</v>
      </c>
      <c r="P159" s="17">
        <v>44818</v>
      </c>
      <c r="Q159" s="6"/>
      <c r="R159" s="7" t="s">
        <v>793</v>
      </c>
      <c r="S159" s="6"/>
      <c r="T159" s="6"/>
      <c r="U159" s="6"/>
      <c r="V159" s="6"/>
      <c r="W159" s="6"/>
      <c r="X159" s="7"/>
      <c r="Y159" s="6"/>
      <c r="Z159" s="6"/>
      <c r="AA159" s="6"/>
      <c r="AB159" s="6"/>
      <c r="AC159" s="6"/>
      <c r="AD159" s="7"/>
      <c r="AE159" s="6"/>
      <c r="AF159" s="6"/>
      <c r="AG159" s="6"/>
      <c r="AH159" s="6"/>
      <c r="AI159" s="6"/>
      <c r="AJ159" s="7"/>
      <c r="AK159" s="6"/>
      <c r="AL159" s="293"/>
    </row>
    <row r="160" s="5" customFormat="1" ht="12" customHeight="1" spans="1:38">
      <c r="A160" s="229">
        <v>22</v>
      </c>
      <c r="B160" s="56">
        <v>44818</v>
      </c>
      <c r="C160" s="224"/>
      <c r="D160" s="225" t="s">
        <v>1070</v>
      </c>
      <c r="E160" s="184" t="s">
        <v>775</v>
      </c>
      <c r="F160" s="184">
        <v>225</v>
      </c>
      <c r="G160" s="184">
        <v>110</v>
      </c>
      <c r="H160" s="186">
        <v>285</v>
      </c>
      <c r="I160" s="265" t="s">
        <v>1071</v>
      </c>
      <c r="J160" s="103" t="s">
        <v>1072</v>
      </c>
      <c r="K160" s="169">
        <f t="shared" ref="K160:K161" si="195">H160-F160</f>
        <v>60</v>
      </c>
      <c r="L160" s="198">
        <v>100</v>
      </c>
      <c r="M160" s="199">
        <f t="shared" ref="M160:M161" si="196">(K160*N160)-L160</f>
        <v>1400</v>
      </c>
      <c r="N160" s="169">
        <v>25</v>
      </c>
      <c r="O160" s="103" t="s">
        <v>782</v>
      </c>
      <c r="P160" s="23">
        <v>44818</v>
      </c>
      <c r="Q160" s="6"/>
      <c r="R160" s="7" t="s">
        <v>779</v>
      </c>
      <c r="S160" s="6"/>
      <c r="T160" s="6"/>
      <c r="U160" s="6"/>
      <c r="V160" s="6"/>
      <c r="W160" s="6"/>
      <c r="X160" s="7"/>
      <c r="Y160" s="6"/>
      <c r="Z160" s="6"/>
      <c r="AA160" s="6"/>
      <c r="AB160" s="6"/>
      <c r="AC160" s="6"/>
      <c r="AD160" s="7"/>
      <c r="AE160" s="6"/>
      <c r="AF160" s="6"/>
      <c r="AG160" s="6"/>
      <c r="AH160" s="6"/>
      <c r="AI160" s="6"/>
      <c r="AJ160" s="7"/>
      <c r="AK160" s="6"/>
      <c r="AL160" s="293"/>
    </row>
    <row r="161" s="5" customFormat="1" ht="12" customHeight="1" spans="1:38">
      <c r="A161" s="228">
        <v>23</v>
      </c>
      <c r="B161" s="54">
        <v>44818</v>
      </c>
      <c r="C161" s="222"/>
      <c r="D161" s="223" t="s">
        <v>1070</v>
      </c>
      <c r="E161" s="181" t="s">
        <v>775</v>
      </c>
      <c r="F161" s="181">
        <v>225</v>
      </c>
      <c r="G161" s="181">
        <v>110</v>
      </c>
      <c r="H161" s="183">
        <v>165</v>
      </c>
      <c r="I161" s="264" t="s">
        <v>1071</v>
      </c>
      <c r="J161" s="115" t="s">
        <v>1073</v>
      </c>
      <c r="K161" s="172">
        <f t="shared" si="195"/>
        <v>-60</v>
      </c>
      <c r="L161" s="200">
        <v>100</v>
      </c>
      <c r="M161" s="201">
        <f t="shared" si="196"/>
        <v>-1600</v>
      </c>
      <c r="N161" s="172">
        <v>25</v>
      </c>
      <c r="O161" s="115" t="s">
        <v>788</v>
      </c>
      <c r="P161" s="80">
        <v>44818</v>
      </c>
      <c r="Q161" s="6"/>
      <c r="R161" s="7" t="s">
        <v>779</v>
      </c>
      <c r="S161" s="6"/>
      <c r="T161" s="6"/>
      <c r="U161" s="6"/>
      <c r="V161" s="6"/>
      <c r="W161" s="6"/>
      <c r="X161" s="7"/>
      <c r="Y161" s="6"/>
      <c r="Z161" s="6"/>
      <c r="AA161" s="6"/>
      <c r="AB161" s="6"/>
      <c r="AC161" s="6"/>
      <c r="AD161" s="7"/>
      <c r="AE161" s="6"/>
      <c r="AF161" s="6"/>
      <c r="AG161" s="6"/>
      <c r="AH161" s="6"/>
      <c r="AI161" s="6"/>
      <c r="AJ161" s="7"/>
      <c r="AK161" s="6"/>
      <c r="AL161" s="293"/>
    </row>
    <row r="162" s="5" customFormat="1" ht="11.25" customHeight="1" spans="1:38">
      <c r="A162" s="229">
        <v>24</v>
      </c>
      <c r="B162" s="56">
        <v>44819</v>
      </c>
      <c r="C162" s="224"/>
      <c r="D162" s="225" t="s">
        <v>1074</v>
      </c>
      <c r="E162" s="184" t="s">
        <v>775</v>
      </c>
      <c r="F162" s="184">
        <v>45</v>
      </c>
      <c r="G162" s="184">
        <v>10</v>
      </c>
      <c r="H162" s="186">
        <v>76</v>
      </c>
      <c r="I162" s="265" t="s">
        <v>1075</v>
      </c>
      <c r="J162" s="103" t="s">
        <v>799</v>
      </c>
      <c r="K162" s="169">
        <f t="shared" ref="K162:K163" si="197">H162-F162</f>
        <v>31</v>
      </c>
      <c r="L162" s="198">
        <v>100</v>
      </c>
      <c r="M162" s="199">
        <f t="shared" ref="M162:M163" si="198">(K162*N162)-L162</f>
        <v>1450</v>
      </c>
      <c r="N162" s="169">
        <v>50</v>
      </c>
      <c r="O162" s="103" t="s">
        <v>782</v>
      </c>
      <c r="P162" s="23">
        <v>44819</v>
      </c>
      <c r="Q162" s="6"/>
      <c r="R162" s="7" t="s">
        <v>779</v>
      </c>
      <c r="S162" s="6"/>
      <c r="T162" s="6"/>
      <c r="U162" s="6"/>
      <c r="V162" s="6"/>
      <c r="W162" s="6"/>
      <c r="X162" s="7"/>
      <c r="Y162" s="6"/>
      <c r="Z162" s="6"/>
      <c r="AA162" s="6"/>
      <c r="AB162" s="6"/>
      <c r="AC162" s="6"/>
      <c r="AD162" s="7"/>
      <c r="AE162" s="6"/>
      <c r="AF162" s="6"/>
      <c r="AG162" s="6"/>
      <c r="AH162" s="6"/>
      <c r="AI162" s="6"/>
      <c r="AJ162" s="7"/>
      <c r="AK162" s="6"/>
      <c r="AL162" s="293"/>
    </row>
    <row r="163" s="5" customFormat="1" ht="11.25" customHeight="1" spans="1:38">
      <c r="A163" s="229">
        <v>25</v>
      </c>
      <c r="B163" s="56">
        <v>44819</v>
      </c>
      <c r="C163" s="224"/>
      <c r="D163" s="225" t="s">
        <v>1074</v>
      </c>
      <c r="E163" s="184" t="s">
        <v>775</v>
      </c>
      <c r="F163" s="184">
        <v>57</v>
      </c>
      <c r="G163" s="184">
        <v>14</v>
      </c>
      <c r="H163" s="186">
        <v>96</v>
      </c>
      <c r="I163" s="265" t="s">
        <v>1075</v>
      </c>
      <c r="J163" s="103" t="s">
        <v>1076</v>
      </c>
      <c r="K163" s="169">
        <f t="shared" si="197"/>
        <v>39</v>
      </c>
      <c r="L163" s="198">
        <v>100</v>
      </c>
      <c r="M163" s="199">
        <f t="shared" si="198"/>
        <v>1850</v>
      </c>
      <c r="N163" s="169">
        <v>50</v>
      </c>
      <c r="O163" s="103" t="s">
        <v>782</v>
      </c>
      <c r="P163" s="23">
        <v>44819</v>
      </c>
      <c r="Q163" s="6"/>
      <c r="R163" s="7" t="s">
        <v>779</v>
      </c>
      <c r="S163" s="6"/>
      <c r="T163" s="6"/>
      <c r="U163" s="6"/>
      <c r="V163" s="6"/>
      <c r="W163" s="6"/>
      <c r="X163" s="7"/>
      <c r="Y163" s="6"/>
      <c r="Z163" s="6"/>
      <c r="AA163" s="6"/>
      <c r="AB163" s="6"/>
      <c r="AC163" s="6"/>
      <c r="AD163" s="7"/>
      <c r="AE163" s="6"/>
      <c r="AF163" s="6"/>
      <c r="AG163" s="6"/>
      <c r="AH163" s="6"/>
      <c r="AI163" s="6"/>
      <c r="AJ163" s="7"/>
      <c r="AK163" s="6"/>
      <c r="AL163" s="293"/>
    </row>
    <row r="164" s="5" customFormat="1" ht="11.25" customHeight="1" spans="1:38">
      <c r="A164" s="229">
        <v>26</v>
      </c>
      <c r="B164" s="56">
        <v>44819</v>
      </c>
      <c r="C164" s="224"/>
      <c r="D164" s="225" t="s">
        <v>1077</v>
      </c>
      <c r="E164" s="184" t="s">
        <v>775</v>
      </c>
      <c r="F164" s="184">
        <v>135</v>
      </c>
      <c r="G164" s="184">
        <v>30</v>
      </c>
      <c r="H164" s="186">
        <v>185</v>
      </c>
      <c r="I164" s="265" t="s">
        <v>1078</v>
      </c>
      <c r="J164" s="103" t="s">
        <v>1079</v>
      </c>
      <c r="K164" s="169">
        <f t="shared" ref="K164" si="199">H164-F164</f>
        <v>50</v>
      </c>
      <c r="L164" s="198">
        <v>100</v>
      </c>
      <c r="M164" s="199">
        <f t="shared" ref="M164" si="200">(K164*N164)-L164</f>
        <v>1150</v>
      </c>
      <c r="N164" s="169">
        <v>25</v>
      </c>
      <c r="O164" s="103" t="s">
        <v>782</v>
      </c>
      <c r="P164" s="23">
        <v>44819</v>
      </c>
      <c r="Q164" s="6"/>
      <c r="R164" s="7" t="s">
        <v>793</v>
      </c>
      <c r="S164" s="6"/>
      <c r="T164" s="6"/>
      <c r="U164" s="6"/>
      <c r="V164" s="6"/>
      <c r="W164" s="6"/>
      <c r="X164" s="7"/>
      <c r="Y164" s="6"/>
      <c r="Z164" s="6"/>
      <c r="AA164" s="6"/>
      <c r="AB164" s="6"/>
      <c r="AC164" s="6"/>
      <c r="AD164" s="7"/>
      <c r="AE164" s="6"/>
      <c r="AF164" s="6"/>
      <c r="AG164" s="6"/>
      <c r="AH164" s="6"/>
      <c r="AI164" s="6"/>
      <c r="AJ164" s="7"/>
      <c r="AK164" s="6"/>
      <c r="AL164" s="293"/>
    </row>
    <row r="165" s="5" customFormat="1" ht="11.25" customHeight="1" spans="1:38">
      <c r="A165" s="229">
        <v>27</v>
      </c>
      <c r="B165" s="56">
        <v>44819</v>
      </c>
      <c r="C165" s="224"/>
      <c r="D165" s="225" t="s">
        <v>1043</v>
      </c>
      <c r="E165" s="184" t="s">
        <v>775</v>
      </c>
      <c r="F165" s="184">
        <v>53.5</v>
      </c>
      <c r="G165" s="184">
        <v>37</v>
      </c>
      <c r="H165" s="186">
        <v>65</v>
      </c>
      <c r="I165" s="265" t="s">
        <v>1080</v>
      </c>
      <c r="J165" s="103" t="s">
        <v>872</v>
      </c>
      <c r="K165" s="169">
        <f t="shared" ref="K165" si="201">H165-F165</f>
        <v>11.5</v>
      </c>
      <c r="L165" s="198">
        <v>100</v>
      </c>
      <c r="M165" s="199">
        <f t="shared" ref="M165" si="202">(K165*N165)-L165</f>
        <v>3350</v>
      </c>
      <c r="N165" s="169">
        <v>300</v>
      </c>
      <c r="O165" s="103" t="s">
        <v>782</v>
      </c>
      <c r="P165" s="23">
        <v>44819</v>
      </c>
      <c r="Q165" s="6"/>
      <c r="R165" s="7" t="s">
        <v>779</v>
      </c>
      <c r="S165" s="6"/>
      <c r="T165" s="6"/>
      <c r="U165" s="6"/>
      <c r="V165" s="6"/>
      <c r="W165" s="6"/>
      <c r="X165" s="7"/>
      <c r="Y165" s="6"/>
      <c r="Z165" s="6"/>
      <c r="AA165" s="6"/>
      <c r="AB165" s="6"/>
      <c r="AC165" s="6"/>
      <c r="AD165" s="7"/>
      <c r="AE165" s="6"/>
      <c r="AF165" s="6"/>
      <c r="AG165" s="6"/>
      <c r="AH165" s="6"/>
      <c r="AI165" s="6"/>
      <c r="AJ165" s="7"/>
      <c r="AK165" s="6"/>
      <c r="AL165" s="293"/>
    </row>
    <row r="166" s="5" customFormat="1" ht="11.25" customHeight="1" spans="1:38">
      <c r="A166" s="230">
        <v>28</v>
      </c>
      <c r="B166" s="231">
        <v>44824</v>
      </c>
      <c r="C166" s="232"/>
      <c r="D166" s="233" t="s">
        <v>1081</v>
      </c>
      <c r="E166" s="234" t="s">
        <v>775</v>
      </c>
      <c r="F166" s="234">
        <v>75</v>
      </c>
      <c r="G166" s="234">
        <v>34</v>
      </c>
      <c r="H166" s="235">
        <v>82</v>
      </c>
      <c r="I166" s="273" t="s">
        <v>1082</v>
      </c>
      <c r="J166" s="274" t="s">
        <v>980</v>
      </c>
      <c r="K166" s="275">
        <f t="shared" ref="K166:K167" si="203">H166-F166</f>
        <v>7</v>
      </c>
      <c r="L166" s="276">
        <v>100</v>
      </c>
      <c r="M166" s="277">
        <f t="shared" ref="M166:M167" si="204">(K166*N166)-L166</f>
        <v>250</v>
      </c>
      <c r="N166" s="275">
        <v>50</v>
      </c>
      <c r="O166" s="98" t="s">
        <v>778</v>
      </c>
      <c r="P166" s="17">
        <v>44825</v>
      </c>
      <c r="Q166" s="6"/>
      <c r="R166" s="7" t="s">
        <v>779</v>
      </c>
      <c r="S166" s="6"/>
      <c r="T166" s="6"/>
      <c r="U166" s="6"/>
      <c r="V166" s="6"/>
      <c r="W166" s="6"/>
      <c r="X166" s="7"/>
      <c r="Y166" s="6"/>
      <c r="Z166" s="6"/>
      <c r="AA166" s="6"/>
      <c r="AB166" s="6"/>
      <c r="AC166" s="6"/>
      <c r="AD166" s="7"/>
      <c r="AE166" s="6"/>
      <c r="AF166" s="6"/>
      <c r="AG166" s="6"/>
      <c r="AH166" s="6"/>
      <c r="AI166" s="6"/>
      <c r="AJ166" s="7"/>
      <c r="AK166" s="6"/>
      <c r="AL166" s="293"/>
    </row>
    <row r="167" s="5" customFormat="1" ht="11.25" customHeight="1" spans="1:38">
      <c r="A167" s="228">
        <v>29</v>
      </c>
      <c r="B167" s="54">
        <v>44824</v>
      </c>
      <c r="C167" s="222"/>
      <c r="D167" s="223" t="s">
        <v>1083</v>
      </c>
      <c r="E167" s="181" t="s">
        <v>775</v>
      </c>
      <c r="F167" s="181">
        <v>27</v>
      </c>
      <c r="G167" s="181">
        <v>10</v>
      </c>
      <c r="H167" s="183">
        <v>10</v>
      </c>
      <c r="I167" s="264" t="s">
        <v>1065</v>
      </c>
      <c r="J167" s="115" t="s">
        <v>1084</v>
      </c>
      <c r="K167" s="172">
        <f t="shared" si="203"/>
        <v>-17</v>
      </c>
      <c r="L167" s="200">
        <v>100</v>
      </c>
      <c r="M167" s="201">
        <f t="shared" si="204"/>
        <v>-5200</v>
      </c>
      <c r="N167" s="172">
        <v>300</v>
      </c>
      <c r="O167" s="115" t="s">
        <v>788</v>
      </c>
      <c r="P167" s="80">
        <v>44826</v>
      </c>
      <c r="Q167" s="6"/>
      <c r="R167" s="7" t="s">
        <v>779</v>
      </c>
      <c r="S167" s="6"/>
      <c r="T167" s="6"/>
      <c r="U167" s="6"/>
      <c r="V167" s="6"/>
      <c r="W167" s="6"/>
      <c r="X167" s="7"/>
      <c r="Y167" s="6"/>
      <c r="Z167" s="6"/>
      <c r="AA167" s="6"/>
      <c r="AB167" s="6"/>
      <c r="AC167" s="6"/>
      <c r="AD167" s="7"/>
      <c r="AE167" s="6"/>
      <c r="AF167" s="6"/>
      <c r="AG167" s="6"/>
      <c r="AH167" s="6"/>
      <c r="AI167" s="6"/>
      <c r="AJ167" s="7"/>
      <c r="AK167" s="6"/>
      <c r="AL167" s="293"/>
    </row>
    <row r="168" s="5" customFormat="1" ht="11.25" customHeight="1" spans="1:38">
      <c r="A168" s="228">
        <v>30</v>
      </c>
      <c r="B168" s="54">
        <v>44826</v>
      </c>
      <c r="C168" s="222"/>
      <c r="D168" s="223" t="s">
        <v>1085</v>
      </c>
      <c r="E168" s="181" t="s">
        <v>775</v>
      </c>
      <c r="F168" s="181">
        <v>155</v>
      </c>
      <c r="G168" s="181">
        <v>50</v>
      </c>
      <c r="H168" s="183">
        <v>50</v>
      </c>
      <c r="I168" s="264" t="s">
        <v>1025</v>
      </c>
      <c r="J168" s="115" t="s">
        <v>1037</v>
      </c>
      <c r="K168" s="172">
        <f t="shared" ref="K168:K169" si="205">H168-F168</f>
        <v>-105</v>
      </c>
      <c r="L168" s="200">
        <v>100</v>
      </c>
      <c r="M168" s="201">
        <f t="shared" ref="M168:M169" si="206">(K168*N168)-L168</f>
        <v>-2725</v>
      </c>
      <c r="N168" s="172">
        <v>25</v>
      </c>
      <c r="O168" s="115" t="s">
        <v>788</v>
      </c>
      <c r="P168" s="80">
        <v>44826</v>
      </c>
      <c r="Q168" s="6"/>
      <c r="R168" s="7" t="s">
        <v>779</v>
      </c>
      <c r="S168" s="6"/>
      <c r="T168" s="6"/>
      <c r="U168" s="6"/>
      <c r="V168" s="6"/>
      <c r="W168" s="6"/>
      <c r="X168" s="7"/>
      <c r="Y168" s="6"/>
      <c r="Z168" s="6"/>
      <c r="AA168" s="6"/>
      <c r="AB168" s="6"/>
      <c r="AC168" s="6"/>
      <c r="AD168" s="7"/>
      <c r="AE168" s="6"/>
      <c r="AF168" s="6"/>
      <c r="AG168" s="6"/>
      <c r="AH168" s="6"/>
      <c r="AI168" s="6"/>
      <c r="AJ168" s="7"/>
      <c r="AK168" s="6"/>
      <c r="AL168" s="293"/>
    </row>
    <row r="169" s="5" customFormat="1" ht="11.25" customHeight="1" spans="1:38">
      <c r="A169" s="228">
        <v>31</v>
      </c>
      <c r="B169" s="54">
        <v>44826</v>
      </c>
      <c r="C169" s="222"/>
      <c r="D169" s="223" t="s">
        <v>1086</v>
      </c>
      <c r="E169" s="181" t="s">
        <v>775</v>
      </c>
      <c r="F169" s="181">
        <v>10.5</v>
      </c>
      <c r="G169" s="181">
        <v>5</v>
      </c>
      <c r="H169" s="183">
        <v>5</v>
      </c>
      <c r="I169" s="264" t="s">
        <v>1058</v>
      </c>
      <c r="J169" s="115" t="s">
        <v>1087</v>
      </c>
      <c r="K169" s="172">
        <f t="shared" si="205"/>
        <v>-5.5</v>
      </c>
      <c r="L169" s="200">
        <v>100</v>
      </c>
      <c r="M169" s="201">
        <f t="shared" si="206"/>
        <v>-5050</v>
      </c>
      <c r="N169" s="172">
        <v>900</v>
      </c>
      <c r="O169" s="115" t="s">
        <v>788</v>
      </c>
      <c r="P169" s="80">
        <v>44827</v>
      </c>
      <c r="Q169" s="6"/>
      <c r="R169" s="7" t="s">
        <v>779</v>
      </c>
      <c r="S169" s="6"/>
      <c r="T169" s="6"/>
      <c r="U169" s="6"/>
      <c r="V169" s="6"/>
      <c r="W169" s="6"/>
      <c r="X169" s="7"/>
      <c r="Y169" s="6"/>
      <c r="Z169" s="6"/>
      <c r="AA169" s="6"/>
      <c r="AB169" s="6"/>
      <c r="AC169" s="6"/>
      <c r="AD169" s="7"/>
      <c r="AE169" s="6"/>
      <c r="AF169" s="6"/>
      <c r="AG169" s="6"/>
      <c r="AH169" s="6"/>
      <c r="AI169" s="6"/>
      <c r="AJ169" s="7"/>
      <c r="AK169" s="6"/>
      <c r="AL169" s="293"/>
    </row>
    <row r="170" s="5" customFormat="1" ht="11.25" customHeight="1" spans="1:38">
      <c r="A170" s="229">
        <v>32</v>
      </c>
      <c r="B170" s="56">
        <v>44827</v>
      </c>
      <c r="C170" s="224"/>
      <c r="D170" s="225" t="s">
        <v>1088</v>
      </c>
      <c r="E170" s="184" t="s">
        <v>775</v>
      </c>
      <c r="F170" s="184">
        <v>1.9</v>
      </c>
      <c r="G170" s="184"/>
      <c r="H170" s="186">
        <v>2.95</v>
      </c>
      <c r="I170" s="267" t="s">
        <v>1089</v>
      </c>
      <c r="J170" s="103" t="s">
        <v>1090</v>
      </c>
      <c r="K170" s="169">
        <f t="shared" ref="K170" si="207">H170-F170</f>
        <v>1.05</v>
      </c>
      <c r="L170" s="198">
        <v>100</v>
      </c>
      <c r="M170" s="199">
        <f t="shared" ref="M170" si="208">(K170*N170)-L170</f>
        <v>2210</v>
      </c>
      <c r="N170" s="169">
        <v>2200</v>
      </c>
      <c r="O170" s="103" t="s">
        <v>782</v>
      </c>
      <c r="P170" s="23">
        <v>44827</v>
      </c>
      <c r="Q170" s="6"/>
      <c r="R170" s="7" t="s">
        <v>779</v>
      </c>
      <c r="S170" s="6"/>
      <c r="T170" s="6"/>
      <c r="U170" s="6"/>
      <c r="V170" s="6"/>
      <c r="W170" s="6"/>
      <c r="X170" s="7"/>
      <c r="Y170" s="6"/>
      <c r="Z170" s="6"/>
      <c r="AA170" s="6"/>
      <c r="AB170" s="6"/>
      <c r="AC170" s="6"/>
      <c r="AD170" s="7"/>
      <c r="AE170" s="6"/>
      <c r="AF170" s="6"/>
      <c r="AG170" s="6"/>
      <c r="AH170" s="6"/>
      <c r="AI170" s="6"/>
      <c r="AJ170" s="7"/>
      <c r="AK170" s="6"/>
      <c r="AL170" s="293"/>
    </row>
    <row r="171" s="5" customFormat="1" ht="11.25" customHeight="1" spans="1:38">
      <c r="A171" s="228">
        <v>33</v>
      </c>
      <c r="B171" s="54">
        <v>44827</v>
      </c>
      <c r="C171" s="222"/>
      <c r="D171" s="223" t="s">
        <v>1088</v>
      </c>
      <c r="E171" s="181" t="s">
        <v>775</v>
      </c>
      <c r="F171" s="181">
        <v>2.4</v>
      </c>
      <c r="G171" s="181">
        <v>0</v>
      </c>
      <c r="H171" s="183">
        <v>0</v>
      </c>
      <c r="I171" s="264" t="s">
        <v>1091</v>
      </c>
      <c r="J171" s="115" t="s">
        <v>1092</v>
      </c>
      <c r="K171" s="172">
        <f t="shared" ref="K171" si="209">H171-F171</f>
        <v>-2.4</v>
      </c>
      <c r="L171" s="200">
        <v>100</v>
      </c>
      <c r="M171" s="201">
        <f t="shared" ref="M171" si="210">(K171*N171)-L171</f>
        <v>-5380</v>
      </c>
      <c r="N171" s="172">
        <v>2200</v>
      </c>
      <c r="O171" s="115" t="s">
        <v>788</v>
      </c>
      <c r="P171" s="80">
        <v>44833</v>
      </c>
      <c r="Q171" s="6"/>
      <c r="R171" s="7" t="s">
        <v>779</v>
      </c>
      <c r="S171" s="6"/>
      <c r="T171" s="6"/>
      <c r="U171" s="6"/>
      <c r="V171" s="6"/>
      <c r="W171" s="6"/>
      <c r="X171" s="7"/>
      <c r="Y171" s="6"/>
      <c r="Z171" s="6"/>
      <c r="AA171" s="6"/>
      <c r="AB171" s="6"/>
      <c r="AC171" s="6"/>
      <c r="AD171" s="7"/>
      <c r="AE171" s="6"/>
      <c r="AF171" s="6"/>
      <c r="AG171" s="6"/>
      <c r="AH171" s="6"/>
      <c r="AI171" s="6"/>
      <c r="AJ171" s="7"/>
      <c r="AK171" s="6"/>
      <c r="AL171" s="293"/>
    </row>
    <row r="172" s="5" customFormat="1" ht="11.25" customHeight="1" spans="1:38">
      <c r="A172" s="229">
        <v>34</v>
      </c>
      <c r="B172" s="56">
        <v>44832</v>
      </c>
      <c r="C172" s="224"/>
      <c r="D172" s="225" t="s">
        <v>1093</v>
      </c>
      <c r="E172" s="184" t="s">
        <v>775</v>
      </c>
      <c r="F172" s="184">
        <v>63</v>
      </c>
      <c r="G172" s="184">
        <v>19</v>
      </c>
      <c r="H172" s="186">
        <v>83</v>
      </c>
      <c r="I172" s="265" t="s">
        <v>1068</v>
      </c>
      <c r="J172" s="103" t="s">
        <v>1094</v>
      </c>
      <c r="K172" s="169">
        <f t="shared" ref="K172:K174" si="211">H172-F172</f>
        <v>20</v>
      </c>
      <c r="L172" s="198">
        <v>100</v>
      </c>
      <c r="M172" s="199">
        <f t="shared" ref="M172:M174" si="212">(K172*N172)-L172</f>
        <v>900</v>
      </c>
      <c r="N172" s="169">
        <v>50</v>
      </c>
      <c r="O172" s="103" t="s">
        <v>782</v>
      </c>
      <c r="P172" s="23">
        <v>44832</v>
      </c>
      <c r="Q172" s="6"/>
      <c r="R172" s="7"/>
      <c r="S172" s="6"/>
      <c r="T172" s="6"/>
      <c r="U172" s="6"/>
      <c r="V172" s="6"/>
      <c r="W172" s="6"/>
      <c r="X172" s="7"/>
      <c r="Y172" s="6"/>
      <c r="Z172" s="6"/>
      <c r="AA172" s="6"/>
      <c r="AB172" s="6"/>
      <c r="AC172" s="6"/>
      <c r="AD172" s="7"/>
      <c r="AE172" s="6"/>
      <c r="AF172" s="6"/>
      <c r="AG172" s="6"/>
      <c r="AH172" s="6"/>
      <c r="AI172" s="6"/>
      <c r="AJ172" s="7"/>
      <c r="AK172" s="6"/>
      <c r="AL172" s="293"/>
    </row>
    <row r="173" s="5" customFormat="1" ht="11.25" customHeight="1" spans="1:38">
      <c r="A173" s="230">
        <v>35</v>
      </c>
      <c r="B173" s="231">
        <v>44832</v>
      </c>
      <c r="C173" s="232"/>
      <c r="D173" s="233" t="s">
        <v>1095</v>
      </c>
      <c r="E173" s="234" t="s">
        <v>775</v>
      </c>
      <c r="F173" s="234">
        <v>64</v>
      </c>
      <c r="G173" s="234">
        <v>19</v>
      </c>
      <c r="H173" s="235">
        <v>64.5</v>
      </c>
      <c r="I173" s="273" t="s">
        <v>1096</v>
      </c>
      <c r="J173" s="274" t="s">
        <v>1097</v>
      </c>
      <c r="K173" s="275">
        <f t="shared" si="211"/>
        <v>0.5</v>
      </c>
      <c r="L173" s="276">
        <v>100</v>
      </c>
      <c r="M173" s="277">
        <f t="shared" si="212"/>
        <v>-75</v>
      </c>
      <c r="N173" s="275">
        <v>50</v>
      </c>
      <c r="O173" s="98" t="s">
        <v>778</v>
      </c>
      <c r="P173" s="17">
        <v>44833</v>
      </c>
      <c r="Q173" s="6"/>
      <c r="R173" s="7"/>
      <c r="S173" s="6"/>
      <c r="T173" s="6"/>
      <c r="U173" s="6"/>
      <c r="V173" s="6"/>
      <c r="W173" s="6"/>
      <c r="X173" s="7"/>
      <c r="Y173" s="6"/>
      <c r="Z173" s="6"/>
      <c r="AA173" s="6"/>
      <c r="AB173" s="6"/>
      <c r="AC173" s="6"/>
      <c r="AD173" s="7"/>
      <c r="AE173" s="6"/>
      <c r="AF173" s="6"/>
      <c r="AG173" s="6"/>
      <c r="AH173" s="6"/>
      <c r="AI173" s="6"/>
      <c r="AJ173" s="7"/>
      <c r="AK173" s="6"/>
      <c r="AL173" s="293"/>
    </row>
    <row r="174" s="5" customFormat="1" ht="11.25" customHeight="1" spans="1:38">
      <c r="A174" s="228">
        <v>36</v>
      </c>
      <c r="B174" s="54">
        <v>44833</v>
      </c>
      <c r="C174" s="222"/>
      <c r="D174" s="223" t="s">
        <v>1095</v>
      </c>
      <c r="E174" s="181" t="s">
        <v>775</v>
      </c>
      <c r="F174" s="181">
        <v>29.5</v>
      </c>
      <c r="G174" s="181">
        <v>0</v>
      </c>
      <c r="H174" s="183">
        <v>0</v>
      </c>
      <c r="I174" s="264" t="s">
        <v>1080</v>
      </c>
      <c r="J174" s="115" t="s">
        <v>1098</v>
      </c>
      <c r="K174" s="172">
        <f t="shared" si="211"/>
        <v>-29.5</v>
      </c>
      <c r="L174" s="200">
        <v>100</v>
      </c>
      <c r="M174" s="201">
        <f t="shared" si="212"/>
        <v>-1575</v>
      </c>
      <c r="N174" s="172">
        <v>50</v>
      </c>
      <c r="O174" s="115" t="s">
        <v>788</v>
      </c>
      <c r="P174" s="80">
        <v>44833</v>
      </c>
      <c r="Q174" s="6"/>
      <c r="R174" s="7"/>
      <c r="S174" s="6"/>
      <c r="T174" s="6"/>
      <c r="U174" s="6"/>
      <c r="V174" s="6"/>
      <c r="W174" s="6"/>
      <c r="X174" s="7"/>
      <c r="Y174" s="6"/>
      <c r="Z174" s="6"/>
      <c r="AA174" s="6"/>
      <c r="AB174" s="6"/>
      <c r="AC174" s="6"/>
      <c r="AD174" s="7"/>
      <c r="AE174" s="6"/>
      <c r="AF174" s="6"/>
      <c r="AG174" s="6"/>
      <c r="AH174" s="6"/>
      <c r="AI174" s="6"/>
      <c r="AJ174" s="7"/>
      <c r="AK174" s="6"/>
      <c r="AL174" s="293"/>
    </row>
    <row r="175" s="5" customFormat="1" ht="11.25" customHeight="1" spans="1:38">
      <c r="A175" s="229">
        <v>37</v>
      </c>
      <c r="B175" s="56">
        <v>44833</v>
      </c>
      <c r="C175" s="224"/>
      <c r="D175" s="225" t="s">
        <v>1099</v>
      </c>
      <c r="E175" s="184" t="s">
        <v>775</v>
      </c>
      <c r="F175" s="184">
        <v>45</v>
      </c>
      <c r="G175" s="184"/>
      <c r="H175" s="186">
        <v>85</v>
      </c>
      <c r="I175" s="265" t="s">
        <v>1100</v>
      </c>
      <c r="J175" s="103" t="s">
        <v>968</v>
      </c>
      <c r="K175" s="169">
        <f t="shared" ref="K175" si="213">H175-F175</f>
        <v>40</v>
      </c>
      <c r="L175" s="198">
        <v>100</v>
      </c>
      <c r="M175" s="199">
        <f t="shared" ref="M175" si="214">(K175*N175)-L175</f>
        <v>900</v>
      </c>
      <c r="N175" s="169">
        <v>25</v>
      </c>
      <c r="O175" s="103" t="s">
        <v>782</v>
      </c>
      <c r="P175" s="23">
        <v>44833</v>
      </c>
      <c r="Q175" s="6"/>
      <c r="R175" s="7"/>
      <c r="S175" s="6"/>
      <c r="T175" s="6"/>
      <c r="U175" s="6"/>
      <c r="V175" s="6"/>
      <c r="W175" s="6"/>
      <c r="X175" s="7"/>
      <c r="Y175" s="6"/>
      <c r="Z175" s="6"/>
      <c r="AA175" s="6"/>
      <c r="AB175" s="6"/>
      <c r="AC175" s="6"/>
      <c r="AD175" s="7"/>
      <c r="AE175" s="6"/>
      <c r="AF175" s="6"/>
      <c r="AG175" s="6"/>
      <c r="AH175" s="6"/>
      <c r="AI175" s="6"/>
      <c r="AJ175" s="7"/>
      <c r="AK175" s="6"/>
      <c r="AL175" s="293"/>
    </row>
    <row r="176" s="5" customFormat="1" ht="11.25" customHeight="1" spans="1:38">
      <c r="A176" s="236"/>
      <c r="B176" s="60"/>
      <c r="C176" s="237"/>
      <c r="D176" s="238"/>
      <c r="E176" s="208"/>
      <c r="F176" s="208"/>
      <c r="G176" s="208"/>
      <c r="H176" s="211"/>
      <c r="I176" s="278"/>
      <c r="J176" s="279"/>
      <c r="K176" s="211"/>
      <c r="L176" s="258"/>
      <c r="M176" s="259"/>
      <c r="N176" s="211"/>
      <c r="O176" s="211"/>
      <c r="P176" s="209"/>
      <c r="Q176" s="6"/>
      <c r="R176" s="7"/>
      <c r="S176" s="6"/>
      <c r="T176" s="6"/>
      <c r="U176" s="6"/>
      <c r="V176" s="6"/>
      <c r="W176" s="6"/>
      <c r="X176" s="7"/>
      <c r="Y176" s="6"/>
      <c r="Z176" s="6"/>
      <c r="AA176" s="6"/>
      <c r="AB176" s="6"/>
      <c r="AC176" s="6"/>
      <c r="AD176" s="7"/>
      <c r="AE176" s="6"/>
      <c r="AF176" s="6"/>
      <c r="AG176" s="6"/>
      <c r="AH176" s="6"/>
      <c r="AI176" s="6"/>
      <c r="AJ176" s="7"/>
      <c r="AK176" s="6"/>
      <c r="AL176" s="293"/>
    </row>
    <row r="177" customHeight="1" spans="1:38">
      <c r="A177" s="239"/>
      <c r="B177" s="240"/>
      <c r="C177" s="241"/>
      <c r="D177" s="242"/>
      <c r="E177" s="239"/>
      <c r="F177" s="239"/>
      <c r="G177" s="239"/>
      <c r="H177" s="243"/>
      <c r="I177" s="280"/>
      <c r="J177" s="150"/>
      <c r="K177" s="215"/>
      <c r="L177" s="281"/>
      <c r="M177" s="282"/>
      <c r="N177" s="215"/>
      <c r="O177" s="150"/>
      <c r="P177" s="213"/>
      <c r="Q177" s="6"/>
      <c r="R177" s="7"/>
      <c r="S177" s="6"/>
      <c r="T177" s="6"/>
      <c r="U177" s="6"/>
      <c r="V177" s="6"/>
      <c r="W177" s="6"/>
      <c r="X177" s="7"/>
      <c r="Y177" s="6"/>
      <c r="Z177" s="6"/>
      <c r="AA177" s="6"/>
      <c r="AB177" s="6"/>
      <c r="AC177" s="6"/>
      <c r="AD177" s="7"/>
      <c r="AE177" s="6"/>
      <c r="AF177" s="6"/>
      <c r="AG177" s="6"/>
      <c r="AH177" s="6"/>
      <c r="AI177" s="6"/>
      <c r="AJ177" s="7"/>
      <c r="AK177" s="6"/>
      <c r="AL177" s="6"/>
    </row>
    <row r="178" ht="12.75" customHeight="1" spans="1:37">
      <c r="A178" s="217"/>
      <c r="B178" s="244"/>
      <c r="C178" s="244"/>
      <c r="D178" s="245"/>
      <c r="E178" s="217"/>
      <c r="F178" s="246"/>
      <c r="G178" s="217"/>
      <c r="H178" s="217"/>
      <c r="I178" s="217"/>
      <c r="J178" s="244"/>
      <c r="K178" s="283"/>
      <c r="L178" s="217"/>
      <c r="M178" s="217"/>
      <c r="N178" s="217"/>
      <c r="O178" s="244"/>
      <c r="P178" s="6"/>
      <c r="Q178" s="6"/>
      <c r="R178" s="7"/>
      <c r="S178" s="6"/>
      <c r="T178" s="6"/>
      <c r="U178" s="6"/>
      <c r="V178" s="6"/>
      <c r="W178" s="6"/>
      <c r="X178" s="7"/>
      <c r="Y178" s="6"/>
      <c r="Z178" s="6"/>
      <c r="AA178" s="6"/>
      <c r="AB178" s="6"/>
      <c r="AC178" s="6"/>
      <c r="AD178" s="7"/>
      <c r="AE178" s="6"/>
      <c r="AF178" s="6"/>
      <c r="AG178" s="6"/>
      <c r="AH178" s="6"/>
      <c r="AI178" s="6"/>
      <c r="AJ178" s="7"/>
      <c r="AK178" s="6"/>
    </row>
    <row r="179" ht="38.25" customHeight="1" spans="1:37">
      <c r="A179" s="12" t="s">
        <v>1101</v>
      </c>
      <c r="B179" s="247"/>
      <c r="C179" s="247"/>
      <c r="D179" s="248"/>
      <c r="E179" s="75"/>
      <c r="F179" s="7"/>
      <c r="G179" s="7"/>
      <c r="H179" s="145"/>
      <c r="I179" s="284"/>
      <c r="J179" s="6"/>
      <c r="K179" s="7"/>
      <c r="L179" s="7"/>
      <c r="M179" s="7"/>
      <c r="N179" s="6"/>
      <c r="O179" s="6"/>
      <c r="Q179" s="6"/>
      <c r="R179" s="7"/>
      <c r="S179" s="6"/>
      <c r="T179" s="6"/>
      <c r="U179" s="6"/>
      <c r="V179" s="6"/>
      <c r="W179" s="6"/>
      <c r="X179" s="7"/>
      <c r="Y179" s="6"/>
      <c r="Z179" s="6"/>
      <c r="AA179" s="6"/>
      <c r="AB179" s="6"/>
      <c r="AC179" s="6"/>
      <c r="AD179" s="7"/>
      <c r="AE179" s="6"/>
      <c r="AF179" s="6"/>
      <c r="AG179" s="6"/>
      <c r="AH179" s="6"/>
      <c r="AI179" s="6"/>
      <c r="AJ179" s="7"/>
      <c r="AK179" s="6"/>
    </row>
    <row r="180" s="4" customFormat="1" ht="14.25" customHeight="1" spans="1:38">
      <c r="A180" s="13" t="s">
        <v>16</v>
      </c>
      <c r="B180" s="14" t="s">
        <v>590</v>
      </c>
      <c r="C180" s="14"/>
      <c r="D180" s="15" t="s">
        <v>762</v>
      </c>
      <c r="E180" s="14" t="s">
        <v>763</v>
      </c>
      <c r="F180" s="14" t="s">
        <v>764</v>
      </c>
      <c r="G180" s="14" t="s">
        <v>765</v>
      </c>
      <c r="H180" s="14" t="s">
        <v>766</v>
      </c>
      <c r="I180" s="14" t="s">
        <v>767</v>
      </c>
      <c r="J180" s="13" t="s">
        <v>768</v>
      </c>
      <c r="K180" s="285" t="s">
        <v>841</v>
      </c>
      <c r="L180" s="148" t="s">
        <v>770</v>
      </c>
      <c r="M180" s="76" t="s">
        <v>771</v>
      </c>
      <c r="N180" s="14" t="s">
        <v>772</v>
      </c>
      <c r="O180" s="15" t="s">
        <v>773</v>
      </c>
      <c r="P180" s="14" t="s">
        <v>774</v>
      </c>
      <c r="Q180" s="154"/>
      <c r="R180" s="7"/>
      <c r="S180" s="154"/>
      <c r="T180" s="154"/>
      <c r="U180" s="154"/>
      <c r="V180" s="154"/>
      <c r="W180" s="154"/>
      <c r="X180" s="154"/>
      <c r="Y180" s="154"/>
      <c r="Z180" s="154"/>
      <c r="AA180" s="154"/>
      <c r="AB180" s="154"/>
      <c r="AC180" s="154"/>
      <c r="AD180" s="154"/>
      <c r="AE180" s="154"/>
      <c r="AF180" s="154"/>
      <c r="AG180" s="154"/>
      <c r="AH180" s="154"/>
      <c r="AI180" s="154"/>
      <c r="AJ180" s="154"/>
      <c r="AK180" s="154"/>
      <c r="AL180" s="154"/>
    </row>
    <row r="181" s="4" customFormat="1" ht="12.75" customHeight="1" spans="1:38">
      <c r="A181" s="240"/>
      <c r="B181" s="240"/>
      <c r="C181" s="240"/>
      <c r="D181" s="240"/>
      <c r="E181" s="249"/>
      <c r="F181" s="249"/>
      <c r="G181" s="249"/>
      <c r="H181" s="249"/>
      <c r="I181" s="249"/>
      <c r="J181" s="150"/>
      <c r="K181" s="215"/>
      <c r="L181" s="281"/>
      <c r="M181" s="282"/>
      <c r="N181" s="215"/>
      <c r="O181" s="150"/>
      <c r="P181" s="213"/>
      <c r="Q181" s="154"/>
      <c r="R181" s="6"/>
      <c r="S181" s="154"/>
      <c r="T181" s="154"/>
      <c r="U181" s="154"/>
      <c r="V181" s="154"/>
      <c r="W181" s="154"/>
      <c r="X181" s="154"/>
      <c r="Y181" s="154"/>
      <c r="Z181" s="154"/>
      <c r="AA181" s="154"/>
      <c r="AB181" s="154"/>
      <c r="AC181" s="154"/>
      <c r="AD181" s="154"/>
      <c r="AE181" s="154"/>
      <c r="AF181" s="154"/>
      <c r="AG181" s="154"/>
      <c r="AH181" s="154"/>
      <c r="AI181" s="154"/>
      <c r="AJ181" s="154"/>
      <c r="AK181" s="154"/>
      <c r="AL181" s="154"/>
    </row>
    <row r="182" ht="14.25" customHeight="1" spans="1:38">
      <c r="A182" s="249"/>
      <c r="B182" s="250"/>
      <c r="C182" s="251"/>
      <c r="D182" s="251"/>
      <c r="E182" s="249"/>
      <c r="F182" s="249"/>
      <c r="G182" s="249"/>
      <c r="H182" s="249"/>
      <c r="I182" s="249"/>
      <c r="J182" s="150"/>
      <c r="K182" s="215"/>
      <c r="L182" s="281"/>
      <c r="M182" s="282"/>
      <c r="N182" s="215"/>
      <c r="O182" s="150"/>
      <c r="P182" s="213"/>
      <c r="R182" s="154"/>
      <c r="S182" s="72"/>
      <c r="T182" s="6"/>
      <c r="U182" s="6"/>
      <c r="V182" s="6"/>
      <c r="W182" s="6"/>
      <c r="X182" s="6"/>
      <c r="Y182" s="6"/>
      <c r="Z182" s="6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</row>
    <row r="183" ht="12.75" customHeight="1" spans="1:25">
      <c r="A183" s="249"/>
      <c r="B183" s="250"/>
      <c r="C183" s="251"/>
      <c r="D183" s="251"/>
      <c r="E183" s="249"/>
      <c r="F183" s="249"/>
      <c r="G183" s="249"/>
      <c r="H183" s="249"/>
      <c r="I183" s="249"/>
      <c r="J183" s="150"/>
      <c r="K183" s="215"/>
      <c r="L183" s="281"/>
      <c r="M183" s="282"/>
      <c r="N183" s="215"/>
      <c r="O183" s="150"/>
      <c r="P183" s="213"/>
      <c r="R183" s="7"/>
      <c r="S183" s="6"/>
      <c r="T183" s="6"/>
      <c r="U183" s="6"/>
      <c r="V183" s="6"/>
      <c r="W183" s="6"/>
      <c r="X183" s="6"/>
      <c r="Y183" s="6"/>
    </row>
    <row r="184" ht="12.75" customHeight="1" spans="1:26">
      <c r="A184" s="66" t="s">
        <v>833</v>
      </c>
      <c r="B184" s="66"/>
      <c r="C184" s="66"/>
      <c r="D184" s="66"/>
      <c r="E184" s="72"/>
      <c r="F184" s="73" t="s">
        <v>835</v>
      </c>
      <c r="G184" s="94"/>
      <c r="H184" s="94"/>
      <c r="I184" s="94"/>
      <c r="J184" s="7"/>
      <c r="K184" s="193"/>
      <c r="L184" s="194"/>
      <c r="M184" s="7"/>
      <c r="N184" s="63"/>
      <c r="O184" s="286"/>
      <c r="P184" s="6"/>
      <c r="Q184" s="6"/>
      <c r="R184" s="7"/>
      <c r="S184" s="6"/>
      <c r="T184" s="6"/>
      <c r="U184" s="6"/>
      <c r="V184" s="6"/>
      <c r="W184" s="6"/>
      <c r="X184" s="6"/>
      <c r="Y184" s="6"/>
      <c r="Z184" s="6"/>
    </row>
    <row r="185" ht="12.75" customHeight="1" spans="1:26">
      <c r="A185" s="71" t="s">
        <v>834</v>
      </c>
      <c r="B185" s="66"/>
      <c r="C185" s="66"/>
      <c r="D185" s="66"/>
      <c r="E185" s="7"/>
      <c r="F185" s="73" t="s">
        <v>838</v>
      </c>
      <c r="G185" s="7"/>
      <c r="H185" s="7" t="s">
        <v>1102</v>
      </c>
      <c r="I185" s="7"/>
      <c r="J185" s="6"/>
      <c r="K185" s="7"/>
      <c r="L185" s="7"/>
      <c r="M185" s="7"/>
      <c r="N185" s="6"/>
      <c r="O185" s="6"/>
      <c r="Q185" s="6"/>
      <c r="R185" s="7"/>
      <c r="S185" s="6"/>
      <c r="T185" s="6"/>
      <c r="U185" s="6"/>
      <c r="V185" s="6"/>
      <c r="W185" s="6"/>
      <c r="X185" s="6"/>
      <c r="Y185" s="6"/>
      <c r="Z185" s="6"/>
    </row>
    <row r="186" ht="12.75" customHeight="1" spans="1:26">
      <c r="A186" s="71"/>
      <c r="B186" s="66"/>
      <c r="C186" s="66"/>
      <c r="D186" s="66"/>
      <c r="E186" s="7"/>
      <c r="F186" s="73"/>
      <c r="G186" s="7"/>
      <c r="H186" s="7"/>
      <c r="I186" s="7"/>
      <c r="J186" s="6"/>
      <c r="K186" s="7"/>
      <c r="L186" s="7"/>
      <c r="M186" s="7"/>
      <c r="N186" s="6"/>
      <c r="O186" s="6"/>
      <c r="Q186" s="6"/>
      <c r="R186" s="94"/>
      <c r="S186" s="6"/>
      <c r="T186" s="6"/>
      <c r="U186" s="6"/>
      <c r="V186" s="6"/>
      <c r="W186" s="6"/>
      <c r="X186" s="6"/>
      <c r="Y186" s="6"/>
      <c r="Z186" s="6"/>
    </row>
    <row r="187" ht="12.75" customHeight="1" spans="1:26">
      <c r="A187" s="71"/>
      <c r="B187" s="66"/>
      <c r="C187" s="66"/>
      <c r="D187" s="66"/>
      <c r="E187" s="7"/>
      <c r="F187" s="73"/>
      <c r="G187" s="94"/>
      <c r="H187" s="72"/>
      <c r="I187" s="94"/>
      <c r="J187" s="7"/>
      <c r="K187" s="193"/>
      <c r="L187" s="194"/>
      <c r="M187" s="7"/>
      <c r="N187" s="63"/>
      <c r="O187" s="195"/>
      <c r="P187" s="6"/>
      <c r="Q187" s="6"/>
      <c r="R187" s="7"/>
      <c r="S187" s="6"/>
      <c r="T187" s="6"/>
      <c r="U187" s="6"/>
      <c r="V187" s="6"/>
      <c r="W187" s="6"/>
      <c r="X187" s="6"/>
      <c r="Y187" s="6"/>
      <c r="Z187" s="6"/>
    </row>
    <row r="188" ht="12.75" customHeight="1" spans="1:26">
      <c r="A188" s="94"/>
      <c r="B188" s="62"/>
      <c r="C188" s="62"/>
      <c r="D188" s="72"/>
      <c r="E188" s="94"/>
      <c r="F188" s="94"/>
      <c r="G188" s="94"/>
      <c r="H188" s="72"/>
      <c r="I188" s="94"/>
      <c r="J188" s="7"/>
      <c r="K188" s="193"/>
      <c r="L188" s="194"/>
      <c r="M188" s="7"/>
      <c r="N188" s="63"/>
      <c r="O188" s="195"/>
      <c r="P188" s="6"/>
      <c r="Q188" s="6"/>
      <c r="R188" s="7"/>
      <c r="S188" s="6"/>
      <c r="T188" s="6"/>
      <c r="U188" s="6"/>
      <c r="V188" s="6"/>
      <c r="W188" s="6"/>
      <c r="X188" s="6"/>
      <c r="Y188" s="6"/>
      <c r="Z188" s="6"/>
    </row>
    <row r="189" ht="38.25" customHeight="1" spans="1:26">
      <c r="A189" s="72"/>
      <c r="B189" s="252" t="s">
        <v>1103</v>
      </c>
      <c r="C189" s="252"/>
      <c r="D189" s="252"/>
      <c r="E189" s="252"/>
      <c r="F189" s="7"/>
      <c r="G189" s="7"/>
      <c r="H189" s="146"/>
      <c r="I189" s="7"/>
      <c r="J189" s="146"/>
      <c r="K189" s="147"/>
      <c r="L189" s="7"/>
      <c r="M189" s="7"/>
      <c r="N189" s="6"/>
      <c r="O189" s="6"/>
      <c r="P189" s="6"/>
      <c r="Q189" s="6"/>
      <c r="R189" s="7"/>
      <c r="S189" s="6"/>
      <c r="T189" s="6"/>
      <c r="U189" s="6"/>
      <c r="V189" s="6"/>
      <c r="W189" s="6"/>
      <c r="X189" s="6"/>
      <c r="Y189" s="6"/>
      <c r="Z189" s="6"/>
    </row>
    <row r="190" ht="12.75" customHeight="1" spans="1:26">
      <c r="A190" s="13" t="s">
        <v>16</v>
      </c>
      <c r="B190" s="14" t="s">
        <v>590</v>
      </c>
      <c r="C190" s="14"/>
      <c r="D190" s="15" t="s">
        <v>762</v>
      </c>
      <c r="E190" s="14" t="s">
        <v>763</v>
      </c>
      <c r="F190" s="14" t="s">
        <v>764</v>
      </c>
      <c r="G190" s="14" t="s">
        <v>1104</v>
      </c>
      <c r="H190" s="14" t="s">
        <v>1105</v>
      </c>
      <c r="I190" s="14" t="s">
        <v>767</v>
      </c>
      <c r="J190" s="287" t="s">
        <v>768</v>
      </c>
      <c r="K190" s="14" t="s">
        <v>769</v>
      </c>
      <c r="L190" s="14" t="s">
        <v>1106</v>
      </c>
      <c r="M190" s="14" t="s">
        <v>772</v>
      </c>
      <c r="N190" s="15" t="s">
        <v>773</v>
      </c>
      <c r="O190" s="6"/>
      <c r="P190" s="6"/>
      <c r="Q190" s="6"/>
      <c r="R190" s="7"/>
      <c r="S190" s="6"/>
      <c r="T190" s="6"/>
      <c r="U190" s="6"/>
      <c r="V190" s="6"/>
      <c r="W190" s="6"/>
      <c r="X190" s="6"/>
      <c r="Y190" s="6"/>
      <c r="Z190" s="6"/>
    </row>
    <row r="191" ht="12.75" customHeight="1" spans="1:26">
      <c r="A191" s="253">
        <v>1</v>
      </c>
      <c r="B191" s="254">
        <v>41579</v>
      </c>
      <c r="C191" s="254"/>
      <c r="D191" s="255" t="s">
        <v>1107</v>
      </c>
      <c r="E191" s="256" t="s">
        <v>1108</v>
      </c>
      <c r="F191" s="257">
        <v>82</v>
      </c>
      <c r="G191" s="256" t="s">
        <v>1109</v>
      </c>
      <c r="H191" s="256">
        <v>100</v>
      </c>
      <c r="I191" s="288">
        <v>100</v>
      </c>
      <c r="J191" s="289" t="s">
        <v>1110</v>
      </c>
      <c r="K191" s="290">
        <f t="shared" ref="K191:K243" si="215">H191-F191</f>
        <v>18</v>
      </c>
      <c r="L191" s="291">
        <f t="shared" ref="L191:L243" si="216">K191/F191</f>
        <v>0.219512195121951</v>
      </c>
      <c r="M191" s="256" t="s">
        <v>782</v>
      </c>
      <c r="N191" s="292">
        <v>42657</v>
      </c>
      <c r="O191" s="6"/>
      <c r="P191" s="6"/>
      <c r="Q191" s="6"/>
      <c r="R191" s="7"/>
      <c r="S191" s="6"/>
      <c r="T191" s="6"/>
      <c r="U191" s="6"/>
      <c r="V191" s="6"/>
      <c r="W191" s="6"/>
      <c r="X191" s="6"/>
      <c r="Y191" s="6"/>
      <c r="Z191" s="6"/>
    </row>
    <row r="192" ht="12.75" customHeight="1" spans="1:26">
      <c r="A192" s="253">
        <v>2</v>
      </c>
      <c r="B192" s="254">
        <v>41794</v>
      </c>
      <c r="C192" s="254"/>
      <c r="D192" s="255" t="s">
        <v>1111</v>
      </c>
      <c r="E192" s="256" t="s">
        <v>775</v>
      </c>
      <c r="F192" s="257">
        <v>257</v>
      </c>
      <c r="G192" s="256" t="s">
        <v>1109</v>
      </c>
      <c r="H192" s="256">
        <v>300</v>
      </c>
      <c r="I192" s="288">
        <v>300</v>
      </c>
      <c r="J192" s="289" t="s">
        <v>1110</v>
      </c>
      <c r="K192" s="290">
        <f t="shared" si="215"/>
        <v>43</v>
      </c>
      <c r="L192" s="291">
        <f t="shared" si="216"/>
        <v>0.167315175097276</v>
      </c>
      <c r="M192" s="256" t="s">
        <v>782</v>
      </c>
      <c r="N192" s="292">
        <v>41822</v>
      </c>
      <c r="O192" s="6"/>
      <c r="P192" s="6"/>
      <c r="Q192" s="6"/>
      <c r="R192" s="7"/>
      <c r="S192" s="6"/>
      <c r="T192" s="6"/>
      <c r="U192" s="6"/>
      <c r="V192" s="6"/>
      <c r="W192" s="6"/>
      <c r="X192" s="6"/>
      <c r="Y192" s="6"/>
      <c r="Z192" s="6"/>
    </row>
    <row r="193" ht="12.75" customHeight="1" spans="1:26">
      <c r="A193" s="253">
        <v>3</v>
      </c>
      <c r="B193" s="254">
        <v>41828</v>
      </c>
      <c r="C193" s="254"/>
      <c r="D193" s="255" t="s">
        <v>1112</v>
      </c>
      <c r="E193" s="256" t="s">
        <v>775</v>
      </c>
      <c r="F193" s="257">
        <v>393</v>
      </c>
      <c r="G193" s="256" t="s">
        <v>1109</v>
      </c>
      <c r="H193" s="256">
        <v>468</v>
      </c>
      <c r="I193" s="288">
        <v>468</v>
      </c>
      <c r="J193" s="289" t="s">
        <v>1110</v>
      </c>
      <c r="K193" s="290">
        <f t="shared" si="215"/>
        <v>75</v>
      </c>
      <c r="L193" s="291">
        <f t="shared" si="216"/>
        <v>0.190839694656489</v>
      </c>
      <c r="M193" s="256" t="s">
        <v>782</v>
      </c>
      <c r="N193" s="292">
        <v>41863</v>
      </c>
      <c r="O193" s="6"/>
      <c r="P193" s="6"/>
      <c r="Q193" s="6"/>
      <c r="R193" s="7"/>
      <c r="S193" s="6"/>
      <c r="T193" s="6"/>
      <c r="U193" s="6"/>
      <c r="V193" s="6"/>
      <c r="W193" s="6"/>
      <c r="X193" s="6"/>
      <c r="Y193" s="6"/>
      <c r="Z193" s="6"/>
    </row>
    <row r="194" ht="12.75" customHeight="1" spans="1:26">
      <c r="A194" s="253">
        <v>4</v>
      </c>
      <c r="B194" s="254">
        <v>41857</v>
      </c>
      <c r="C194" s="254"/>
      <c r="D194" s="255" t="s">
        <v>1113</v>
      </c>
      <c r="E194" s="256" t="s">
        <v>775</v>
      </c>
      <c r="F194" s="257">
        <v>205</v>
      </c>
      <c r="G194" s="256" t="s">
        <v>1109</v>
      </c>
      <c r="H194" s="256">
        <v>275</v>
      </c>
      <c r="I194" s="288">
        <v>250</v>
      </c>
      <c r="J194" s="289" t="s">
        <v>1110</v>
      </c>
      <c r="K194" s="290">
        <f t="shared" si="215"/>
        <v>70</v>
      </c>
      <c r="L194" s="291">
        <f t="shared" si="216"/>
        <v>0.341463414634146</v>
      </c>
      <c r="M194" s="256" t="s">
        <v>782</v>
      </c>
      <c r="N194" s="292">
        <v>41962</v>
      </c>
      <c r="O194" s="6"/>
      <c r="P194" s="6"/>
      <c r="Q194" s="6"/>
      <c r="R194" s="7"/>
      <c r="S194" s="6"/>
      <c r="T194" s="6"/>
      <c r="U194" s="6"/>
      <c r="V194" s="6"/>
      <c r="W194" s="6"/>
      <c r="X194" s="6"/>
      <c r="Y194" s="6"/>
      <c r="Z194" s="6"/>
    </row>
    <row r="195" ht="12.75" customHeight="1" spans="1:26">
      <c r="A195" s="253">
        <v>5</v>
      </c>
      <c r="B195" s="254">
        <v>41886</v>
      </c>
      <c r="C195" s="254"/>
      <c r="D195" s="255" t="s">
        <v>1114</v>
      </c>
      <c r="E195" s="256" t="s">
        <v>775</v>
      </c>
      <c r="F195" s="257">
        <v>162</v>
      </c>
      <c r="G195" s="256" t="s">
        <v>1109</v>
      </c>
      <c r="H195" s="256">
        <v>190</v>
      </c>
      <c r="I195" s="288">
        <v>190</v>
      </c>
      <c r="J195" s="289" t="s">
        <v>1110</v>
      </c>
      <c r="K195" s="290">
        <f t="shared" si="215"/>
        <v>28</v>
      </c>
      <c r="L195" s="291">
        <f t="shared" si="216"/>
        <v>0.172839506172839</v>
      </c>
      <c r="M195" s="256" t="s">
        <v>782</v>
      </c>
      <c r="N195" s="292">
        <v>42006</v>
      </c>
      <c r="O195" s="6"/>
      <c r="P195" s="6"/>
      <c r="Q195" s="6"/>
      <c r="R195" s="7"/>
      <c r="S195" s="6"/>
      <c r="T195" s="6"/>
      <c r="U195" s="6"/>
      <c r="V195" s="6"/>
      <c r="W195" s="6"/>
      <c r="X195" s="6"/>
      <c r="Y195" s="6"/>
      <c r="Z195" s="6"/>
    </row>
    <row r="196" ht="12.75" customHeight="1" spans="1:26">
      <c r="A196" s="253">
        <v>6</v>
      </c>
      <c r="B196" s="254">
        <v>41886</v>
      </c>
      <c r="C196" s="254"/>
      <c r="D196" s="255" t="s">
        <v>1115</v>
      </c>
      <c r="E196" s="256" t="s">
        <v>775</v>
      </c>
      <c r="F196" s="257">
        <v>75</v>
      </c>
      <c r="G196" s="256" t="s">
        <v>1109</v>
      </c>
      <c r="H196" s="256">
        <v>91.5</v>
      </c>
      <c r="I196" s="288" t="s">
        <v>1116</v>
      </c>
      <c r="J196" s="289" t="s">
        <v>1117</v>
      </c>
      <c r="K196" s="290">
        <f t="shared" si="215"/>
        <v>16.5</v>
      </c>
      <c r="L196" s="291">
        <f t="shared" si="216"/>
        <v>0.22</v>
      </c>
      <c r="M196" s="256" t="s">
        <v>782</v>
      </c>
      <c r="N196" s="292">
        <v>41954</v>
      </c>
      <c r="O196" s="6"/>
      <c r="P196" s="6"/>
      <c r="Q196" s="6"/>
      <c r="R196" s="7"/>
      <c r="S196" s="6"/>
      <c r="T196" s="6"/>
      <c r="U196" s="6"/>
      <c r="V196" s="6"/>
      <c r="W196" s="6"/>
      <c r="X196" s="6"/>
      <c r="Y196" s="6"/>
      <c r="Z196" s="6"/>
    </row>
    <row r="197" ht="12.75" customHeight="1" spans="1:26">
      <c r="A197" s="253">
        <v>7</v>
      </c>
      <c r="B197" s="254">
        <v>41913</v>
      </c>
      <c r="C197" s="254"/>
      <c r="D197" s="255" t="s">
        <v>1118</v>
      </c>
      <c r="E197" s="256" t="s">
        <v>775</v>
      </c>
      <c r="F197" s="257">
        <v>850</v>
      </c>
      <c r="G197" s="256" t="s">
        <v>1109</v>
      </c>
      <c r="H197" s="256">
        <v>982.5</v>
      </c>
      <c r="I197" s="288">
        <v>1050</v>
      </c>
      <c r="J197" s="289" t="s">
        <v>1119</v>
      </c>
      <c r="K197" s="290">
        <f t="shared" si="215"/>
        <v>132.5</v>
      </c>
      <c r="L197" s="291">
        <f t="shared" si="216"/>
        <v>0.155882352941176</v>
      </c>
      <c r="M197" s="256" t="s">
        <v>782</v>
      </c>
      <c r="N197" s="292">
        <v>42039</v>
      </c>
      <c r="O197" s="6"/>
      <c r="P197" s="6"/>
      <c r="Q197" s="6"/>
      <c r="R197" s="7"/>
      <c r="S197" s="6"/>
      <c r="T197" s="6"/>
      <c r="U197" s="6"/>
      <c r="V197" s="6"/>
      <c r="W197" s="6"/>
      <c r="X197" s="6"/>
      <c r="Y197" s="6"/>
      <c r="Z197" s="6"/>
    </row>
    <row r="198" ht="12.75" customHeight="1" spans="1:26">
      <c r="A198" s="253">
        <v>8</v>
      </c>
      <c r="B198" s="254">
        <v>41913</v>
      </c>
      <c r="C198" s="254"/>
      <c r="D198" s="255" t="s">
        <v>1120</v>
      </c>
      <c r="E198" s="256" t="s">
        <v>775</v>
      </c>
      <c r="F198" s="257">
        <v>475</v>
      </c>
      <c r="G198" s="256" t="s">
        <v>1109</v>
      </c>
      <c r="H198" s="256">
        <v>515</v>
      </c>
      <c r="I198" s="288">
        <v>600</v>
      </c>
      <c r="J198" s="289" t="s">
        <v>968</v>
      </c>
      <c r="K198" s="290">
        <f t="shared" si="215"/>
        <v>40</v>
      </c>
      <c r="L198" s="291">
        <f t="shared" si="216"/>
        <v>0.0842105263157895</v>
      </c>
      <c r="M198" s="256" t="s">
        <v>782</v>
      </c>
      <c r="N198" s="292">
        <v>41939</v>
      </c>
      <c r="O198" s="6"/>
      <c r="P198" s="6"/>
      <c r="Q198" s="6"/>
      <c r="R198" s="7"/>
      <c r="S198" s="6"/>
      <c r="T198" s="6"/>
      <c r="U198" s="6"/>
      <c r="V198" s="6"/>
      <c r="W198" s="6"/>
      <c r="X198" s="6"/>
      <c r="Y198" s="6"/>
      <c r="Z198" s="6"/>
    </row>
    <row r="199" ht="12.75" customHeight="1" spans="1:26">
      <c r="A199" s="253">
        <v>9</v>
      </c>
      <c r="B199" s="254">
        <v>41913</v>
      </c>
      <c r="C199" s="254"/>
      <c r="D199" s="255" t="s">
        <v>1121</v>
      </c>
      <c r="E199" s="256" t="s">
        <v>775</v>
      </c>
      <c r="F199" s="257">
        <v>86</v>
      </c>
      <c r="G199" s="256" t="s">
        <v>1109</v>
      </c>
      <c r="H199" s="256">
        <v>99</v>
      </c>
      <c r="I199" s="288">
        <v>140</v>
      </c>
      <c r="J199" s="289" t="s">
        <v>1122</v>
      </c>
      <c r="K199" s="290">
        <f t="shared" si="215"/>
        <v>13</v>
      </c>
      <c r="L199" s="291">
        <f t="shared" si="216"/>
        <v>0.151162790697674</v>
      </c>
      <c r="M199" s="256" t="s">
        <v>782</v>
      </c>
      <c r="N199" s="292">
        <v>41939</v>
      </c>
      <c r="O199" s="6"/>
      <c r="P199" s="6"/>
      <c r="Q199" s="6"/>
      <c r="R199" s="7"/>
      <c r="S199" s="6"/>
      <c r="T199" s="6"/>
      <c r="U199" s="6"/>
      <c r="V199" s="6"/>
      <c r="W199" s="6"/>
      <c r="X199" s="6"/>
      <c r="Y199" s="6"/>
      <c r="Z199" s="6"/>
    </row>
    <row r="200" ht="12.75" customHeight="1" spans="1:26">
      <c r="A200" s="253">
        <v>10</v>
      </c>
      <c r="B200" s="254">
        <v>41926</v>
      </c>
      <c r="C200" s="254"/>
      <c r="D200" s="255" t="s">
        <v>1123</v>
      </c>
      <c r="E200" s="256" t="s">
        <v>775</v>
      </c>
      <c r="F200" s="257">
        <v>496.6</v>
      </c>
      <c r="G200" s="256" t="s">
        <v>1109</v>
      </c>
      <c r="H200" s="256">
        <v>621</v>
      </c>
      <c r="I200" s="288">
        <v>580</v>
      </c>
      <c r="J200" s="289" t="s">
        <v>1110</v>
      </c>
      <c r="K200" s="290">
        <f t="shared" si="215"/>
        <v>124.4</v>
      </c>
      <c r="L200" s="291">
        <f t="shared" si="216"/>
        <v>0.250503423278292</v>
      </c>
      <c r="M200" s="256" t="s">
        <v>782</v>
      </c>
      <c r="N200" s="292">
        <v>42605</v>
      </c>
      <c r="O200" s="6"/>
      <c r="P200" s="6"/>
      <c r="Q200" s="6"/>
      <c r="R200" s="7"/>
      <c r="S200" s="6"/>
      <c r="T200" s="6"/>
      <c r="U200" s="6"/>
      <c r="V200" s="6"/>
      <c r="W200" s="6"/>
      <c r="X200" s="6"/>
      <c r="Y200" s="6"/>
      <c r="Z200" s="6"/>
    </row>
    <row r="201" ht="12.75" customHeight="1" spans="1:26">
      <c r="A201" s="253">
        <v>11</v>
      </c>
      <c r="B201" s="254">
        <v>41926</v>
      </c>
      <c r="C201" s="254"/>
      <c r="D201" s="255" t="s">
        <v>1124</v>
      </c>
      <c r="E201" s="256" t="s">
        <v>775</v>
      </c>
      <c r="F201" s="257">
        <v>2481.9</v>
      </c>
      <c r="G201" s="256" t="s">
        <v>1109</v>
      </c>
      <c r="H201" s="256">
        <v>2840</v>
      </c>
      <c r="I201" s="288">
        <v>2870</v>
      </c>
      <c r="J201" s="289" t="s">
        <v>1125</v>
      </c>
      <c r="K201" s="290">
        <f t="shared" si="215"/>
        <v>358.1</v>
      </c>
      <c r="L201" s="291">
        <f t="shared" si="216"/>
        <v>0.144284620653532</v>
      </c>
      <c r="M201" s="256" t="s">
        <v>782</v>
      </c>
      <c r="N201" s="292">
        <v>42017</v>
      </c>
      <c r="O201" s="6"/>
      <c r="P201" s="6"/>
      <c r="Q201" s="6"/>
      <c r="R201" s="7"/>
      <c r="S201" s="6"/>
      <c r="T201" s="6"/>
      <c r="U201" s="6"/>
      <c r="V201" s="6"/>
      <c r="W201" s="6"/>
      <c r="X201" s="6"/>
      <c r="Y201" s="6"/>
      <c r="Z201" s="6"/>
    </row>
    <row r="202" ht="12.75" customHeight="1" spans="1:26">
      <c r="A202" s="253">
        <v>12</v>
      </c>
      <c r="B202" s="254">
        <v>41928</v>
      </c>
      <c r="C202" s="254"/>
      <c r="D202" s="255" t="s">
        <v>1126</v>
      </c>
      <c r="E202" s="256" t="s">
        <v>775</v>
      </c>
      <c r="F202" s="257">
        <v>84.5</v>
      </c>
      <c r="G202" s="256" t="s">
        <v>1109</v>
      </c>
      <c r="H202" s="256">
        <v>93</v>
      </c>
      <c r="I202" s="288">
        <v>110</v>
      </c>
      <c r="J202" s="289" t="s">
        <v>1127</v>
      </c>
      <c r="K202" s="290">
        <f t="shared" si="215"/>
        <v>8.5</v>
      </c>
      <c r="L202" s="291">
        <f t="shared" si="216"/>
        <v>0.100591715976331</v>
      </c>
      <c r="M202" s="256" t="s">
        <v>782</v>
      </c>
      <c r="N202" s="292">
        <v>41939</v>
      </c>
      <c r="O202" s="6"/>
      <c r="P202" s="6"/>
      <c r="Q202" s="6"/>
      <c r="R202" s="7"/>
      <c r="S202" s="6"/>
      <c r="T202" s="6"/>
      <c r="U202" s="6"/>
      <c r="V202" s="6"/>
      <c r="W202" s="6"/>
      <c r="X202" s="6"/>
      <c r="Y202" s="6"/>
      <c r="Z202" s="6"/>
    </row>
    <row r="203" ht="12.75" customHeight="1" spans="1:26">
      <c r="A203" s="253">
        <v>13</v>
      </c>
      <c r="B203" s="254">
        <v>41928</v>
      </c>
      <c r="C203" s="254"/>
      <c r="D203" s="255" t="s">
        <v>1128</v>
      </c>
      <c r="E203" s="256" t="s">
        <v>775</v>
      </c>
      <c r="F203" s="257">
        <v>401</v>
      </c>
      <c r="G203" s="256" t="s">
        <v>1109</v>
      </c>
      <c r="H203" s="256">
        <v>428</v>
      </c>
      <c r="I203" s="288">
        <v>450</v>
      </c>
      <c r="J203" s="289" t="s">
        <v>1129</v>
      </c>
      <c r="K203" s="290">
        <f t="shared" si="215"/>
        <v>27</v>
      </c>
      <c r="L203" s="291">
        <f t="shared" si="216"/>
        <v>0.0673316708229426</v>
      </c>
      <c r="M203" s="256" t="s">
        <v>782</v>
      </c>
      <c r="N203" s="292">
        <v>42020</v>
      </c>
      <c r="O203" s="6"/>
      <c r="P203" s="6"/>
      <c r="Q203" s="6"/>
      <c r="R203" s="7"/>
      <c r="S203" s="6"/>
      <c r="T203" s="6"/>
      <c r="U203" s="6"/>
      <c r="V203" s="6"/>
      <c r="W203" s="6"/>
      <c r="X203" s="6"/>
      <c r="Y203" s="6"/>
      <c r="Z203" s="6"/>
    </row>
    <row r="204" ht="12.75" customHeight="1" spans="1:26">
      <c r="A204" s="253">
        <v>14</v>
      </c>
      <c r="B204" s="254">
        <v>41928</v>
      </c>
      <c r="C204" s="254"/>
      <c r="D204" s="255" t="s">
        <v>1130</v>
      </c>
      <c r="E204" s="256" t="s">
        <v>775</v>
      </c>
      <c r="F204" s="257">
        <v>101</v>
      </c>
      <c r="G204" s="256" t="s">
        <v>1109</v>
      </c>
      <c r="H204" s="256">
        <v>112</v>
      </c>
      <c r="I204" s="288">
        <v>120</v>
      </c>
      <c r="J204" s="289" t="s">
        <v>1131</v>
      </c>
      <c r="K204" s="290">
        <f t="shared" si="215"/>
        <v>11</v>
      </c>
      <c r="L204" s="291">
        <f t="shared" si="216"/>
        <v>0.108910891089109</v>
      </c>
      <c r="M204" s="256" t="s">
        <v>782</v>
      </c>
      <c r="N204" s="292">
        <v>41939</v>
      </c>
      <c r="O204" s="6"/>
      <c r="P204" s="6"/>
      <c r="Q204" s="6"/>
      <c r="R204" s="7"/>
      <c r="S204" s="6"/>
      <c r="T204" s="6"/>
      <c r="U204" s="6"/>
      <c r="V204" s="6"/>
      <c r="W204" s="6"/>
      <c r="X204" s="6"/>
      <c r="Y204" s="6"/>
      <c r="Z204" s="6"/>
    </row>
    <row r="205" ht="12.75" customHeight="1" spans="1:26">
      <c r="A205" s="253">
        <v>15</v>
      </c>
      <c r="B205" s="254">
        <v>41954</v>
      </c>
      <c r="C205" s="254"/>
      <c r="D205" s="255" t="s">
        <v>1132</v>
      </c>
      <c r="E205" s="256" t="s">
        <v>775</v>
      </c>
      <c r="F205" s="257">
        <v>59</v>
      </c>
      <c r="G205" s="256" t="s">
        <v>1109</v>
      </c>
      <c r="H205" s="256">
        <v>76</v>
      </c>
      <c r="I205" s="288">
        <v>76</v>
      </c>
      <c r="J205" s="289" t="s">
        <v>1110</v>
      </c>
      <c r="K205" s="290">
        <f t="shared" si="215"/>
        <v>17</v>
      </c>
      <c r="L205" s="291">
        <f t="shared" si="216"/>
        <v>0.288135593220339</v>
      </c>
      <c r="M205" s="256" t="s">
        <v>782</v>
      </c>
      <c r="N205" s="292">
        <v>43032</v>
      </c>
      <c r="O205" s="6"/>
      <c r="P205" s="6"/>
      <c r="Q205" s="6"/>
      <c r="R205" s="7"/>
      <c r="S205" s="6"/>
      <c r="T205" s="6"/>
      <c r="U205" s="6"/>
      <c r="V205" s="6"/>
      <c r="W205" s="6"/>
      <c r="X205" s="6"/>
      <c r="Y205" s="6"/>
      <c r="Z205" s="6"/>
    </row>
    <row r="206" ht="12.75" customHeight="1" spans="1:26">
      <c r="A206" s="253">
        <v>16</v>
      </c>
      <c r="B206" s="254">
        <v>41954</v>
      </c>
      <c r="C206" s="254"/>
      <c r="D206" s="255" t="s">
        <v>1121</v>
      </c>
      <c r="E206" s="256" t="s">
        <v>775</v>
      </c>
      <c r="F206" s="257">
        <v>99</v>
      </c>
      <c r="G206" s="256" t="s">
        <v>1109</v>
      </c>
      <c r="H206" s="256">
        <v>120</v>
      </c>
      <c r="I206" s="288">
        <v>120</v>
      </c>
      <c r="J206" s="289" t="s">
        <v>1133</v>
      </c>
      <c r="K206" s="290">
        <f t="shared" si="215"/>
        <v>21</v>
      </c>
      <c r="L206" s="291">
        <f t="shared" si="216"/>
        <v>0.212121212121212</v>
      </c>
      <c r="M206" s="256" t="s">
        <v>782</v>
      </c>
      <c r="N206" s="292">
        <v>41960</v>
      </c>
      <c r="O206" s="6"/>
      <c r="P206" s="6"/>
      <c r="Q206" s="6"/>
      <c r="R206" s="7"/>
      <c r="S206" s="6"/>
      <c r="T206" s="6"/>
      <c r="U206" s="6"/>
      <c r="V206" s="6"/>
      <c r="W206" s="6"/>
      <c r="X206" s="6"/>
      <c r="Y206" s="6"/>
      <c r="Z206" s="6"/>
    </row>
    <row r="207" ht="12.75" customHeight="1" spans="1:26">
      <c r="A207" s="253">
        <v>17</v>
      </c>
      <c r="B207" s="254">
        <v>41956</v>
      </c>
      <c r="C207" s="254"/>
      <c r="D207" s="255" t="s">
        <v>1134</v>
      </c>
      <c r="E207" s="256" t="s">
        <v>775</v>
      </c>
      <c r="F207" s="257">
        <v>22</v>
      </c>
      <c r="G207" s="256" t="s">
        <v>1109</v>
      </c>
      <c r="H207" s="256">
        <v>33.55</v>
      </c>
      <c r="I207" s="288">
        <v>32</v>
      </c>
      <c r="J207" s="289" t="s">
        <v>1135</v>
      </c>
      <c r="K207" s="290">
        <f t="shared" si="215"/>
        <v>11.55</v>
      </c>
      <c r="L207" s="291">
        <f t="shared" si="216"/>
        <v>0.525</v>
      </c>
      <c r="M207" s="256" t="s">
        <v>782</v>
      </c>
      <c r="N207" s="292">
        <v>42188</v>
      </c>
      <c r="O207" s="6"/>
      <c r="P207" s="6"/>
      <c r="Q207" s="6"/>
      <c r="R207" s="7"/>
      <c r="S207" s="6"/>
      <c r="T207" s="6"/>
      <c r="U207" s="6"/>
      <c r="V207" s="6"/>
      <c r="W207" s="6"/>
      <c r="X207" s="6"/>
      <c r="Y207" s="6"/>
      <c r="Z207" s="6"/>
    </row>
    <row r="208" ht="12.75" customHeight="1" spans="1:26">
      <c r="A208" s="253">
        <v>18</v>
      </c>
      <c r="B208" s="254">
        <v>41976</v>
      </c>
      <c r="C208" s="254"/>
      <c r="D208" s="255" t="s">
        <v>1136</v>
      </c>
      <c r="E208" s="256" t="s">
        <v>775</v>
      </c>
      <c r="F208" s="257">
        <v>440</v>
      </c>
      <c r="G208" s="256" t="s">
        <v>1109</v>
      </c>
      <c r="H208" s="256">
        <v>520</v>
      </c>
      <c r="I208" s="288">
        <v>520</v>
      </c>
      <c r="J208" s="289" t="s">
        <v>1137</v>
      </c>
      <c r="K208" s="290">
        <f t="shared" si="215"/>
        <v>80</v>
      </c>
      <c r="L208" s="291">
        <f t="shared" si="216"/>
        <v>0.181818181818182</v>
      </c>
      <c r="M208" s="256" t="s">
        <v>782</v>
      </c>
      <c r="N208" s="292">
        <v>42208</v>
      </c>
      <c r="O208" s="6"/>
      <c r="P208" s="6"/>
      <c r="Q208" s="6"/>
      <c r="R208" s="7"/>
      <c r="S208" s="6"/>
      <c r="T208" s="6"/>
      <c r="U208" s="6"/>
      <c r="V208" s="6"/>
      <c r="W208" s="6"/>
      <c r="X208" s="6"/>
      <c r="Y208" s="6"/>
      <c r="Z208" s="6"/>
    </row>
    <row r="209" ht="12.75" customHeight="1" spans="1:26">
      <c r="A209" s="253">
        <v>19</v>
      </c>
      <c r="B209" s="254">
        <v>41976</v>
      </c>
      <c r="C209" s="254"/>
      <c r="D209" s="255" t="s">
        <v>1138</v>
      </c>
      <c r="E209" s="256" t="s">
        <v>775</v>
      </c>
      <c r="F209" s="257">
        <v>360</v>
      </c>
      <c r="G209" s="256" t="s">
        <v>1109</v>
      </c>
      <c r="H209" s="256">
        <v>427</v>
      </c>
      <c r="I209" s="288">
        <v>425</v>
      </c>
      <c r="J209" s="289" t="s">
        <v>1139</v>
      </c>
      <c r="K209" s="290">
        <f t="shared" si="215"/>
        <v>67</v>
      </c>
      <c r="L209" s="291">
        <f t="shared" si="216"/>
        <v>0.186111111111111</v>
      </c>
      <c r="M209" s="256" t="s">
        <v>782</v>
      </c>
      <c r="N209" s="292">
        <v>42058</v>
      </c>
      <c r="O209" s="6"/>
      <c r="P209" s="6"/>
      <c r="Q209" s="6"/>
      <c r="R209" s="7"/>
      <c r="S209" s="6"/>
      <c r="T209" s="6"/>
      <c r="U209" s="6"/>
      <c r="V209" s="6"/>
      <c r="W209" s="6"/>
      <c r="X209" s="6"/>
      <c r="Y209" s="6"/>
      <c r="Z209" s="6"/>
    </row>
    <row r="210" ht="12.75" customHeight="1" spans="1:26">
      <c r="A210" s="253">
        <v>20</v>
      </c>
      <c r="B210" s="254">
        <v>42012</v>
      </c>
      <c r="C210" s="254"/>
      <c r="D210" s="255" t="s">
        <v>1140</v>
      </c>
      <c r="E210" s="256" t="s">
        <v>775</v>
      </c>
      <c r="F210" s="257">
        <v>360</v>
      </c>
      <c r="G210" s="256" t="s">
        <v>1109</v>
      </c>
      <c r="H210" s="256">
        <v>455</v>
      </c>
      <c r="I210" s="288">
        <v>420</v>
      </c>
      <c r="J210" s="289" t="s">
        <v>1141</v>
      </c>
      <c r="K210" s="290">
        <f t="shared" si="215"/>
        <v>95</v>
      </c>
      <c r="L210" s="291">
        <f t="shared" si="216"/>
        <v>0.263888888888889</v>
      </c>
      <c r="M210" s="256" t="s">
        <v>782</v>
      </c>
      <c r="N210" s="292">
        <v>42024</v>
      </c>
      <c r="O210" s="6"/>
      <c r="P210" s="6"/>
      <c r="Q210" s="6"/>
      <c r="R210" s="7"/>
      <c r="S210" s="6"/>
      <c r="T210" s="6"/>
      <c r="U210" s="6"/>
      <c r="V210" s="6"/>
      <c r="W210" s="6"/>
      <c r="X210" s="6"/>
      <c r="Y210" s="6"/>
      <c r="Z210" s="6"/>
    </row>
    <row r="211" ht="12.75" customHeight="1" spans="1:26">
      <c r="A211" s="253">
        <v>21</v>
      </c>
      <c r="B211" s="254">
        <v>42012</v>
      </c>
      <c r="C211" s="254"/>
      <c r="D211" s="255" t="s">
        <v>1142</v>
      </c>
      <c r="E211" s="256" t="s">
        <v>775</v>
      </c>
      <c r="F211" s="257">
        <v>130</v>
      </c>
      <c r="G211" s="256"/>
      <c r="H211" s="256">
        <v>175.5</v>
      </c>
      <c r="I211" s="288">
        <v>165</v>
      </c>
      <c r="J211" s="289" t="s">
        <v>1143</v>
      </c>
      <c r="K211" s="290">
        <f t="shared" si="215"/>
        <v>45.5</v>
      </c>
      <c r="L211" s="291">
        <f t="shared" si="216"/>
        <v>0.35</v>
      </c>
      <c r="M211" s="256" t="s">
        <v>782</v>
      </c>
      <c r="N211" s="292">
        <v>43088</v>
      </c>
      <c r="O211" s="6"/>
      <c r="P211" s="6"/>
      <c r="Q211" s="6"/>
      <c r="R211" s="7"/>
      <c r="S211" s="6"/>
      <c r="T211" s="6"/>
      <c r="U211" s="6"/>
      <c r="V211" s="6"/>
      <c r="W211" s="6"/>
      <c r="X211" s="6"/>
      <c r="Y211" s="6"/>
      <c r="Z211" s="6"/>
    </row>
    <row r="212" ht="12.75" customHeight="1" spans="1:26">
      <c r="A212" s="253">
        <v>22</v>
      </c>
      <c r="B212" s="254">
        <v>42040</v>
      </c>
      <c r="C212" s="254"/>
      <c r="D212" s="255" t="s">
        <v>407</v>
      </c>
      <c r="E212" s="256" t="s">
        <v>1108</v>
      </c>
      <c r="F212" s="257">
        <v>98</v>
      </c>
      <c r="G212" s="256"/>
      <c r="H212" s="256">
        <v>120</v>
      </c>
      <c r="I212" s="288">
        <v>120</v>
      </c>
      <c r="J212" s="289" t="s">
        <v>1110</v>
      </c>
      <c r="K212" s="290">
        <f t="shared" si="215"/>
        <v>22</v>
      </c>
      <c r="L212" s="291">
        <f t="shared" si="216"/>
        <v>0.224489795918367</v>
      </c>
      <c r="M212" s="256" t="s">
        <v>782</v>
      </c>
      <c r="N212" s="292">
        <v>42753</v>
      </c>
      <c r="O212" s="6"/>
      <c r="P212" s="6"/>
      <c r="Q212" s="6"/>
      <c r="R212" s="7"/>
      <c r="S212" s="6"/>
      <c r="T212" s="6"/>
      <c r="U212" s="6"/>
      <c r="V212" s="6"/>
      <c r="W212" s="6"/>
      <c r="X212" s="6"/>
      <c r="Y212" s="6"/>
      <c r="Z212" s="6"/>
    </row>
    <row r="213" ht="12.75" customHeight="1" spans="1:26">
      <c r="A213" s="253">
        <v>23</v>
      </c>
      <c r="B213" s="254">
        <v>42040</v>
      </c>
      <c r="C213" s="254"/>
      <c r="D213" s="255" t="s">
        <v>1144</v>
      </c>
      <c r="E213" s="256" t="s">
        <v>1108</v>
      </c>
      <c r="F213" s="257">
        <v>196</v>
      </c>
      <c r="G213" s="256"/>
      <c r="H213" s="256">
        <v>262</v>
      </c>
      <c r="I213" s="288">
        <v>255</v>
      </c>
      <c r="J213" s="289" t="s">
        <v>1110</v>
      </c>
      <c r="K213" s="290">
        <f t="shared" si="215"/>
        <v>66</v>
      </c>
      <c r="L213" s="291">
        <f t="shared" si="216"/>
        <v>0.336734693877551</v>
      </c>
      <c r="M213" s="256" t="s">
        <v>782</v>
      </c>
      <c r="N213" s="292">
        <v>42599</v>
      </c>
      <c r="O213" s="6"/>
      <c r="P213" s="6"/>
      <c r="Q213" s="6"/>
      <c r="R213" s="7"/>
      <c r="S213" s="6"/>
      <c r="T213" s="6"/>
      <c r="U213" s="6"/>
      <c r="V213" s="6"/>
      <c r="W213" s="6"/>
      <c r="X213" s="6"/>
      <c r="Y213" s="6"/>
      <c r="Z213" s="6"/>
    </row>
    <row r="214" ht="12.75" customHeight="1" spans="1:26">
      <c r="A214" s="294">
        <v>24</v>
      </c>
      <c r="B214" s="295">
        <v>42067</v>
      </c>
      <c r="C214" s="295"/>
      <c r="D214" s="296" t="s">
        <v>406</v>
      </c>
      <c r="E214" s="297" t="s">
        <v>1108</v>
      </c>
      <c r="F214" s="298">
        <v>235</v>
      </c>
      <c r="G214" s="298"/>
      <c r="H214" s="299">
        <v>77</v>
      </c>
      <c r="I214" s="299" t="s">
        <v>1145</v>
      </c>
      <c r="J214" s="306" t="s">
        <v>1146</v>
      </c>
      <c r="K214" s="307">
        <f t="shared" si="215"/>
        <v>-158</v>
      </c>
      <c r="L214" s="308">
        <f t="shared" si="216"/>
        <v>-0.672340425531915</v>
      </c>
      <c r="M214" s="298" t="s">
        <v>788</v>
      </c>
      <c r="N214" s="295">
        <v>43522</v>
      </c>
      <c r="O214" s="6"/>
      <c r="P214" s="6"/>
      <c r="Q214" s="6"/>
      <c r="R214" s="7"/>
      <c r="S214" s="6"/>
      <c r="T214" s="6"/>
      <c r="U214" s="6"/>
      <c r="V214" s="6"/>
      <c r="W214" s="6"/>
      <c r="X214" s="6"/>
      <c r="Y214" s="6"/>
      <c r="Z214" s="6"/>
    </row>
    <row r="215" ht="12.75" customHeight="1" spans="1:26">
      <c r="A215" s="253">
        <v>25</v>
      </c>
      <c r="B215" s="254">
        <v>42067</v>
      </c>
      <c r="C215" s="254"/>
      <c r="D215" s="255" t="s">
        <v>1147</v>
      </c>
      <c r="E215" s="256" t="s">
        <v>1108</v>
      </c>
      <c r="F215" s="257">
        <v>185</v>
      </c>
      <c r="G215" s="256"/>
      <c r="H215" s="256">
        <v>224</v>
      </c>
      <c r="I215" s="288" t="s">
        <v>1148</v>
      </c>
      <c r="J215" s="289" t="s">
        <v>1110</v>
      </c>
      <c r="K215" s="290">
        <f t="shared" si="215"/>
        <v>39</v>
      </c>
      <c r="L215" s="291">
        <f t="shared" si="216"/>
        <v>0.210810810810811</v>
      </c>
      <c r="M215" s="256" t="s">
        <v>782</v>
      </c>
      <c r="N215" s="292">
        <v>42647</v>
      </c>
      <c r="O215" s="6"/>
      <c r="P215" s="6"/>
      <c r="Q215" s="6"/>
      <c r="R215" s="7"/>
      <c r="S215" s="6"/>
      <c r="T215" s="6"/>
      <c r="U215" s="6"/>
      <c r="V215" s="6"/>
      <c r="W215" s="6"/>
      <c r="X215" s="6"/>
      <c r="Y215" s="6"/>
      <c r="Z215" s="6"/>
    </row>
    <row r="216" ht="12.75" customHeight="1" spans="1:26">
      <c r="A216" s="294">
        <v>26</v>
      </c>
      <c r="B216" s="295">
        <v>42090</v>
      </c>
      <c r="C216" s="295"/>
      <c r="D216" s="300" t="s">
        <v>1149</v>
      </c>
      <c r="E216" s="298" t="s">
        <v>1108</v>
      </c>
      <c r="F216" s="298">
        <v>49.5</v>
      </c>
      <c r="G216" s="299"/>
      <c r="H216" s="299">
        <v>15.85</v>
      </c>
      <c r="I216" s="299">
        <v>67</v>
      </c>
      <c r="J216" s="306" t="s">
        <v>1150</v>
      </c>
      <c r="K216" s="299">
        <f t="shared" si="215"/>
        <v>-33.65</v>
      </c>
      <c r="L216" s="309">
        <f t="shared" si="216"/>
        <v>-0.67979797979798</v>
      </c>
      <c r="M216" s="298" t="s">
        <v>788</v>
      </c>
      <c r="N216" s="310">
        <v>43627</v>
      </c>
      <c r="O216" s="6"/>
      <c r="P216" s="6"/>
      <c r="Q216" s="6"/>
      <c r="R216" s="7"/>
      <c r="S216" s="6"/>
      <c r="T216" s="6"/>
      <c r="U216" s="6"/>
      <c r="V216" s="6"/>
      <c r="W216" s="6"/>
      <c r="X216" s="6"/>
      <c r="Y216" s="6"/>
      <c r="Z216" s="6"/>
    </row>
    <row r="217" ht="12.75" customHeight="1" spans="1:26">
      <c r="A217" s="253">
        <v>27</v>
      </c>
      <c r="B217" s="254">
        <v>42093</v>
      </c>
      <c r="C217" s="254"/>
      <c r="D217" s="255" t="s">
        <v>1151</v>
      </c>
      <c r="E217" s="256" t="s">
        <v>1108</v>
      </c>
      <c r="F217" s="257">
        <v>183.5</v>
      </c>
      <c r="G217" s="256"/>
      <c r="H217" s="256">
        <v>219</v>
      </c>
      <c r="I217" s="288">
        <v>218</v>
      </c>
      <c r="J217" s="289" t="s">
        <v>1152</v>
      </c>
      <c r="K217" s="290">
        <f t="shared" si="215"/>
        <v>35.5</v>
      </c>
      <c r="L217" s="291">
        <f t="shared" si="216"/>
        <v>0.193460490463215</v>
      </c>
      <c r="M217" s="256" t="s">
        <v>782</v>
      </c>
      <c r="N217" s="292">
        <v>42103</v>
      </c>
      <c r="O217" s="6"/>
      <c r="P217" s="6"/>
      <c r="Q217" s="6"/>
      <c r="R217" s="7"/>
      <c r="S217" s="6"/>
      <c r="T217" s="6"/>
      <c r="U217" s="6"/>
      <c r="V217" s="6"/>
      <c r="W217" s="6"/>
      <c r="X217" s="6"/>
      <c r="Y217" s="6"/>
      <c r="Z217" s="6"/>
    </row>
    <row r="218" ht="12.75" customHeight="1" spans="1:26">
      <c r="A218" s="253">
        <v>28</v>
      </c>
      <c r="B218" s="254">
        <v>42114</v>
      </c>
      <c r="C218" s="254"/>
      <c r="D218" s="255" t="s">
        <v>1153</v>
      </c>
      <c r="E218" s="256" t="s">
        <v>1108</v>
      </c>
      <c r="F218" s="257">
        <f>(227+237)/2</f>
        <v>232</v>
      </c>
      <c r="G218" s="256"/>
      <c r="H218" s="256">
        <v>298</v>
      </c>
      <c r="I218" s="288">
        <v>298</v>
      </c>
      <c r="J218" s="289" t="s">
        <v>1110</v>
      </c>
      <c r="K218" s="290">
        <f t="shared" si="215"/>
        <v>66</v>
      </c>
      <c r="L218" s="291">
        <f t="shared" si="216"/>
        <v>0.28448275862069</v>
      </c>
      <c r="M218" s="256" t="s">
        <v>782</v>
      </c>
      <c r="N218" s="292">
        <v>42823</v>
      </c>
      <c r="O218" s="6"/>
      <c r="P218" s="6"/>
      <c r="Q218" s="6"/>
      <c r="R218" s="7"/>
      <c r="S218" s="6"/>
      <c r="T218" s="6"/>
      <c r="U218" s="6"/>
      <c r="V218" s="6"/>
      <c r="W218" s="6"/>
      <c r="X218" s="6"/>
      <c r="Y218" s="6"/>
      <c r="Z218" s="6"/>
    </row>
    <row r="219" ht="12.75" customHeight="1" spans="1:26">
      <c r="A219" s="253">
        <v>29</v>
      </c>
      <c r="B219" s="254">
        <v>42128</v>
      </c>
      <c r="C219" s="254"/>
      <c r="D219" s="255" t="s">
        <v>1154</v>
      </c>
      <c r="E219" s="256" t="s">
        <v>775</v>
      </c>
      <c r="F219" s="257">
        <v>385</v>
      </c>
      <c r="G219" s="256"/>
      <c r="H219" s="256">
        <f>212.5+331</f>
        <v>543.5</v>
      </c>
      <c r="I219" s="288">
        <v>510</v>
      </c>
      <c r="J219" s="289" t="s">
        <v>1155</v>
      </c>
      <c r="K219" s="290">
        <f t="shared" si="215"/>
        <v>158.5</v>
      </c>
      <c r="L219" s="291">
        <f t="shared" si="216"/>
        <v>0.411688311688312</v>
      </c>
      <c r="M219" s="256" t="s">
        <v>782</v>
      </c>
      <c r="N219" s="292">
        <v>42235</v>
      </c>
      <c r="O219" s="6"/>
      <c r="P219" s="6"/>
      <c r="Q219" s="6"/>
      <c r="R219" s="7"/>
      <c r="S219" s="6"/>
      <c r="T219" s="6"/>
      <c r="U219" s="6"/>
      <c r="V219" s="6"/>
      <c r="W219" s="6"/>
      <c r="X219" s="6"/>
      <c r="Y219" s="6"/>
      <c r="Z219" s="6"/>
    </row>
    <row r="220" ht="12.75" customHeight="1" spans="1:26">
      <c r="A220" s="253">
        <v>30</v>
      </c>
      <c r="B220" s="254">
        <v>42128</v>
      </c>
      <c r="C220" s="254"/>
      <c r="D220" s="255" t="s">
        <v>1156</v>
      </c>
      <c r="E220" s="256" t="s">
        <v>775</v>
      </c>
      <c r="F220" s="257">
        <v>115.5</v>
      </c>
      <c r="G220" s="256"/>
      <c r="H220" s="256">
        <v>146</v>
      </c>
      <c r="I220" s="288">
        <v>142</v>
      </c>
      <c r="J220" s="289" t="s">
        <v>1157</v>
      </c>
      <c r="K220" s="290">
        <f t="shared" si="215"/>
        <v>30.5</v>
      </c>
      <c r="L220" s="291">
        <f t="shared" si="216"/>
        <v>0.264069264069264</v>
      </c>
      <c r="M220" s="256" t="s">
        <v>782</v>
      </c>
      <c r="N220" s="292">
        <v>42202</v>
      </c>
      <c r="O220" s="6"/>
      <c r="P220" s="6"/>
      <c r="Q220" s="6"/>
      <c r="R220" s="7"/>
      <c r="S220" s="6"/>
      <c r="T220" s="6"/>
      <c r="U220" s="6"/>
      <c r="V220" s="6"/>
      <c r="W220" s="6"/>
      <c r="X220" s="6"/>
      <c r="Y220" s="6"/>
      <c r="Z220" s="6"/>
    </row>
    <row r="221" ht="12.75" customHeight="1" spans="1:26">
      <c r="A221" s="253">
        <v>31</v>
      </c>
      <c r="B221" s="254">
        <v>42151</v>
      </c>
      <c r="C221" s="254"/>
      <c r="D221" s="255" t="s">
        <v>1158</v>
      </c>
      <c r="E221" s="256" t="s">
        <v>775</v>
      </c>
      <c r="F221" s="257">
        <v>237.5</v>
      </c>
      <c r="G221" s="256"/>
      <c r="H221" s="256">
        <v>279.5</v>
      </c>
      <c r="I221" s="288">
        <v>278</v>
      </c>
      <c r="J221" s="289" t="s">
        <v>1110</v>
      </c>
      <c r="K221" s="290">
        <f t="shared" si="215"/>
        <v>42</v>
      </c>
      <c r="L221" s="291">
        <f t="shared" si="216"/>
        <v>0.176842105263158</v>
      </c>
      <c r="M221" s="256" t="s">
        <v>782</v>
      </c>
      <c r="N221" s="292">
        <v>42222</v>
      </c>
      <c r="O221" s="6"/>
      <c r="P221" s="6"/>
      <c r="Q221" s="6"/>
      <c r="R221" s="7"/>
      <c r="S221" s="6"/>
      <c r="T221" s="6"/>
      <c r="U221" s="6"/>
      <c r="V221" s="6"/>
      <c r="W221" s="6"/>
      <c r="X221" s="6"/>
      <c r="Y221" s="6"/>
      <c r="Z221" s="6"/>
    </row>
    <row r="222" ht="12.75" customHeight="1" spans="1:26">
      <c r="A222" s="253">
        <v>32</v>
      </c>
      <c r="B222" s="254">
        <v>42174</v>
      </c>
      <c r="C222" s="254"/>
      <c r="D222" s="255" t="s">
        <v>1128</v>
      </c>
      <c r="E222" s="256" t="s">
        <v>1108</v>
      </c>
      <c r="F222" s="257">
        <v>340</v>
      </c>
      <c r="G222" s="256"/>
      <c r="H222" s="256">
        <v>448</v>
      </c>
      <c r="I222" s="288">
        <v>448</v>
      </c>
      <c r="J222" s="289" t="s">
        <v>1110</v>
      </c>
      <c r="K222" s="290">
        <f t="shared" si="215"/>
        <v>108</v>
      </c>
      <c r="L222" s="291">
        <f t="shared" si="216"/>
        <v>0.317647058823529</v>
      </c>
      <c r="M222" s="256" t="s">
        <v>782</v>
      </c>
      <c r="N222" s="292">
        <v>43018</v>
      </c>
      <c r="O222" s="6"/>
      <c r="P222" s="6"/>
      <c r="Q222" s="6"/>
      <c r="R222" s="7"/>
      <c r="S222" s="6"/>
      <c r="T222" s="6"/>
      <c r="U222" s="6"/>
      <c r="V222" s="6"/>
      <c r="W222" s="6"/>
      <c r="X222" s="6"/>
      <c r="Y222" s="6"/>
      <c r="Z222" s="6"/>
    </row>
    <row r="223" ht="12.75" customHeight="1" spans="1:26">
      <c r="A223" s="253">
        <v>33</v>
      </c>
      <c r="B223" s="254">
        <v>42191</v>
      </c>
      <c r="C223" s="254"/>
      <c r="D223" s="255" t="s">
        <v>1159</v>
      </c>
      <c r="E223" s="256" t="s">
        <v>1108</v>
      </c>
      <c r="F223" s="257">
        <v>390</v>
      </c>
      <c r="G223" s="256"/>
      <c r="H223" s="256">
        <v>460</v>
      </c>
      <c r="I223" s="288">
        <v>460</v>
      </c>
      <c r="J223" s="289" t="s">
        <v>1110</v>
      </c>
      <c r="K223" s="290">
        <f t="shared" si="215"/>
        <v>70</v>
      </c>
      <c r="L223" s="291">
        <f t="shared" si="216"/>
        <v>0.179487179487179</v>
      </c>
      <c r="M223" s="256" t="s">
        <v>782</v>
      </c>
      <c r="N223" s="292">
        <v>42478</v>
      </c>
      <c r="O223" s="6"/>
      <c r="P223" s="6"/>
      <c r="Q223" s="6"/>
      <c r="R223" s="7"/>
      <c r="S223" s="6"/>
      <c r="T223" s="6"/>
      <c r="U223" s="6"/>
      <c r="V223" s="6"/>
      <c r="W223" s="6"/>
      <c r="X223" s="6"/>
      <c r="Y223" s="6"/>
      <c r="Z223" s="6"/>
    </row>
    <row r="224" ht="12.75" customHeight="1" spans="1:26">
      <c r="A224" s="294">
        <v>34</v>
      </c>
      <c r="B224" s="295">
        <v>42195</v>
      </c>
      <c r="C224" s="295"/>
      <c r="D224" s="296" t="s">
        <v>1160</v>
      </c>
      <c r="E224" s="297" t="s">
        <v>1108</v>
      </c>
      <c r="F224" s="298">
        <v>122.5</v>
      </c>
      <c r="G224" s="298"/>
      <c r="H224" s="299">
        <v>61</v>
      </c>
      <c r="I224" s="299">
        <v>172</v>
      </c>
      <c r="J224" s="306" t="s">
        <v>1161</v>
      </c>
      <c r="K224" s="307">
        <f t="shared" si="215"/>
        <v>-61.5</v>
      </c>
      <c r="L224" s="308">
        <f t="shared" si="216"/>
        <v>-0.502040816326531</v>
      </c>
      <c r="M224" s="298" t="s">
        <v>788</v>
      </c>
      <c r="N224" s="295">
        <v>43333</v>
      </c>
      <c r="O224" s="6"/>
      <c r="P224" s="6"/>
      <c r="Q224" s="6"/>
      <c r="R224" s="7"/>
      <c r="S224" s="6"/>
      <c r="T224" s="6"/>
      <c r="U224" s="6"/>
      <c r="V224" s="6"/>
      <c r="W224" s="6"/>
      <c r="X224" s="6"/>
      <c r="Y224" s="6"/>
      <c r="Z224" s="6"/>
    </row>
    <row r="225" ht="12.75" customHeight="1" spans="1:26">
      <c r="A225" s="253">
        <v>35</v>
      </c>
      <c r="B225" s="254">
        <v>42219</v>
      </c>
      <c r="C225" s="254"/>
      <c r="D225" s="255" t="s">
        <v>1162</v>
      </c>
      <c r="E225" s="256" t="s">
        <v>1108</v>
      </c>
      <c r="F225" s="257">
        <v>297.5</v>
      </c>
      <c r="G225" s="256"/>
      <c r="H225" s="256">
        <v>350</v>
      </c>
      <c r="I225" s="288">
        <v>360</v>
      </c>
      <c r="J225" s="289" t="s">
        <v>1163</v>
      </c>
      <c r="K225" s="290">
        <f t="shared" si="215"/>
        <v>52.5</v>
      </c>
      <c r="L225" s="291">
        <f t="shared" si="216"/>
        <v>0.176470588235294</v>
      </c>
      <c r="M225" s="256" t="s">
        <v>782</v>
      </c>
      <c r="N225" s="292">
        <v>42232</v>
      </c>
      <c r="O225" s="6"/>
      <c r="P225" s="6"/>
      <c r="Q225" s="6"/>
      <c r="R225" s="7"/>
      <c r="S225" s="6"/>
      <c r="T225" s="6"/>
      <c r="U225" s="6"/>
      <c r="V225" s="6"/>
      <c r="W225" s="6"/>
      <c r="X225" s="6"/>
      <c r="Y225" s="6"/>
      <c r="Z225" s="6"/>
    </row>
    <row r="226" ht="12.75" customHeight="1" spans="1:26">
      <c r="A226" s="253">
        <v>36</v>
      </c>
      <c r="B226" s="254">
        <v>42219</v>
      </c>
      <c r="C226" s="254"/>
      <c r="D226" s="255" t="s">
        <v>1164</v>
      </c>
      <c r="E226" s="256" t="s">
        <v>1108</v>
      </c>
      <c r="F226" s="257">
        <v>115.5</v>
      </c>
      <c r="G226" s="256"/>
      <c r="H226" s="256">
        <v>149</v>
      </c>
      <c r="I226" s="288">
        <v>140</v>
      </c>
      <c r="J226" s="289" t="s">
        <v>1165</v>
      </c>
      <c r="K226" s="290">
        <f t="shared" si="215"/>
        <v>33.5</v>
      </c>
      <c r="L226" s="291">
        <f t="shared" si="216"/>
        <v>0.29004329004329</v>
      </c>
      <c r="M226" s="256" t="s">
        <v>782</v>
      </c>
      <c r="N226" s="292">
        <v>42740</v>
      </c>
      <c r="O226" s="6"/>
      <c r="P226" s="6"/>
      <c r="Q226" s="6"/>
      <c r="R226" s="7"/>
      <c r="S226" s="6"/>
      <c r="T226" s="6"/>
      <c r="U226" s="6"/>
      <c r="V226" s="6"/>
      <c r="W226" s="6"/>
      <c r="X226" s="6"/>
      <c r="Y226" s="6"/>
      <c r="Z226" s="6"/>
    </row>
    <row r="227" ht="12.75" customHeight="1" spans="1:26">
      <c r="A227" s="253">
        <v>37</v>
      </c>
      <c r="B227" s="254">
        <v>42251</v>
      </c>
      <c r="C227" s="254"/>
      <c r="D227" s="255" t="s">
        <v>1158</v>
      </c>
      <c r="E227" s="256" t="s">
        <v>1108</v>
      </c>
      <c r="F227" s="257">
        <v>226</v>
      </c>
      <c r="G227" s="256"/>
      <c r="H227" s="256">
        <v>292</v>
      </c>
      <c r="I227" s="288">
        <v>292</v>
      </c>
      <c r="J227" s="289" t="s">
        <v>1166</v>
      </c>
      <c r="K227" s="290">
        <f t="shared" si="215"/>
        <v>66</v>
      </c>
      <c r="L227" s="291">
        <f t="shared" si="216"/>
        <v>0.292035398230089</v>
      </c>
      <c r="M227" s="256" t="s">
        <v>782</v>
      </c>
      <c r="N227" s="292">
        <v>42286</v>
      </c>
      <c r="O227" s="6"/>
      <c r="P227" s="6"/>
      <c r="Q227" s="6"/>
      <c r="R227" s="7"/>
      <c r="S227" s="6"/>
      <c r="T227" s="6"/>
      <c r="U227" s="6"/>
      <c r="V227" s="6"/>
      <c r="W227" s="6"/>
      <c r="X227" s="6"/>
      <c r="Y227" s="6"/>
      <c r="Z227" s="6"/>
    </row>
    <row r="228" ht="12.75" customHeight="1" spans="1:26">
      <c r="A228" s="253">
        <v>38</v>
      </c>
      <c r="B228" s="254">
        <v>42254</v>
      </c>
      <c r="C228" s="254"/>
      <c r="D228" s="255" t="s">
        <v>1153</v>
      </c>
      <c r="E228" s="256" t="s">
        <v>1108</v>
      </c>
      <c r="F228" s="257">
        <v>232.5</v>
      </c>
      <c r="G228" s="256"/>
      <c r="H228" s="256">
        <v>312.5</v>
      </c>
      <c r="I228" s="288">
        <v>310</v>
      </c>
      <c r="J228" s="289" t="s">
        <v>1110</v>
      </c>
      <c r="K228" s="290">
        <f t="shared" si="215"/>
        <v>80</v>
      </c>
      <c r="L228" s="291">
        <f t="shared" si="216"/>
        <v>0.344086021505376</v>
      </c>
      <c r="M228" s="256" t="s">
        <v>782</v>
      </c>
      <c r="N228" s="292">
        <v>42823</v>
      </c>
      <c r="O228" s="6"/>
      <c r="P228" s="6"/>
      <c r="Q228" s="6"/>
      <c r="R228" s="7"/>
      <c r="S228" s="6"/>
      <c r="T228" s="6"/>
      <c r="U228" s="6"/>
      <c r="V228" s="6"/>
      <c r="W228" s="6"/>
      <c r="X228" s="6"/>
      <c r="Y228" s="6"/>
      <c r="Z228" s="6"/>
    </row>
    <row r="229" ht="12.75" customHeight="1" spans="1:26">
      <c r="A229" s="253">
        <v>39</v>
      </c>
      <c r="B229" s="254">
        <v>42268</v>
      </c>
      <c r="C229" s="254"/>
      <c r="D229" s="255" t="s">
        <v>1167</v>
      </c>
      <c r="E229" s="256" t="s">
        <v>1108</v>
      </c>
      <c r="F229" s="257">
        <v>196.5</v>
      </c>
      <c r="G229" s="256"/>
      <c r="H229" s="256">
        <v>238</v>
      </c>
      <c r="I229" s="288">
        <v>238</v>
      </c>
      <c r="J229" s="289" t="s">
        <v>1166</v>
      </c>
      <c r="K229" s="290">
        <f t="shared" si="215"/>
        <v>41.5</v>
      </c>
      <c r="L229" s="291">
        <f t="shared" si="216"/>
        <v>0.211195928753181</v>
      </c>
      <c r="M229" s="256" t="s">
        <v>782</v>
      </c>
      <c r="N229" s="292">
        <v>42291</v>
      </c>
      <c r="O229" s="6"/>
      <c r="P229" s="6"/>
      <c r="Q229" s="6"/>
      <c r="R229" s="7"/>
      <c r="S229" s="6"/>
      <c r="T229" s="6"/>
      <c r="U229" s="6"/>
      <c r="V229" s="6"/>
      <c r="W229" s="6"/>
      <c r="X229" s="6"/>
      <c r="Y229" s="6"/>
      <c r="Z229" s="6"/>
    </row>
    <row r="230" ht="12.75" customHeight="1" spans="1:26">
      <c r="A230" s="253">
        <v>40</v>
      </c>
      <c r="B230" s="254">
        <v>42271</v>
      </c>
      <c r="C230" s="254"/>
      <c r="D230" s="255" t="s">
        <v>1107</v>
      </c>
      <c r="E230" s="256" t="s">
        <v>1108</v>
      </c>
      <c r="F230" s="257">
        <v>65</v>
      </c>
      <c r="G230" s="256"/>
      <c r="H230" s="256">
        <v>82</v>
      </c>
      <c r="I230" s="288">
        <v>82</v>
      </c>
      <c r="J230" s="289" t="s">
        <v>1166</v>
      </c>
      <c r="K230" s="290">
        <f t="shared" si="215"/>
        <v>17</v>
      </c>
      <c r="L230" s="291">
        <f t="shared" si="216"/>
        <v>0.261538461538462</v>
      </c>
      <c r="M230" s="256" t="s">
        <v>782</v>
      </c>
      <c r="N230" s="292">
        <v>42578</v>
      </c>
      <c r="O230" s="6"/>
      <c r="P230" s="6"/>
      <c r="Q230" s="6"/>
      <c r="R230" s="7"/>
      <c r="S230" s="6"/>
      <c r="T230" s="6"/>
      <c r="U230" s="6"/>
      <c r="V230" s="6"/>
      <c r="W230" s="6"/>
      <c r="X230" s="6"/>
      <c r="Y230" s="6"/>
      <c r="Z230" s="6"/>
    </row>
    <row r="231" ht="12.75" customHeight="1" spans="1:26">
      <c r="A231" s="253">
        <v>41</v>
      </c>
      <c r="B231" s="254">
        <v>42291</v>
      </c>
      <c r="C231" s="254"/>
      <c r="D231" s="255" t="s">
        <v>1168</v>
      </c>
      <c r="E231" s="256" t="s">
        <v>1108</v>
      </c>
      <c r="F231" s="257">
        <v>144</v>
      </c>
      <c r="G231" s="256"/>
      <c r="H231" s="256">
        <v>182.5</v>
      </c>
      <c r="I231" s="288">
        <v>181</v>
      </c>
      <c r="J231" s="289" t="s">
        <v>1166</v>
      </c>
      <c r="K231" s="290">
        <f t="shared" si="215"/>
        <v>38.5</v>
      </c>
      <c r="L231" s="291">
        <f t="shared" si="216"/>
        <v>0.267361111111111</v>
      </c>
      <c r="M231" s="256" t="s">
        <v>782</v>
      </c>
      <c r="N231" s="292">
        <v>42817</v>
      </c>
      <c r="O231" s="6"/>
      <c r="P231" s="6"/>
      <c r="Q231" s="6"/>
      <c r="R231" s="7"/>
      <c r="S231" s="6"/>
      <c r="T231" s="6"/>
      <c r="U231" s="6"/>
      <c r="V231" s="6"/>
      <c r="W231" s="6"/>
      <c r="X231" s="6"/>
      <c r="Y231" s="6"/>
      <c r="Z231" s="6"/>
    </row>
    <row r="232" ht="12.75" customHeight="1" spans="1:26">
      <c r="A232" s="253">
        <v>42</v>
      </c>
      <c r="B232" s="254">
        <v>42291</v>
      </c>
      <c r="C232" s="254"/>
      <c r="D232" s="255" t="s">
        <v>1169</v>
      </c>
      <c r="E232" s="256" t="s">
        <v>1108</v>
      </c>
      <c r="F232" s="257">
        <v>264</v>
      </c>
      <c r="G232" s="256"/>
      <c r="H232" s="256">
        <v>311</v>
      </c>
      <c r="I232" s="288">
        <v>311</v>
      </c>
      <c r="J232" s="289" t="s">
        <v>1166</v>
      </c>
      <c r="K232" s="290">
        <f t="shared" si="215"/>
        <v>47</v>
      </c>
      <c r="L232" s="291">
        <f t="shared" si="216"/>
        <v>0.178030303030303</v>
      </c>
      <c r="M232" s="256" t="s">
        <v>782</v>
      </c>
      <c r="N232" s="292">
        <v>42604</v>
      </c>
      <c r="O232" s="6"/>
      <c r="P232" s="6"/>
      <c r="Q232" s="6"/>
      <c r="R232" s="7"/>
      <c r="S232" s="6"/>
      <c r="T232" s="6"/>
      <c r="U232" s="6"/>
      <c r="V232" s="6"/>
      <c r="W232" s="6"/>
      <c r="X232" s="6"/>
      <c r="Y232" s="6"/>
      <c r="Z232" s="6"/>
    </row>
    <row r="233" ht="12.75" customHeight="1" spans="1:26">
      <c r="A233" s="253">
        <v>43</v>
      </c>
      <c r="B233" s="254">
        <v>42318</v>
      </c>
      <c r="C233" s="254"/>
      <c r="D233" s="255" t="s">
        <v>1170</v>
      </c>
      <c r="E233" s="256" t="s">
        <v>775</v>
      </c>
      <c r="F233" s="257">
        <v>549.5</v>
      </c>
      <c r="G233" s="256"/>
      <c r="H233" s="256">
        <v>630</v>
      </c>
      <c r="I233" s="288">
        <v>630</v>
      </c>
      <c r="J233" s="289" t="s">
        <v>1166</v>
      </c>
      <c r="K233" s="290">
        <f t="shared" si="215"/>
        <v>80.5</v>
      </c>
      <c r="L233" s="291">
        <f t="shared" si="216"/>
        <v>0.146496815286624</v>
      </c>
      <c r="M233" s="256" t="s">
        <v>782</v>
      </c>
      <c r="N233" s="292">
        <v>42419</v>
      </c>
      <c r="O233" s="6"/>
      <c r="P233" s="6"/>
      <c r="Q233" s="6"/>
      <c r="R233" s="7"/>
      <c r="S233" s="6"/>
      <c r="T233" s="6"/>
      <c r="U233" s="6"/>
      <c r="V233" s="6"/>
      <c r="W233" s="6"/>
      <c r="X233" s="6"/>
      <c r="Y233" s="6"/>
      <c r="Z233" s="6"/>
    </row>
    <row r="234" ht="12.75" customHeight="1" spans="1:26">
      <c r="A234" s="253">
        <v>44</v>
      </c>
      <c r="B234" s="254">
        <v>42342</v>
      </c>
      <c r="C234" s="254"/>
      <c r="D234" s="255" t="s">
        <v>1171</v>
      </c>
      <c r="E234" s="256" t="s">
        <v>1108</v>
      </c>
      <c r="F234" s="257">
        <v>1027.5</v>
      </c>
      <c r="G234" s="256"/>
      <c r="H234" s="256">
        <v>1315</v>
      </c>
      <c r="I234" s="288">
        <v>1250</v>
      </c>
      <c r="J234" s="289" t="s">
        <v>1166</v>
      </c>
      <c r="K234" s="290">
        <f t="shared" si="215"/>
        <v>287.5</v>
      </c>
      <c r="L234" s="291">
        <f t="shared" si="216"/>
        <v>0.279805352798054</v>
      </c>
      <c r="M234" s="256" t="s">
        <v>782</v>
      </c>
      <c r="N234" s="292">
        <v>43244</v>
      </c>
      <c r="O234" s="6"/>
      <c r="P234" s="6"/>
      <c r="Q234" s="6"/>
      <c r="R234" s="7"/>
      <c r="S234" s="6"/>
      <c r="T234" s="6"/>
      <c r="U234" s="6"/>
      <c r="V234" s="6"/>
      <c r="W234" s="6"/>
      <c r="X234" s="6"/>
      <c r="Y234" s="6"/>
      <c r="Z234" s="6"/>
    </row>
    <row r="235" ht="12.75" customHeight="1" spans="1:26">
      <c r="A235" s="253">
        <v>45</v>
      </c>
      <c r="B235" s="254">
        <v>42367</v>
      </c>
      <c r="C235" s="254"/>
      <c r="D235" s="255" t="s">
        <v>1172</v>
      </c>
      <c r="E235" s="256" t="s">
        <v>1108</v>
      </c>
      <c r="F235" s="257">
        <v>465</v>
      </c>
      <c r="G235" s="256"/>
      <c r="H235" s="256">
        <v>540</v>
      </c>
      <c r="I235" s="288">
        <v>540</v>
      </c>
      <c r="J235" s="289" t="s">
        <v>1166</v>
      </c>
      <c r="K235" s="290">
        <f t="shared" si="215"/>
        <v>75</v>
      </c>
      <c r="L235" s="291">
        <f t="shared" si="216"/>
        <v>0.161290322580645</v>
      </c>
      <c r="M235" s="256" t="s">
        <v>782</v>
      </c>
      <c r="N235" s="292">
        <v>42530</v>
      </c>
      <c r="O235" s="6"/>
      <c r="P235" s="6"/>
      <c r="Q235" s="6"/>
      <c r="R235" s="7"/>
      <c r="S235" s="6"/>
      <c r="T235" s="6"/>
      <c r="U235" s="6"/>
      <c r="V235" s="6"/>
      <c r="W235" s="6"/>
      <c r="X235" s="6"/>
      <c r="Y235" s="6"/>
      <c r="Z235" s="6"/>
    </row>
    <row r="236" ht="12.75" customHeight="1" spans="1:26">
      <c r="A236" s="253">
        <v>46</v>
      </c>
      <c r="B236" s="254">
        <v>42380</v>
      </c>
      <c r="C236" s="254"/>
      <c r="D236" s="255" t="s">
        <v>407</v>
      </c>
      <c r="E236" s="256" t="s">
        <v>775</v>
      </c>
      <c r="F236" s="257">
        <v>81</v>
      </c>
      <c r="G236" s="256"/>
      <c r="H236" s="256">
        <v>110</v>
      </c>
      <c r="I236" s="288">
        <v>110</v>
      </c>
      <c r="J236" s="289" t="s">
        <v>1166</v>
      </c>
      <c r="K236" s="290">
        <f t="shared" si="215"/>
        <v>29</v>
      </c>
      <c r="L236" s="291">
        <f t="shared" si="216"/>
        <v>0.358024691358025</v>
      </c>
      <c r="M236" s="256" t="s">
        <v>782</v>
      </c>
      <c r="N236" s="292">
        <v>42745</v>
      </c>
      <c r="O236" s="6"/>
      <c r="P236" s="6"/>
      <c r="Q236" s="6"/>
      <c r="R236" s="7"/>
      <c r="S236" s="6"/>
      <c r="T236" s="6"/>
      <c r="U236" s="6"/>
      <c r="V236" s="6"/>
      <c r="W236" s="6"/>
      <c r="X236" s="6"/>
      <c r="Y236" s="6"/>
      <c r="Z236" s="6"/>
    </row>
    <row r="237" ht="12.75" customHeight="1" spans="1:26">
      <c r="A237" s="253">
        <v>47</v>
      </c>
      <c r="B237" s="254">
        <v>42382</v>
      </c>
      <c r="C237" s="254"/>
      <c r="D237" s="255" t="s">
        <v>1173</v>
      </c>
      <c r="E237" s="256" t="s">
        <v>775</v>
      </c>
      <c r="F237" s="257">
        <v>417.5</v>
      </c>
      <c r="G237" s="256"/>
      <c r="H237" s="256">
        <v>547</v>
      </c>
      <c r="I237" s="288">
        <v>535</v>
      </c>
      <c r="J237" s="289" t="s">
        <v>1166</v>
      </c>
      <c r="K237" s="290">
        <f t="shared" si="215"/>
        <v>129.5</v>
      </c>
      <c r="L237" s="291">
        <f t="shared" si="216"/>
        <v>0.310179640718563</v>
      </c>
      <c r="M237" s="256" t="s">
        <v>782</v>
      </c>
      <c r="N237" s="292">
        <v>42578</v>
      </c>
      <c r="O237" s="6"/>
      <c r="P237" s="6"/>
      <c r="Q237" s="6"/>
      <c r="R237" s="7"/>
      <c r="S237" s="6"/>
      <c r="T237" s="6"/>
      <c r="U237" s="6"/>
      <c r="V237" s="6"/>
      <c r="W237" s="6"/>
      <c r="X237" s="6"/>
      <c r="Y237" s="6"/>
      <c r="Z237" s="6"/>
    </row>
    <row r="238" ht="12.75" customHeight="1" spans="1:26">
      <c r="A238" s="253">
        <v>48</v>
      </c>
      <c r="B238" s="254">
        <v>42408</v>
      </c>
      <c r="C238" s="254"/>
      <c r="D238" s="255" t="s">
        <v>1174</v>
      </c>
      <c r="E238" s="256" t="s">
        <v>1108</v>
      </c>
      <c r="F238" s="257">
        <v>650</v>
      </c>
      <c r="G238" s="256"/>
      <c r="H238" s="256">
        <v>800</v>
      </c>
      <c r="I238" s="288">
        <v>800</v>
      </c>
      <c r="J238" s="289" t="s">
        <v>1166</v>
      </c>
      <c r="K238" s="290">
        <f t="shared" si="215"/>
        <v>150</v>
      </c>
      <c r="L238" s="291">
        <f t="shared" si="216"/>
        <v>0.230769230769231</v>
      </c>
      <c r="M238" s="256" t="s">
        <v>782</v>
      </c>
      <c r="N238" s="292">
        <v>43154</v>
      </c>
      <c r="O238" s="6"/>
      <c r="P238" s="6"/>
      <c r="Q238" s="6"/>
      <c r="R238" s="7"/>
      <c r="S238" s="6"/>
      <c r="T238" s="6"/>
      <c r="U238" s="6"/>
      <c r="V238" s="6"/>
      <c r="W238" s="6"/>
      <c r="X238" s="6"/>
      <c r="Y238" s="6"/>
      <c r="Z238" s="6"/>
    </row>
    <row r="239" ht="12.75" customHeight="1" spans="1:26">
      <c r="A239" s="253">
        <v>49</v>
      </c>
      <c r="B239" s="254">
        <v>42433</v>
      </c>
      <c r="C239" s="254"/>
      <c r="D239" s="255" t="s">
        <v>245</v>
      </c>
      <c r="E239" s="256" t="s">
        <v>1108</v>
      </c>
      <c r="F239" s="257">
        <v>437.5</v>
      </c>
      <c r="G239" s="256"/>
      <c r="H239" s="256">
        <v>504.5</v>
      </c>
      <c r="I239" s="288">
        <v>522</v>
      </c>
      <c r="J239" s="289" t="s">
        <v>1175</v>
      </c>
      <c r="K239" s="290">
        <f t="shared" si="215"/>
        <v>67</v>
      </c>
      <c r="L239" s="291">
        <f t="shared" si="216"/>
        <v>0.153142857142857</v>
      </c>
      <c r="M239" s="256" t="s">
        <v>782</v>
      </c>
      <c r="N239" s="292">
        <v>42480</v>
      </c>
      <c r="O239" s="6"/>
      <c r="P239" s="6"/>
      <c r="Q239" s="6"/>
      <c r="R239" s="7"/>
      <c r="S239" s="6"/>
      <c r="T239" s="6"/>
      <c r="U239" s="6"/>
      <c r="V239" s="6"/>
      <c r="W239" s="6"/>
      <c r="X239" s="6"/>
      <c r="Y239" s="6"/>
      <c r="Z239" s="6"/>
    </row>
    <row r="240" ht="12.75" customHeight="1" spans="1:26">
      <c r="A240" s="253">
        <v>50</v>
      </c>
      <c r="B240" s="254">
        <v>42438</v>
      </c>
      <c r="C240" s="254"/>
      <c r="D240" s="255" t="s">
        <v>1176</v>
      </c>
      <c r="E240" s="256" t="s">
        <v>1108</v>
      </c>
      <c r="F240" s="257">
        <v>189.5</v>
      </c>
      <c r="G240" s="256"/>
      <c r="H240" s="256">
        <v>218</v>
      </c>
      <c r="I240" s="288">
        <v>218</v>
      </c>
      <c r="J240" s="289" t="s">
        <v>1166</v>
      </c>
      <c r="K240" s="290">
        <f t="shared" si="215"/>
        <v>28.5</v>
      </c>
      <c r="L240" s="291">
        <f t="shared" si="216"/>
        <v>0.150395778364116</v>
      </c>
      <c r="M240" s="256" t="s">
        <v>782</v>
      </c>
      <c r="N240" s="292">
        <v>43034</v>
      </c>
      <c r="O240" s="6"/>
      <c r="P240" s="6"/>
      <c r="Q240" s="6"/>
      <c r="R240" s="7"/>
      <c r="S240" s="6"/>
      <c r="T240" s="6"/>
      <c r="U240" s="6"/>
      <c r="V240" s="6"/>
      <c r="W240" s="6"/>
      <c r="X240" s="6"/>
      <c r="Y240" s="6"/>
      <c r="Z240" s="6"/>
    </row>
    <row r="241" ht="12.75" customHeight="1" spans="1:26">
      <c r="A241" s="294">
        <v>51</v>
      </c>
      <c r="B241" s="295">
        <v>42471</v>
      </c>
      <c r="C241" s="295"/>
      <c r="D241" s="300" t="s">
        <v>1177</v>
      </c>
      <c r="E241" s="298" t="s">
        <v>1108</v>
      </c>
      <c r="F241" s="298">
        <v>36.5</v>
      </c>
      <c r="G241" s="299"/>
      <c r="H241" s="299">
        <v>15.85</v>
      </c>
      <c r="I241" s="299">
        <v>60</v>
      </c>
      <c r="J241" s="306" t="s">
        <v>1178</v>
      </c>
      <c r="K241" s="307">
        <f t="shared" si="215"/>
        <v>-20.65</v>
      </c>
      <c r="L241" s="308">
        <f t="shared" si="216"/>
        <v>-0.565753424657534</v>
      </c>
      <c r="M241" s="298" t="s">
        <v>788</v>
      </c>
      <c r="N241" s="311">
        <v>43627</v>
      </c>
      <c r="O241" s="6"/>
      <c r="P241" s="6"/>
      <c r="Q241" s="6"/>
      <c r="R241" s="7"/>
      <c r="S241" s="6"/>
      <c r="T241" s="6"/>
      <c r="U241" s="6"/>
      <c r="V241" s="6"/>
      <c r="W241" s="6"/>
      <c r="X241" s="6"/>
      <c r="Y241" s="6"/>
      <c r="Z241" s="6"/>
    </row>
    <row r="242" ht="12.75" customHeight="1" spans="1:26">
      <c r="A242" s="253">
        <v>52</v>
      </c>
      <c r="B242" s="254">
        <v>42472</v>
      </c>
      <c r="C242" s="254"/>
      <c r="D242" s="255" t="s">
        <v>1179</v>
      </c>
      <c r="E242" s="256" t="s">
        <v>1108</v>
      </c>
      <c r="F242" s="257">
        <v>93</v>
      </c>
      <c r="G242" s="256"/>
      <c r="H242" s="256">
        <v>149</v>
      </c>
      <c r="I242" s="288">
        <v>140</v>
      </c>
      <c r="J242" s="289" t="s">
        <v>1180</v>
      </c>
      <c r="K242" s="290">
        <f t="shared" si="215"/>
        <v>56</v>
      </c>
      <c r="L242" s="291">
        <f t="shared" si="216"/>
        <v>0.602150537634409</v>
      </c>
      <c r="M242" s="256" t="s">
        <v>782</v>
      </c>
      <c r="N242" s="292">
        <v>42740</v>
      </c>
      <c r="O242" s="6"/>
      <c r="P242" s="6"/>
      <c r="Q242" s="6"/>
      <c r="R242" s="7"/>
      <c r="S242" s="6"/>
      <c r="T242" s="6"/>
      <c r="U242" s="6"/>
      <c r="V242" s="6"/>
      <c r="W242" s="6"/>
      <c r="X242" s="6"/>
      <c r="Y242" s="6"/>
      <c r="Z242" s="6"/>
    </row>
    <row r="243" ht="12.75" customHeight="1" spans="1:26">
      <c r="A243" s="253">
        <v>53</v>
      </c>
      <c r="B243" s="254">
        <v>42472</v>
      </c>
      <c r="C243" s="254"/>
      <c r="D243" s="255" t="s">
        <v>1181</v>
      </c>
      <c r="E243" s="256" t="s">
        <v>1108</v>
      </c>
      <c r="F243" s="257">
        <v>130</v>
      </c>
      <c r="G243" s="256"/>
      <c r="H243" s="256">
        <v>150</v>
      </c>
      <c r="I243" s="288" t="s">
        <v>1182</v>
      </c>
      <c r="J243" s="289" t="s">
        <v>1166</v>
      </c>
      <c r="K243" s="290">
        <f t="shared" si="215"/>
        <v>20</v>
      </c>
      <c r="L243" s="291">
        <f t="shared" si="216"/>
        <v>0.153846153846154</v>
      </c>
      <c r="M243" s="256" t="s">
        <v>782</v>
      </c>
      <c r="N243" s="292">
        <v>42564</v>
      </c>
      <c r="O243" s="6"/>
      <c r="P243" s="6"/>
      <c r="Q243" s="6"/>
      <c r="R243" s="7"/>
      <c r="S243" s="6"/>
      <c r="T243" s="6"/>
      <c r="U243" s="6"/>
      <c r="V243" s="6"/>
      <c r="W243" s="6"/>
      <c r="X243" s="6"/>
      <c r="Y243" s="6"/>
      <c r="Z243" s="6"/>
    </row>
    <row r="244" ht="12.75" customHeight="1" spans="1:26">
      <c r="A244" s="253">
        <v>54</v>
      </c>
      <c r="B244" s="254">
        <v>42473</v>
      </c>
      <c r="C244" s="254"/>
      <c r="D244" s="255" t="s">
        <v>1183</v>
      </c>
      <c r="E244" s="256" t="s">
        <v>1108</v>
      </c>
      <c r="F244" s="257">
        <v>196</v>
      </c>
      <c r="G244" s="256"/>
      <c r="H244" s="256">
        <v>299</v>
      </c>
      <c r="I244" s="288">
        <v>299</v>
      </c>
      <c r="J244" s="289" t="s">
        <v>1166</v>
      </c>
      <c r="K244" s="290">
        <v>103</v>
      </c>
      <c r="L244" s="291">
        <v>0.525510204081633</v>
      </c>
      <c r="M244" s="256" t="s">
        <v>782</v>
      </c>
      <c r="N244" s="292">
        <v>42620</v>
      </c>
      <c r="O244" s="6"/>
      <c r="P244" s="6"/>
      <c r="Q244" s="6"/>
      <c r="R244" s="7"/>
      <c r="S244" s="6"/>
      <c r="T244" s="6"/>
      <c r="U244" s="6"/>
      <c r="V244" s="6"/>
      <c r="W244" s="6"/>
      <c r="X244" s="6"/>
      <c r="Y244" s="6"/>
      <c r="Z244" s="6"/>
    </row>
    <row r="245" ht="12.75" customHeight="1" spans="1:26">
      <c r="A245" s="253">
        <v>55</v>
      </c>
      <c r="B245" s="254">
        <v>42473</v>
      </c>
      <c r="C245" s="254"/>
      <c r="D245" s="255" t="s">
        <v>1184</v>
      </c>
      <c r="E245" s="256" t="s">
        <v>1108</v>
      </c>
      <c r="F245" s="257">
        <v>88</v>
      </c>
      <c r="G245" s="256"/>
      <c r="H245" s="256">
        <v>103</v>
      </c>
      <c r="I245" s="288">
        <v>103</v>
      </c>
      <c r="J245" s="289" t="s">
        <v>1166</v>
      </c>
      <c r="K245" s="290">
        <v>15</v>
      </c>
      <c r="L245" s="291">
        <v>0.170454545454545</v>
      </c>
      <c r="M245" s="256" t="s">
        <v>782</v>
      </c>
      <c r="N245" s="292">
        <v>42530</v>
      </c>
      <c r="O245" s="6"/>
      <c r="P245" s="6"/>
      <c r="Q245" s="6"/>
      <c r="R245" s="7"/>
      <c r="S245" s="6"/>
      <c r="T245" s="6"/>
      <c r="U245" s="6"/>
      <c r="V245" s="6"/>
      <c r="W245" s="6"/>
      <c r="X245" s="6"/>
      <c r="Y245" s="6"/>
      <c r="Z245" s="6"/>
    </row>
    <row r="246" ht="12.75" customHeight="1" spans="1:26">
      <c r="A246" s="253">
        <v>56</v>
      </c>
      <c r="B246" s="254">
        <v>42492</v>
      </c>
      <c r="C246" s="254"/>
      <c r="D246" s="255" t="s">
        <v>1185</v>
      </c>
      <c r="E246" s="256" t="s">
        <v>1108</v>
      </c>
      <c r="F246" s="257">
        <v>127.5</v>
      </c>
      <c r="G246" s="256"/>
      <c r="H246" s="256">
        <v>148</v>
      </c>
      <c r="I246" s="288" t="s">
        <v>1186</v>
      </c>
      <c r="J246" s="289" t="s">
        <v>1166</v>
      </c>
      <c r="K246" s="290">
        <f>H246-F246</f>
        <v>20.5</v>
      </c>
      <c r="L246" s="291">
        <f>K246/F246</f>
        <v>0.16078431372549</v>
      </c>
      <c r="M246" s="256" t="s">
        <v>782</v>
      </c>
      <c r="N246" s="292">
        <v>42564</v>
      </c>
      <c r="O246" s="6"/>
      <c r="P246" s="6"/>
      <c r="Q246" s="6"/>
      <c r="R246" s="7"/>
      <c r="S246" s="6"/>
      <c r="T246" s="6"/>
      <c r="U246" s="6"/>
      <c r="V246" s="6"/>
      <c r="W246" s="6"/>
      <c r="X246" s="6"/>
      <c r="Y246" s="6"/>
      <c r="Z246" s="6"/>
    </row>
    <row r="247" ht="12.75" customHeight="1" spans="1:26">
      <c r="A247" s="253">
        <v>57</v>
      </c>
      <c r="B247" s="254">
        <v>42493</v>
      </c>
      <c r="C247" s="254"/>
      <c r="D247" s="255" t="s">
        <v>1187</v>
      </c>
      <c r="E247" s="256" t="s">
        <v>1108</v>
      </c>
      <c r="F247" s="257">
        <v>675</v>
      </c>
      <c r="G247" s="256"/>
      <c r="H247" s="256">
        <v>815</v>
      </c>
      <c r="I247" s="288" t="s">
        <v>1188</v>
      </c>
      <c r="J247" s="289" t="s">
        <v>1166</v>
      </c>
      <c r="K247" s="290">
        <f>H247-F247</f>
        <v>140</v>
      </c>
      <c r="L247" s="291">
        <f>K247/F247</f>
        <v>0.207407407407407</v>
      </c>
      <c r="M247" s="256" t="s">
        <v>782</v>
      </c>
      <c r="N247" s="292">
        <v>43154</v>
      </c>
      <c r="O247" s="6"/>
      <c r="P247" s="6"/>
      <c r="Q247" s="6"/>
      <c r="R247" s="7"/>
      <c r="S247" s="6"/>
      <c r="T247" s="6"/>
      <c r="U247" s="6"/>
      <c r="V247" s="6"/>
      <c r="W247" s="6"/>
      <c r="X247" s="6"/>
      <c r="Y247" s="6"/>
      <c r="Z247" s="6"/>
    </row>
    <row r="248" ht="12.75" customHeight="1" spans="1:26">
      <c r="A248" s="294">
        <v>58</v>
      </c>
      <c r="B248" s="295">
        <v>42522</v>
      </c>
      <c r="C248" s="295"/>
      <c r="D248" s="296" t="s">
        <v>1189</v>
      </c>
      <c r="E248" s="297" t="s">
        <v>1108</v>
      </c>
      <c r="F248" s="298">
        <v>500</v>
      </c>
      <c r="G248" s="298"/>
      <c r="H248" s="299">
        <v>232.5</v>
      </c>
      <c r="I248" s="299" t="s">
        <v>1190</v>
      </c>
      <c r="J248" s="306" t="s">
        <v>1191</v>
      </c>
      <c r="K248" s="307">
        <f>H248-F248</f>
        <v>-267.5</v>
      </c>
      <c r="L248" s="308">
        <f>K248/F248</f>
        <v>-0.535</v>
      </c>
      <c r="M248" s="298" t="s">
        <v>788</v>
      </c>
      <c r="N248" s="295">
        <v>43735</v>
      </c>
      <c r="O248" s="6"/>
      <c r="P248" s="6"/>
      <c r="Q248" s="6"/>
      <c r="R248" s="7"/>
      <c r="S248" s="6"/>
      <c r="T248" s="6"/>
      <c r="U248" s="6"/>
      <c r="V248" s="6"/>
      <c r="W248" s="6"/>
      <c r="X248" s="6"/>
      <c r="Y248" s="6"/>
      <c r="Z248" s="6"/>
    </row>
    <row r="249" ht="12.75" customHeight="1" spans="1:26">
      <c r="A249" s="253">
        <v>59</v>
      </c>
      <c r="B249" s="254">
        <v>42527</v>
      </c>
      <c r="C249" s="254"/>
      <c r="D249" s="255" t="s">
        <v>565</v>
      </c>
      <c r="E249" s="256" t="s">
        <v>1108</v>
      </c>
      <c r="F249" s="257">
        <v>110</v>
      </c>
      <c r="G249" s="256"/>
      <c r="H249" s="256">
        <v>126.5</v>
      </c>
      <c r="I249" s="288">
        <v>125</v>
      </c>
      <c r="J249" s="289" t="s">
        <v>1117</v>
      </c>
      <c r="K249" s="290">
        <f>H249-F249</f>
        <v>16.5</v>
      </c>
      <c r="L249" s="291">
        <f>K249/F249</f>
        <v>0.15</v>
      </c>
      <c r="M249" s="256" t="s">
        <v>782</v>
      </c>
      <c r="N249" s="292">
        <v>42552</v>
      </c>
      <c r="O249" s="6"/>
      <c r="P249" s="6"/>
      <c r="Q249" s="6"/>
      <c r="R249" s="7"/>
      <c r="S249" s="6"/>
      <c r="T249" s="6"/>
      <c r="U249" s="6"/>
      <c r="V249" s="6"/>
      <c r="W249" s="6"/>
      <c r="X249" s="6"/>
      <c r="Y249" s="6"/>
      <c r="Z249" s="6"/>
    </row>
    <row r="250" ht="12.75" customHeight="1" spans="1:26">
      <c r="A250" s="253">
        <v>60</v>
      </c>
      <c r="B250" s="254">
        <v>42538</v>
      </c>
      <c r="C250" s="254"/>
      <c r="D250" s="255" t="s">
        <v>1192</v>
      </c>
      <c r="E250" s="256" t="s">
        <v>1108</v>
      </c>
      <c r="F250" s="257">
        <v>44</v>
      </c>
      <c r="G250" s="256"/>
      <c r="H250" s="256">
        <v>69.5</v>
      </c>
      <c r="I250" s="288">
        <v>69.5</v>
      </c>
      <c r="J250" s="289" t="s">
        <v>1193</v>
      </c>
      <c r="K250" s="290">
        <f>H250-F250</f>
        <v>25.5</v>
      </c>
      <c r="L250" s="291">
        <f>K250/F250</f>
        <v>0.579545454545455</v>
      </c>
      <c r="M250" s="256" t="s">
        <v>782</v>
      </c>
      <c r="N250" s="292">
        <v>42977</v>
      </c>
      <c r="O250" s="6"/>
      <c r="P250" s="6"/>
      <c r="Q250" s="6"/>
      <c r="R250" s="7"/>
      <c r="S250" s="6"/>
      <c r="T250" s="6"/>
      <c r="U250" s="6"/>
      <c r="V250" s="6"/>
      <c r="W250" s="6"/>
      <c r="X250" s="6"/>
      <c r="Y250" s="6"/>
      <c r="Z250" s="6"/>
    </row>
    <row r="251" ht="12.75" customHeight="1" spans="1:26">
      <c r="A251" s="253">
        <v>61</v>
      </c>
      <c r="B251" s="254">
        <v>42549</v>
      </c>
      <c r="C251" s="254"/>
      <c r="D251" s="255" t="s">
        <v>1194</v>
      </c>
      <c r="E251" s="256" t="s">
        <v>1108</v>
      </c>
      <c r="F251" s="257">
        <v>262.5</v>
      </c>
      <c r="G251" s="256"/>
      <c r="H251" s="256">
        <v>340</v>
      </c>
      <c r="I251" s="288">
        <v>333</v>
      </c>
      <c r="J251" s="289" t="s">
        <v>1195</v>
      </c>
      <c r="K251" s="290">
        <v>77.5</v>
      </c>
      <c r="L251" s="291">
        <v>0.295238095238095</v>
      </c>
      <c r="M251" s="256" t="s">
        <v>782</v>
      </c>
      <c r="N251" s="292">
        <v>43017</v>
      </c>
      <c r="O251" s="6"/>
      <c r="P251" s="6"/>
      <c r="Q251" s="6"/>
      <c r="R251" s="7"/>
      <c r="S251" s="6"/>
      <c r="T251" s="6"/>
      <c r="U251" s="6"/>
      <c r="V251" s="6"/>
      <c r="W251" s="6"/>
      <c r="X251" s="6"/>
      <c r="Y251" s="6"/>
      <c r="Z251" s="6"/>
    </row>
    <row r="252" ht="12.75" customHeight="1" spans="1:26">
      <c r="A252" s="253">
        <v>62</v>
      </c>
      <c r="B252" s="254">
        <v>42549</v>
      </c>
      <c r="C252" s="254"/>
      <c r="D252" s="255" t="s">
        <v>1196</v>
      </c>
      <c r="E252" s="256" t="s">
        <v>1108</v>
      </c>
      <c r="F252" s="257">
        <v>840</v>
      </c>
      <c r="G252" s="256"/>
      <c r="H252" s="256">
        <v>1230</v>
      </c>
      <c r="I252" s="288">
        <v>1230</v>
      </c>
      <c r="J252" s="289" t="s">
        <v>1166</v>
      </c>
      <c r="K252" s="290">
        <v>390</v>
      </c>
      <c r="L252" s="291">
        <v>0.464285714285714</v>
      </c>
      <c r="M252" s="256" t="s">
        <v>782</v>
      </c>
      <c r="N252" s="292">
        <v>42649</v>
      </c>
      <c r="O252" s="6"/>
      <c r="P252" s="6"/>
      <c r="Q252" s="6"/>
      <c r="R252" s="7"/>
      <c r="S252" s="6"/>
      <c r="T252" s="6"/>
      <c r="U252" s="6"/>
      <c r="V252" s="6"/>
      <c r="W252" s="6"/>
      <c r="X252" s="6"/>
      <c r="Y252" s="6"/>
      <c r="Z252" s="6"/>
    </row>
    <row r="253" ht="12.75" customHeight="1" spans="1:26">
      <c r="A253" s="301">
        <v>63</v>
      </c>
      <c r="B253" s="302">
        <v>42556</v>
      </c>
      <c r="C253" s="302"/>
      <c r="D253" s="303" t="s">
        <v>1197</v>
      </c>
      <c r="E253" s="304" t="s">
        <v>1108</v>
      </c>
      <c r="F253" s="304">
        <v>395</v>
      </c>
      <c r="G253" s="305"/>
      <c r="H253" s="305">
        <f>(468.5+342.5)/2</f>
        <v>405.5</v>
      </c>
      <c r="I253" s="305">
        <v>510</v>
      </c>
      <c r="J253" s="312" t="s">
        <v>996</v>
      </c>
      <c r="K253" s="313">
        <f t="shared" ref="K253:K259" si="217">H253-F253</f>
        <v>10.5</v>
      </c>
      <c r="L253" s="314">
        <f t="shared" ref="L253:L259" si="218">K253/F253</f>
        <v>0.0265822784810127</v>
      </c>
      <c r="M253" s="304" t="s">
        <v>778</v>
      </c>
      <c r="N253" s="302">
        <v>43606</v>
      </c>
      <c r="O253" s="6"/>
      <c r="P253" s="6"/>
      <c r="Q253" s="6"/>
      <c r="R253" s="7"/>
      <c r="S253" s="6"/>
      <c r="T253" s="6"/>
      <c r="U253" s="6"/>
      <c r="V253" s="6"/>
      <c r="W253" s="6"/>
      <c r="X253" s="6"/>
      <c r="Y253" s="6"/>
      <c r="Z253" s="6"/>
    </row>
    <row r="254" ht="12.75" customHeight="1" spans="1:26">
      <c r="A254" s="294">
        <v>64</v>
      </c>
      <c r="B254" s="295">
        <v>42584</v>
      </c>
      <c r="C254" s="295"/>
      <c r="D254" s="296" t="s">
        <v>1198</v>
      </c>
      <c r="E254" s="297" t="s">
        <v>775</v>
      </c>
      <c r="F254" s="298">
        <f>169.5-12.8</f>
        <v>156.7</v>
      </c>
      <c r="G254" s="298"/>
      <c r="H254" s="299">
        <v>77</v>
      </c>
      <c r="I254" s="299" t="s">
        <v>1199</v>
      </c>
      <c r="J254" s="306" t="s">
        <v>1200</v>
      </c>
      <c r="K254" s="307">
        <f t="shared" si="217"/>
        <v>-79.7</v>
      </c>
      <c r="L254" s="308">
        <f t="shared" si="218"/>
        <v>-0.508615188257817</v>
      </c>
      <c r="M254" s="298" t="s">
        <v>788</v>
      </c>
      <c r="N254" s="295">
        <v>43522</v>
      </c>
      <c r="O254" s="6"/>
      <c r="P254" s="6"/>
      <c r="Q254" s="6"/>
      <c r="R254" s="7"/>
      <c r="S254" s="6"/>
      <c r="T254" s="6"/>
      <c r="U254" s="6"/>
      <c r="V254" s="6"/>
      <c r="W254" s="6"/>
      <c r="X254" s="6"/>
      <c r="Y254" s="6"/>
      <c r="Z254" s="6"/>
    </row>
    <row r="255" ht="12.75" customHeight="1" spans="1:26">
      <c r="A255" s="294">
        <v>65</v>
      </c>
      <c r="B255" s="295">
        <v>42586</v>
      </c>
      <c r="C255" s="295"/>
      <c r="D255" s="296" t="s">
        <v>1201</v>
      </c>
      <c r="E255" s="297" t="s">
        <v>1108</v>
      </c>
      <c r="F255" s="298">
        <v>400</v>
      </c>
      <c r="G255" s="298"/>
      <c r="H255" s="299">
        <v>305</v>
      </c>
      <c r="I255" s="299">
        <v>475</v>
      </c>
      <c r="J255" s="306" t="s">
        <v>1027</v>
      </c>
      <c r="K255" s="307">
        <f t="shared" si="217"/>
        <v>-95</v>
      </c>
      <c r="L255" s="308">
        <f t="shared" si="218"/>
        <v>-0.2375</v>
      </c>
      <c r="M255" s="298" t="s">
        <v>788</v>
      </c>
      <c r="N255" s="295">
        <v>43606</v>
      </c>
      <c r="O255" s="6"/>
      <c r="P255" s="6"/>
      <c r="Q255" s="6"/>
      <c r="R255" s="7"/>
      <c r="S255" s="6"/>
      <c r="T255" s="6"/>
      <c r="U255" s="6"/>
      <c r="V255" s="6"/>
      <c r="W255" s="6"/>
      <c r="X255" s="6"/>
      <c r="Y255" s="6"/>
      <c r="Z255" s="6"/>
    </row>
    <row r="256" ht="12.75" customHeight="1" spans="1:26">
      <c r="A256" s="253">
        <v>66</v>
      </c>
      <c r="B256" s="254">
        <v>42593</v>
      </c>
      <c r="C256" s="254"/>
      <c r="D256" s="255" t="s">
        <v>1202</v>
      </c>
      <c r="E256" s="256" t="s">
        <v>1108</v>
      </c>
      <c r="F256" s="257">
        <v>86.5</v>
      </c>
      <c r="G256" s="256"/>
      <c r="H256" s="256">
        <v>130</v>
      </c>
      <c r="I256" s="288">
        <v>130</v>
      </c>
      <c r="J256" s="289" t="s">
        <v>1203</v>
      </c>
      <c r="K256" s="290">
        <f t="shared" si="217"/>
        <v>43.5</v>
      </c>
      <c r="L256" s="291">
        <f t="shared" si="218"/>
        <v>0.502890173410405</v>
      </c>
      <c r="M256" s="256" t="s">
        <v>782</v>
      </c>
      <c r="N256" s="292">
        <v>43091</v>
      </c>
      <c r="O256" s="6"/>
      <c r="P256" s="6"/>
      <c r="Q256" s="6"/>
      <c r="R256" s="7"/>
      <c r="S256" s="6"/>
      <c r="T256" s="6"/>
      <c r="U256" s="6"/>
      <c r="V256" s="6"/>
      <c r="W256" s="6"/>
      <c r="X256" s="6"/>
      <c r="Y256" s="6"/>
      <c r="Z256" s="6"/>
    </row>
    <row r="257" ht="12.75" customHeight="1" spans="1:26">
      <c r="A257" s="294">
        <v>67</v>
      </c>
      <c r="B257" s="295">
        <v>42600</v>
      </c>
      <c r="C257" s="295"/>
      <c r="D257" s="296" t="s">
        <v>125</v>
      </c>
      <c r="E257" s="297" t="s">
        <v>1108</v>
      </c>
      <c r="F257" s="298">
        <v>133.5</v>
      </c>
      <c r="G257" s="298"/>
      <c r="H257" s="299">
        <v>126.5</v>
      </c>
      <c r="I257" s="299">
        <v>178</v>
      </c>
      <c r="J257" s="306" t="s">
        <v>1204</v>
      </c>
      <c r="K257" s="307">
        <f t="shared" si="217"/>
        <v>-7</v>
      </c>
      <c r="L257" s="308">
        <f t="shared" si="218"/>
        <v>-0.052434456928839</v>
      </c>
      <c r="M257" s="298" t="s">
        <v>788</v>
      </c>
      <c r="N257" s="295">
        <v>42615</v>
      </c>
      <c r="O257" s="6"/>
      <c r="P257" s="6"/>
      <c r="Q257" s="6"/>
      <c r="R257" s="7"/>
      <c r="S257" s="6"/>
      <c r="T257" s="6"/>
      <c r="U257" s="6"/>
      <c r="V257" s="6"/>
      <c r="W257" s="6"/>
      <c r="X257" s="6"/>
      <c r="Y257" s="6"/>
      <c r="Z257" s="6"/>
    </row>
    <row r="258" ht="12.75" customHeight="1" spans="1:26">
      <c r="A258" s="253">
        <v>68</v>
      </c>
      <c r="B258" s="254">
        <v>42613</v>
      </c>
      <c r="C258" s="254"/>
      <c r="D258" s="255" t="s">
        <v>1205</v>
      </c>
      <c r="E258" s="256" t="s">
        <v>1108</v>
      </c>
      <c r="F258" s="257">
        <v>560</v>
      </c>
      <c r="G258" s="256"/>
      <c r="H258" s="256">
        <v>725</v>
      </c>
      <c r="I258" s="288">
        <v>725</v>
      </c>
      <c r="J258" s="289" t="s">
        <v>1110</v>
      </c>
      <c r="K258" s="290">
        <f t="shared" si="217"/>
        <v>165</v>
      </c>
      <c r="L258" s="291">
        <f t="shared" si="218"/>
        <v>0.294642857142857</v>
      </c>
      <c r="M258" s="256" t="s">
        <v>782</v>
      </c>
      <c r="N258" s="292">
        <v>42456</v>
      </c>
      <c r="O258" s="6"/>
      <c r="P258" s="6"/>
      <c r="Q258" s="6"/>
      <c r="R258" s="7"/>
      <c r="S258" s="6"/>
      <c r="T258" s="6"/>
      <c r="U258" s="6"/>
      <c r="V258" s="6"/>
      <c r="W258" s="6"/>
      <c r="X258" s="6"/>
      <c r="Y258" s="6"/>
      <c r="Z258" s="6"/>
    </row>
    <row r="259" ht="12.75" customHeight="1" spans="1:26">
      <c r="A259" s="253">
        <v>69</v>
      </c>
      <c r="B259" s="254">
        <v>42614</v>
      </c>
      <c r="C259" s="254"/>
      <c r="D259" s="255" t="s">
        <v>1206</v>
      </c>
      <c r="E259" s="256" t="s">
        <v>1108</v>
      </c>
      <c r="F259" s="257">
        <v>160.5</v>
      </c>
      <c r="G259" s="256"/>
      <c r="H259" s="256">
        <v>210</v>
      </c>
      <c r="I259" s="288">
        <v>210</v>
      </c>
      <c r="J259" s="289" t="s">
        <v>1110</v>
      </c>
      <c r="K259" s="290">
        <f t="shared" si="217"/>
        <v>49.5</v>
      </c>
      <c r="L259" s="291">
        <f t="shared" si="218"/>
        <v>0.308411214953271</v>
      </c>
      <c r="M259" s="256" t="s">
        <v>782</v>
      </c>
      <c r="N259" s="292">
        <v>42871</v>
      </c>
      <c r="O259" s="6"/>
      <c r="P259" s="6"/>
      <c r="Q259" s="6"/>
      <c r="R259" s="7"/>
      <c r="S259" s="6"/>
      <c r="T259" s="6"/>
      <c r="U259" s="6"/>
      <c r="V259" s="6"/>
      <c r="W259" s="6"/>
      <c r="X259" s="6"/>
      <c r="Y259" s="6"/>
      <c r="Z259" s="6"/>
    </row>
    <row r="260" ht="12.75" customHeight="1" spans="1:26">
      <c r="A260" s="253">
        <v>70</v>
      </c>
      <c r="B260" s="254">
        <v>42646</v>
      </c>
      <c r="C260" s="254"/>
      <c r="D260" s="255" t="s">
        <v>420</v>
      </c>
      <c r="E260" s="256" t="s">
        <v>1108</v>
      </c>
      <c r="F260" s="257">
        <v>430</v>
      </c>
      <c r="G260" s="256"/>
      <c r="H260" s="256">
        <v>596</v>
      </c>
      <c r="I260" s="288">
        <v>575</v>
      </c>
      <c r="J260" s="289" t="s">
        <v>1207</v>
      </c>
      <c r="K260" s="290">
        <v>166</v>
      </c>
      <c r="L260" s="291">
        <v>0.386046511627907</v>
      </c>
      <c r="M260" s="256" t="s">
        <v>782</v>
      </c>
      <c r="N260" s="292">
        <v>42769</v>
      </c>
      <c r="O260" s="6"/>
      <c r="P260" s="6"/>
      <c r="Q260" s="6"/>
      <c r="R260" s="7"/>
      <c r="S260" s="6"/>
      <c r="T260" s="6"/>
      <c r="U260" s="6"/>
      <c r="V260" s="6"/>
      <c r="W260" s="6"/>
      <c r="X260" s="6"/>
      <c r="Y260" s="6"/>
      <c r="Z260" s="6"/>
    </row>
    <row r="261" ht="12.75" customHeight="1" spans="1:26">
      <c r="A261" s="253">
        <v>71</v>
      </c>
      <c r="B261" s="254">
        <v>42657</v>
      </c>
      <c r="C261" s="254"/>
      <c r="D261" s="255" t="s">
        <v>1208</v>
      </c>
      <c r="E261" s="256" t="s">
        <v>1108</v>
      </c>
      <c r="F261" s="257">
        <v>280</v>
      </c>
      <c r="G261" s="256"/>
      <c r="H261" s="256">
        <v>345</v>
      </c>
      <c r="I261" s="288">
        <v>345</v>
      </c>
      <c r="J261" s="289" t="s">
        <v>1110</v>
      </c>
      <c r="K261" s="290">
        <f t="shared" ref="K261:K266" si="219">H261-F261</f>
        <v>65</v>
      </c>
      <c r="L261" s="291">
        <f>K261/F261</f>
        <v>0.232142857142857</v>
      </c>
      <c r="M261" s="256" t="s">
        <v>782</v>
      </c>
      <c r="N261" s="292">
        <v>42814</v>
      </c>
      <c r="O261" s="6"/>
      <c r="P261" s="6"/>
      <c r="Q261" s="6"/>
      <c r="R261" s="7"/>
      <c r="S261" s="6"/>
      <c r="T261" s="6"/>
      <c r="U261" s="6"/>
      <c r="V261" s="6"/>
      <c r="W261" s="6"/>
      <c r="X261" s="6"/>
      <c r="Y261" s="6"/>
      <c r="Z261" s="6"/>
    </row>
    <row r="262" ht="12.75" customHeight="1" spans="1:26">
      <c r="A262" s="253">
        <v>72</v>
      </c>
      <c r="B262" s="254">
        <v>42657</v>
      </c>
      <c r="C262" s="254"/>
      <c r="D262" s="255" t="s">
        <v>1209</v>
      </c>
      <c r="E262" s="256" t="s">
        <v>1108</v>
      </c>
      <c r="F262" s="257">
        <v>245</v>
      </c>
      <c r="G262" s="256"/>
      <c r="H262" s="256">
        <v>325.5</v>
      </c>
      <c r="I262" s="288">
        <v>330</v>
      </c>
      <c r="J262" s="289" t="s">
        <v>1210</v>
      </c>
      <c r="K262" s="290">
        <f t="shared" si="219"/>
        <v>80.5</v>
      </c>
      <c r="L262" s="291">
        <f>K262/F262</f>
        <v>0.328571428571429</v>
      </c>
      <c r="M262" s="256" t="s">
        <v>782</v>
      </c>
      <c r="N262" s="292">
        <v>42769</v>
      </c>
      <c r="O262" s="6"/>
      <c r="P262" s="6"/>
      <c r="Q262" s="6"/>
      <c r="R262" s="7"/>
      <c r="S262" s="6"/>
      <c r="T262" s="6"/>
      <c r="U262" s="6"/>
      <c r="V262" s="6"/>
      <c r="W262" s="6"/>
      <c r="X262" s="6"/>
      <c r="Y262" s="6"/>
      <c r="Z262" s="6"/>
    </row>
    <row r="263" ht="12.75" customHeight="1" spans="1:26">
      <c r="A263" s="253">
        <v>73</v>
      </c>
      <c r="B263" s="254">
        <v>42660</v>
      </c>
      <c r="C263" s="254"/>
      <c r="D263" s="255" t="s">
        <v>1211</v>
      </c>
      <c r="E263" s="256" t="s">
        <v>1108</v>
      </c>
      <c r="F263" s="257">
        <v>125</v>
      </c>
      <c r="G263" s="256"/>
      <c r="H263" s="256">
        <v>160</v>
      </c>
      <c r="I263" s="288">
        <v>160</v>
      </c>
      <c r="J263" s="289" t="s">
        <v>1166</v>
      </c>
      <c r="K263" s="290">
        <f t="shared" si="219"/>
        <v>35</v>
      </c>
      <c r="L263" s="291">
        <v>0.28</v>
      </c>
      <c r="M263" s="256" t="s">
        <v>782</v>
      </c>
      <c r="N263" s="292">
        <v>42803</v>
      </c>
      <c r="O263" s="6"/>
      <c r="P263" s="6"/>
      <c r="Q263" s="6"/>
      <c r="R263" s="7"/>
      <c r="S263" s="6"/>
      <c r="T263" s="6"/>
      <c r="U263" s="6"/>
      <c r="V263" s="6"/>
      <c r="W263" s="6"/>
      <c r="X263" s="6"/>
      <c r="Y263" s="6"/>
      <c r="Z263" s="6"/>
    </row>
    <row r="264" ht="12.75" customHeight="1" spans="1:26">
      <c r="A264" s="253">
        <v>74</v>
      </c>
      <c r="B264" s="254">
        <v>42660</v>
      </c>
      <c r="C264" s="254"/>
      <c r="D264" s="255" t="s">
        <v>1212</v>
      </c>
      <c r="E264" s="256" t="s">
        <v>1108</v>
      </c>
      <c r="F264" s="257">
        <v>114</v>
      </c>
      <c r="G264" s="256"/>
      <c r="H264" s="256">
        <v>145</v>
      </c>
      <c r="I264" s="288">
        <v>145</v>
      </c>
      <c r="J264" s="289" t="s">
        <v>1166</v>
      </c>
      <c r="K264" s="290">
        <f t="shared" si="219"/>
        <v>31</v>
      </c>
      <c r="L264" s="291">
        <f>K264/F264</f>
        <v>0.271929824561404</v>
      </c>
      <c r="M264" s="256" t="s">
        <v>782</v>
      </c>
      <c r="N264" s="292">
        <v>42859</v>
      </c>
      <c r="O264" s="6"/>
      <c r="P264" s="6"/>
      <c r="Q264" s="6"/>
      <c r="R264" s="7"/>
      <c r="S264" s="6"/>
      <c r="T264" s="6"/>
      <c r="U264" s="6"/>
      <c r="V264" s="6"/>
      <c r="W264" s="6"/>
      <c r="X264" s="6"/>
      <c r="Y264" s="6"/>
      <c r="Z264" s="6"/>
    </row>
    <row r="265" ht="12.75" customHeight="1" spans="1:26">
      <c r="A265" s="253">
        <v>75</v>
      </c>
      <c r="B265" s="254">
        <v>42660</v>
      </c>
      <c r="C265" s="254"/>
      <c r="D265" s="255" t="s">
        <v>1213</v>
      </c>
      <c r="E265" s="256" t="s">
        <v>1108</v>
      </c>
      <c r="F265" s="257">
        <v>212</v>
      </c>
      <c r="G265" s="256"/>
      <c r="H265" s="256">
        <v>280</v>
      </c>
      <c r="I265" s="288">
        <v>276</v>
      </c>
      <c r="J265" s="289" t="s">
        <v>1214</v>
      </c>
      <c r="K265" s="290">
        <f t="shared" si="219"/>
        <v>68</v>
      </c>
      <c r="L265" s="291">
        <f>K265/F265</f>
        <v>0.320754716981132</v>
      </c>
      <c r="M265" s="256" t="s">
        <v>782</v>
      </c>
      <c r="N265" s="292">
        <v>42858</v>
      </c>
      <c r="O265" s="6"/>
      <c r="P265" s="6"/>
      <c r="Q265" s="6"/>
      <c r="R265" s="7"/>
      <c r="S265" s="6"/>
      <c r="T265" s="6"/>
      <c r="U265" s="6"/>
      <c r="V265" s="6"/>
      <c r="W265" s="6"/>
      <c r="X265" s="6"/>
      <c r="Y265" s="6"/>
      <c r="Z265" s="6"/>
    </row>
    <row r="266" ht="12.75" customHeight="1" spans="1:26">
      <c r="A266" s="253">
        <v>76</v>
      </c>
      <c r="B266" s="254">
        <v>42678</v>
      </c>
      <c r="C266" s="254"/>
      <c r="D266" s="255" t="s">
        <v>475</v>
      </c>
      <c r="E266" s="256" t="s">
        <v>1108</v>
      </c>
      <c r="F266" s="257">
        <v>155</v>
      </c>
      <c r="G266" s="256"/>
      <c r="H266" s="256">
        <v>210</v>
      </c>
      <c r="I266" s="288">
        <v>210</v>
      </c>
      <c r="J266" s="289" t="s">
        <v>843</v>
      </c>
      <c r="K266" s="290">
        <f t="shared" si="219"/>
        <v>55</v>
      </c>
      <c r="L266" s="291">
        <f>K266/F266</f>
        <v>0.354838709677419</v>
      </c>
      <c r="M266" s="256" t="s">
        <v>782</v>
      </c>
      <c r="N266" s="292">
        <v>42944</v>
      </c>
      <c r="O266" s="6"/>
      <c r="P266" s="6"/>
      <c r="Q266" s="6"/>
      <c r="R266" s="7"/>
      <c r="S266" s="6"/>
      <c r="T266" s="6"/>
      <c r="U266" s="6"/>
      <c r="V266" s="6"/>
      <c r="W266" s="6"/>
      <c r="X266" s="6"/>
      <c r="Y266" s="6"/>
      <c r="Z266" s="6"/>
    </row>
    <row r="267" ht="12.75" customHeight="1" spans="1:26">
      <c r="A267" s="294">
        <v>77</v>
      </c>
      <c r="B267" s="295">
        <v>42710</v>
      </c>
      <c r="C267" s="295"/>
      <c r="D267" s="296" t="s">
        <v>1215</v>
      </c>
      <c r="E267" s="297" t="s">
        <v>1108</v>
      </c>
      <c r="F267" s="298">
        <v>150.5</v>
      </c>
      <c r="G267" s="298"/>
      <c r="H267" s="299">
        <v>72.5</v>
      </c>
      <c r="I267" s="299">
        <v>174</v>
      </c>
      <c r="J267" s="306" t="s">
        <v>1216</v>
      </c>
      <c r="K267" s="307">
        <v>-78</v>
      </c>
      <c r="L267" s="308">
        <v>-0.518272425249169</v>
      </c>
      <c r="M267" s="298" t="s">
        <v>788</v>
      </c>
      <c r="N267" s="295">
        <v>43333</v>
      </c>
      <c r="O267" s="6"/>
      <c r="P267" s="6"/>
      <c r="Q267" s="6"/>
      <c r="R267" s="7"/>
      <c r="S267" s="6"/>
      <c r="T267" s="6"/>
      <c r="U267" s="6"/>
      <c r="V267" s="6"/>
      <c r="W267" s="6"/>
      <c r="X267" s="6"/>
      <c r="Y267" s="6"/>
      <c r="Z267" s="6"/>
    </row>
    <row r="268" ht="12.75" customHeight="1" spans="1:26">
      <c r="A268" s="253">
        <v>78</v>
      </c>
      <c r="B268" s="254">
        <v>42712</v>
      </c>
      <c r="C268" s="254"/>
      <c r="D268" s="255" t="s">
        <v>1217</v>
      </c>
      <c r="E268" s="256" t="s">
        <v>1108</v>
      </c>
      <c r="F268" s="257">
        <v>380</v>
      </c>
      <c r="G268" s="256"/>
      <c r="H268" s="256">
        <v>478</v>
      </c>
      <c r="I268" s="288">
        <v>468</v>
      </c>
      <c r="J268" s="289" t="s">
        <v>1166</v>
      </c>
      <c r="K268" s="290">
        <f>H268-F268</f>
        <v>98</v>
      </c>
      <c r="L268" s="291">
        <f>K268/F268</f>
        <v>0.257894736842105</v>
      </c>
      <c r="M268" s="256" t="s">
        <v>782</v>
      </c>
      <c r="N268" s="292">
        <v>43025</v>
      </c>
      <c r="O268" s="6"/>
      <c r="P268" s="6"/>
      <c r="Q268" s="6"/>
      <c r="R268" s="7"/>
      <c r="S268" s="6"/>
      <c r="T268" s="6"/>
      <c r="U268" s="6"/>
      <c r="V268" s="6"/>
      <c r="W268" s="6"/>
      <c r="X268" s="6"/>
      <c r="Y268" s="6"/>
      <c r="Z268" s="6"/>
    </row>
    <row r="269" ht="12.75" customHeight="1" spans="1:26">
      <c r="A269" s="253">
        <v>79</v>
      </c>
      <c r="B269" s="254">
        <v>42734</v>
      </c>
      <c r="C269" s="254"/>
      <c r="D269" s="255" t="s">
        <v>124</v>
      </c>
      <c r="E269" s="256" t="s">
        <v>1108</v>
      </c>
      <c r="F269" s="257">
        <v>305</v>
      </c>
      <c r="G269" s="256"/>
      <c r="H269" s="256">
        <v>375</v>
      </c>
      <c r="I269" s="288">
        <v>375</v>
      </c>
      <c r="J269" s="289" t="s">
        <v>1166</v>
      </c>
      <c r="K269" s="290">
        <f>H269-F269</f>
        <v>70</v>
      </c>
      <c r="L269" s="291">
        <f>K269/F269</f>
        <v>0.229508196721311</v>
      </c>
      <c r="M269" s="256" t="s">
        <v>782</v>
      </c>
      <c r="N269" s="292">
        <v>42768</v>
      </c>
      <c r="O269" s="6"/>
      <c r="P269" s="6"/>
      <c r="Q269" s="6"/>
      <c r="R269" s="7"/>
      <c r="S269" s="6"/>
      <c r="T269" s="6"/>
      <c r="U269" s="6"/>
      <c r="V269" s="6"/>
      <c r="W269" s="6"/>
      <c r="X269" s="6"/>
      <c r="Y269" s="6"/>
      <c r="Z269" s="6"/>
    </row>
    <row r="270" ht="12.75" customHeight="1" spans="1:26">
      <c r="A270" s="253">
        <v>80</v>
      </c>
      <c r="B270" s="254">
        <v>42739</v>
      </c>
      <c r="C270" s="254"/>
      <c r="D270" s="255" t="s">
        <v>106</v>
      </c>
      <c r="E270" s="256" t="s">
        <v>1108</v>
      </c>
      <c r="F270" s="257">
        <v>99.5</v>
      </c>
      <c r="G270" s="256"/>
      <c r="H270" s="256">
        <v>158</v>
      </c>
      <c r="I270" s="288">
        <v>158</v>
      </c>
      <c r="J270" s="289" t="s">
        <v>1166</v>
      </c>
      <c r="K270" s="290">
        <f>H270-F270</f>
        <v>58.5</v>
      </c>
      <c r="L270" s="291">
        <f>K270/F270</f>
        <v>0.587939698492462</v>
      </c>
      <c r="M270" s="256" t="s">
        <v>782</v>
      </c>
      <c r="N270" s="292">
        <v>42898</v>
      </c>
      <c r="O270" s="6"/>
      <c r="P270" s="6"/>
      <c r="Q270" s="6"/>
      <c r="R270" s="7"/>
      <c r="S270" s="6"/>
      <c r="T270" s="6"/>
      <c r="U270" s="6"/>
      <c r="V270" s="6"/>
      <c r="W270" s="6"/>
      <c r="X270" s="6"/>
      <c r="Y270" s="6"/>
      <c r="Z270" s="6"/>
    </row>
    <row r="271" ht="12.75" customHeight="1" spans="1:26">
      <c r="A271" s="253">
        <v>81</v>
      </c>
      <c r="B271" s="254">
        <v>42739</v>
      </c>
      <c r="C271" s="254"/>
      <c r="D271" s="255" t="s">
        <v>106</v>
      </c>
      <c r="E271" s="256" t="s">
        <v>1108</v>
      </c>
      <c r="F271" s="257">
        <v>99.5</v>
      </c>
      <c r="G271" s="256"/>
      <c r="H271" s="256">
        <v>158</v>
      </c>
      <c r="I271" s="288">
        <v>158</v>
      </c>
      <c r="J271" s="289" t="s">
        <v>1166</v>
      </c>
      <c r="K271" s="290">
        <v>58.5</v>
      </c>
      <c r="L271" s="291">
        <v>0.587939698492462</v>
      </c>
      <c r="M271" s="256" t="s">
        <v>782</v>
      </c>
      <c r="N271" s="292">
        <v>42898</v>
      </c>
      <c r="O271" s="6"/>
      <c r="P271" s="6"/>
      <c r="Q271" s="6"/>
      <c r="R271" s="7"/>
      <c r="S271" s="6"/>
      <c r="T271" s="6"/>
      <c r="U271" s="6"/>
      <c r="V271" s="6"/>
      <c r="W271" s="6"/>
      <c r="X271" s="6"/>
      <c r="Y271" s="6"/>
      <c r="Z271" s="6"/>
    </row>
    <row r="272" ht="12.75" customHeight="1" spans="1:26">
      <c r="A272" s="253">
        <v>82</v>
      </c>
      <c r="B272" s="254">
        <v>42786</v>
      </c>
      <c r="C272" s="254"/>
      <c r="D272" s="255" t="s">
        <v>217</v>
      </c>
      <c r="E272" s="256" t="s">
        <v>1108</v>
      </c>
      <c r="F272" s="257">
        <v>140.5</v>
      </c>
      <c r="G272" s="256"/>
      <c r="H272" s="256">
        <v>220</v>
      </c>
      <c r="I272" s="288">
        <v>220</v>
      </c>
      <c r="J272" s="289" t="s">
        <v>1166</v>
      </c>
      <c r="K272" s="290">
        <f>H272-F272</f>
        <v>79.5</v>
      </c>
      <c r="L272" s="291">
        <f>K272/F272</f>
        <v>0.565836298932384</v>
      </c>
      <c r="M272" s="256" t="s">
        <v>782</v>
      </c>
      <c r="N272" s="292">
        <v>42864</v>
      </c>
      <c r="O272" s="6"/>
      <c r="P272" s="6"/>
      <c r="Q272" s="6"/>
      <c r="R272" s="7"/>
      <c r="S272" s="6"/>
      <c r="T272" s="6"/>
      <c r="U272" s="6"/>
      <c r="V272" s="6"/>
      <c r="W272" s="6"/>
      <c r="X272" s="6"/>
      <c r="Y272" s="6"/>
      <c r="Z272" s="6"/>
    </row>
    <row r="273" ht="12.75" customHeight="1" spans="1:26">
      <c r="A273" s="253">
        <v>83</v>
      </c>
      <c r="B273" s="254">
        <v>42786</v>
      </c>
      <c r="C273" s="254"/>
      <c r="D273" s="255" t="s">
        <v>1218</v>
      </c>
      <c r="E273" s="256" t="s">
        <v>1108</v>
      </c>
      <c r="F273" s="257">
        <v>202.5</v>
      </c>
      <c r="G273" s="256"/>
      <c r="H273" s="256">
        <v>234</v>
      </c>
      <c r="I273" s="288">
        <v>234</v>
      </c>
      <c r="J273" s="289" t="s">
        <v>1166</v>
      </c>
      <c r="K273" s="290">
        <v>31.5</v>
      </c>
      <c r="L273" s="291">
        <v>0.155555555555556</v>
      </c>
      <c r="M273" s="256" t="s">
        <v>782</v>
      </c>
      <c r="N273" s="292">
        <v>42836</v>
      </c>
      <c r="O273" s="6"/>
      <c r="P273" s="6"/>
      <c r="Q273" s="6"/>
      <c r="R273" s="7"/>
      <c r="S273" s="6"/>
      <c r="T273" s="6"/>
      <c r="U273" s="6"/>
      <c r="V273" s="6"/>
      <c r="W273" s="6"/>
      <c r="X273" s="6"/>
      <c r="Y273" s="6"/>
      <c r="Z273" s="6"/>
    </row>
    <row r="274" ht="12.75" customHeight="1" spans="1:26">
      <c r="A274" s="253">
        <v>84</v>
      </c>
      <c r="B274" s="254">
        <v>42818</v>
      </c>
      <c r="C274" s="254"/>
      <c r="D274" s="255" t="s">
        <v>1219</v>
      </c>
      <c r="E274" s="256" t="s">
        <v>1108</v>
      </c>
      <c r="F274" s="257">
        <v>300.5</v>
      </c>
      <c r="G274" s="256"/>
      <c r="H274" s="256">
        <v>417.5</v>
      </c>
      <c r="I274" s="288">
        <v>420</v>
      </c>
      <c r="J274" s="289" t="s">
        <v>1220</v>
      </c>
      <c r="K274" s="290">
        <f>H274-F274</f>
        <v>117</v>
      </c>
      <c r="L274" s="291">
        <f>K274/F274</f>
        <v>0.389351081530782</v>
      </c>
      <c r="M274" s="256" t="s">
        <v>782</v>
      </c>
      <c r="N274" s="292">
        <v>43070</v>
      </c>
      <c r="O274" s="6"/>
      <c r="P274" s="6"/>
      <c r="Q274" s="6"/>
      <c r="R274" s="7"/>
      <c r="S274" s="6"/>
      <c r="T274" s="6"/>
      <c r="U274" s="6"/>
      <c r="V274" s="6"/>
      <c r="W274" s="6"/>
      <c r="X274" s="6"/>
      <c r="Y274" s="6"/>
      <c r="Z274" s="6"/>
    </row>
    <row r="275" ht="12.75" customHeight="1" spans="1:26">
      <c r="A275" s="253">
        <v>85</v>
      </c>
      <c r="B275" s="254">
        <v>42818</v>
      </c>
      <c r="C275" s="254"/>
      <c r="D275" s="255" t="s">
        <v>1196</v>
      </c>
      <c r="E275" s="256" t="s">
        <v>1108</v>
      </c>
      <c r="F275" s="257">
        <v>850</v>
      </c>
      <c r="G275" s="256"/>
      <c r="H275" s="256">
        <v>1042.5</v>
      </c>
      <c r="I275" s="288">
        <v>1023</v>
      </c>
      <c r="J275" s="289" t="s">
        <v>1221</v>
      </c>
      <c r="K275" s="290">
        <v>192.5</v>
      </c>
      <c r="L275" s="291">
        <v>0.226470588235294</v>
      </c>
      <c r="M275" s="256" t="s">
        <v>782</v>
      </c>
      <c r="N275" s="292">
        <v>42830</v>
      </c>
      <c r="O275" s="6"/>
      <c r="P275" s="6"/>
      <c r="Q275" s="6"/>
      <c r="R275" s="7"/>
      <c r="S275" s="6"/>
      <c r="T275" s="6"/>
      <c r="U275" s="6"/>
      <c r="V275" s="6"/>
      <c r="W275" s="6"/>
      <c r="X275" s="6"/>
      <c r="Y275" s="6"/>
      <c r="Z275" s="6"/>
    </row>
    <row r="276" ht="12.75" customHeight="1" spans="1:26">
      <c r="A276" s="253">
        <v>86</v>
      </c>
      <c r="B276" s="254">
        <v>42830</v>
      </c>
      <c r="C276" s="254"/>
      <c r="D276" s="255" t="s">
        <v>508</v>
      </c>
      <c r="E276" s="256" t="s">
        <v>1108</v>
      </c>
      <c r="F276" s="257">
        <v>785</v>
      </c>
      <c r="G276" s="256"/>
      <c r="H276" s="256">
        <v>930</v>
      </c>
      <c r="I276" s="288">
        <v>920</v>
      </c>
      <c r="J276" s="289" t="s">
        <v>1222</v>
      </c>
      <c r="K276" s="290">
        <f>H276-F276</f>
        <v>145</v>
      </c>
      <c r="L276" s="291">
        <f>K276/F276</f>
        <v>0.184713375796178</v>
      </c>
      <c r="M276" s="256" t="s">
        <v>782</v>
      </c>
      <c r="N276" s="292">
        <v>42976</v>
      </c>
      <c r="O276" s="6"/>
      <c r="P276" s="6"/>
      <c r="Q276" s="6"/>
      <c r="R276" s="7"/>
      <c r="S276" s="6"/>
      <c r="T276" s="6"/>
      <c r="U276" s="6"/>
      <c r="V276" s="6"/>
      <c r="W276" s="6"/>
      <c r="X276" s="6"/>
      <c r="Y276" s="6"/>
      <c r="Z276" s="6"/>
    </row>
    <row r="277" ht="12.75" customHeight="1" spans="1:26">
      <c r="A277" s="294">
        <v>87</v>
      </c>
      <c r="B277" s="295">
        <v>42831</v>
      </c>
      <c r="C277" s="295"/>
      <c r="D277" s="296" t="s">
        <v>1223</v>
      </c>
      <c r="E277" s="297" t="s">
        <v>1108</v>
      </c>
      <c r="F277" s="298">
        <v>40</v>
      </c>
      <c r="G277" s="298"/>
      <c r="H277" s="299">
        <v>13.1</v>
      </c>
      <c r="I277" s="299">
        <v>60</v>
      </c>
      <c r="J277" s="306" t="s">
        <v>1224</v>
      </c>
      <c r="K277" s="307">
        <v>-26.9</v>
      </c>
      <c r="L277" s="308">
        <v>-0.6725</v>
      </c>
      <c r="M277" s="298" t="s">
        <v>788</v>
      </c>
      <c r="N277" s="295">
        <v>43138</v>
      </c>
      <c r="O277" s="6"/>
      <c r="P277" s="6"/>
      <c r="Q277" s="6"/>
      <c r="R277" s="7"/>
      <c r="S277" s="6"/>
      <c r="T277" s="6"/>
      <c r="U277" s="6"/>
      <c r="V277" s="6"/>
      <c r="W277" s="6"/>
      <c r="X277" s="6"/>
      <c r="Y277" s="6"/>
      <c r="Z277" s="6"/>
    </row>
    <row r="278" ht="12.75" customHeight="1" spans="1:26">
      <c r="A278" s="253">
        <v>88</v>
      </c>
      <c r="B278" s="254">
        <v>42837</v>
      </c>
      <c r="C278" s="254"/>
      <c r="D278" s="255" t="s">
        <v>104</v>
      </c>
      <c r="E278" s="256" t="s">
        <v>1108</v>
      </c>
      <c r="F278" s="257">
        <v>289.5</v>
      </c>
      <c r="G278" s="256"/>
      <c r="H278" s="256">
        <v>354</v>
      </c>
      <c r="I278" s="288">
        <v>360</v>
      </c>
      <c r="J278" s="289" t="s">
        <v>1225</v>
      </c>
      <c r="K278" s="290">
        <f t="shared" ref="K278:K286" si="220">H278-F278</f>
        <v>64.5</v>
      </c>
      <c r="L278" s="291">
        <f t="shared" ref="L278:L286" si="221">K278/F278</f>
        <v>0.22279792746114</v>
      </c>
      <c r="M278" s="256" t="s">
        <v>782</v>
      </c>
      <c r="N278" s="292">
        <v>43040</v>
      </c>
      <c r="O278" s="6"/>
      <c r="P278" s="6"/>
      <c r="Q278" s="6"/>
      <c r="R278" s="7"/>
      <c r="S278" s="6"/>
      <c r="T278" s="6"/>
      <c r="U278" s="6"/>
      <c r="V278" s="6"/>
      <c r="W278" s="6"/>
      <c r="X278" s="6"/>
      <c r="Y278" s="6"/>
      <c r="Z278" s="6"/>
    </row>
    <row r="279" ht="12.75" customHeight="1" spans="1:26">
      <c r="A279" s="253">
        <v>89</v>
      </c>
      <c r="B279" s="254">
        <v>42845</v>
      </c>
      <c r="C279" s="254"/>
      <c r="D279" s="255" t="s">
        <v>444</v>
      </c>
      <c r="E279" s="256" t="s">
        <v>1108</v>
      </c>
      <c r="F279" s="257">
        <v>700</v>
      </c>
      <c r="G279" s="256"/>
      <c r="H279" s="256">
        <v>840</v>
      </c>
      <c r="I279" s="288">
        <v>840</v>
      </c>
      <c r="J279" s="289" t="s">
        <v>1226</v>
      </c>
      <c r="K279" s="290">
        <f t="shared" si="220"/>
        <v>140</v>
      </c>
      <c r="L279" s="291">
        <f t="shared" si="221"/>
        <v>0.2</v>
      </c>
      <c r="M279" s="256" t="s">
        <v>782</v>
      </c>
      <c r="N279" s="292">
        <v>42893</v>
      </c>
      <c r="O279" s="6"/>
      <c r="P279" s="6"/>
      <c r="Q279" s="6"/>
      <c r="R279" s="7"/>
      <c r="S279" s="6"/>
      <c r="T279" s="6"/>
      <c r="U279" s="6"/>
      <c r="V279" s="6"/>
      <c r="W279" s="6"/>
      <c r="X279" s="6"/>
      <c r="Y279" s="6"/>
      <c r="Z279" s="6"/>
    </row>
    <row r="280" ht="12.75" customHeight="1" spans="1:26">
      <c r="A280" s="253">
        <v>90</v>
      </c>
      <c r="B280" s="254">
        <v>42887</v>
      </c>
      <c r="C280" s="254"/>
      <c r="D280" s="255" t="s">
        <v>1227</v>
      </c>
      <c r="E280" s="256" t="s">
        <v>1108</v>
      </c>
      <c r="F280" s="257">
        <v>130</v>
      </c>
      <c r="G280" s="256"/>
      <c r="H280" s="256">
        <v>144.25</v>
      </c>
      <c r="I280" s="288">
        <v>170</v>
      </c>
      <c r="J280" s="289" t="s">
        <v>1228</v>
      </c>
      <c r="K280" s="290">
        <f t="shared" si="220"/>
        <v>14.25</v>
      </c>
      <c r="L280" s="291">
        <f t="shared" si="221"/>
        <v>0.109615384615385</v>
      </c>
      <c r="M280" s="256" t="s">
        <v>782</v>
      </c>
      <c r="N280" s="292">
        <v>43675</v>
      </c>
      <c r="O280" s="6"/>
      <c r="P280" s="6"/>
      <c r="Q280" s="6"/>
      <c r="R280" s="7"/>
      <c r="S280" s="6"/>
      <c r="T280" s="6"/>
      <c r="U280" s="6"/>
      <c r="V280" s="6"/>
      <c r="W280" s="6"/>
      <c r="X280" s="6"/>
      <c r="Y280" s="6"/>
      <c r="Z280" s="6"/>
    </row>
    <row r="281" ht="12.75" customHeight="1" spans="1:26">
      <c r="A281" s="253">
        <v>91</v>
      </c>
      <c r="B281" s="254">
        <v>42901</v>
      </c>
      <c r="C281" s="254"/>
      <c r="D281" s="255" t="s">
        <v>1229</v>
      </c>
      <c r="E281" s="256" t="s">
        <v>1108</v>
      </c>
      <c r="F281" s="257">
        <v>214.5</v>
      </c>
      <c r="G281" s="256"/>
      <c r="H281" s="256">
        <v>262</v>
      </c>
      <c r="I281" s="288">
        <v>262</v>
      </c>
      <c r="J281" s="289" t="s">
        <v>1230</v>
      </c>
      <c r="K281" s="290">
        <f t="shared" si="220"/>
        <v>47.5</v>
      </c>
      <c r="L281" s="291">
        <f t="shared" si="221"/>
        <v>0.221445221445221</v>
      </c>
      <c r="M281" s="256" t="s">
        <v>782</v>
      </c>
      <c r="N281" s="292">
        <v>42977</v>
      </c>
      <c r="O281" s="6"/>
      <c r="P281" s="6"/>
      <c r="Q281" s="6"/>
      <c r="R281" s="7"/>
      <c r="S281" s="6"/>
      <c r="T281" s="6"/>
      <c r="U281" s="6"/>
      <c r="V281" s="6"/>
      <c r="W281" s="6"/>
      <c r="X281" s="6"/>
      <c r="Y281" s="6"/>
      <c r="Z281" s="6"/>
    </row>
    <row r="282" ht="12.75" customHeight="1" spans="1:26">
      <c r="A282" s="315">
        <v>92</v>
      </c>
      <c r="B282" s="316">
        <v>42933</v>
      </c>
      <c r="C282" s="316"/>
      <c r="D282" s="317" t="s">
        <v>1231</v>
      </c>
      <c r="E282" s="318" t="s">
        <v>1108</v>
      </c>
      <c r="F282" s="319">
        <v>370</v>
      </c>
      <c r="G282" s="318"/>
      <c r="H282" s="318">
        <v>447.5</v>
      </c>
      <c r="I282" s="327">
        <v>450</v>
      </c>
      <c r="J282" s="328" t="s">
        <v>1166</v>
      </c>
      <c r="K282" s="290">
        <f t="shared" si="220"/>
        <v>77.5</v>
      </c>
      <c r="L282" s="329">
        <f t="shared" si="221"/>
        <v>0.209459459459459</v>
      </c>
      <c r="M282" s="318" t="s">
        <v>782</v>
      </c>
      <c r="N282" s="330">
        <v>43035</v>
      </c>
      <c r="O282" s="6"/>
      <c r="P282" s="6"/>
      <c r="Q282" s="6"/>
      <c r="R282" s="7"/>
      <c r="S282" s="6"/>
      <c r="T282" s="6"/>
      <c r="U282" s="6"/>
      <c r="V282" s="6"/>
      <c r="W282" s="6"/>
      <c r="X282" s="6"/>
      <c r="Y282" s="6"/>
      <c r="Z282" s="6"/>
    </row>
    <row r="283" ht="12.75" customHeight="1" spans="1:26">
      <c r="A283" s="315">
        <v>93</v>
      </c>
      <c r="B283" s="316">
        <v>42943</v>
      </c>
      <c r="C283" s="316"/>
      <c r="D283" s="317" t="s">
        <v>215</v>
      </c>
      <c r="E283" s="318" t="s">
        <v>1108</v>
      </c>
      <c r="F283" s="319">
        <v>657.5</v>
      </c>
      <c r="G283" s="318"/>
      <c r="H283" s="318">
        <v>825</v>
      </c>
      <c r="I283" s="327">
        <v>820</v>
      </c>
      <c r="J283" s="328" t="s">
        <v>1166</v>
      </c>
      <c r="K283" s="290">
        <f t="shared" si="220"/>
        <v>167.5</v>
      </c>
      <c r="L283" s="329">
        <f t="shared" si="221"/>
        <v>0.254752851711027</v>
      </c>
      <c r="M283" s="318" t="s">
        <v>782</v>
      </c>
      <c r="N283" s="330">
        <v>43090</v>
      </c>
      <c r="O283" s="6"/>
      <c r="P283" s="6"/>
      <c r="Q283" s="6"/>
      <c r="R283" s="7"/>
      <c r="S283" s="6"/>
      <c r="T283" s="6"/>
      <c r="U283" s="6"/>
      <c r="V283" s="6"/>
      <c r="W283" s="6"/>
      <c r="X283" s="6"/>
      <c r="Y283" s="6"/>
      <c r="Z283" s="6"/>
    </row>
    <row r="284" ht="12.75" customHeight="1" spans="1:26">
      <c r="A284" s="253">
        <v>94</v>
      </c>
      <c r="B284" s="254">
        <v>42964</v>
      </c>
      <c r="C284" s="254"/>
      <c r="D284" s="255" t="s">
        <v>388</v>
      </c>
      <c r="E284" s="256" t="s">
        <v>1108</v>
      </c>
      <c r="F284" s="257">
        <v>605</v>
      </c>
      <c r="G284" s="256"/>
      <c r="H284" s="256">
        <v>750</v>
      </c>
      <c r="I284" s="288">
        <v>750</v>
      </c>
      <c r="J284" s="289" t="s">
        <v>1222</v>
      </c>
      <c r="K284" s="290">
        <f t="shared" si="220"/>
        <v>145</v>
      </c>
      <c r="L284" s="291">
        <f t="shared" si="221"/>
        <v>0.239669421487603</v>
      </c>
      <c r="M284" s="256" t="s">
        <v>782</v>
      </c>
      <c r="N284" s="292">
        <v>43027</v>
      </c>
      <c r="O284" s="6"/>
      <c r="P284" s="6"/>
      <c r="Q284" s="6"/>
      <c r="R284" s="7"/>
      <c r="S284" s="6"/>
      <c r="T284" s="6"/>
      <c r="U284" s="6"/>
      <c r="V284" s="6"/>
      <c r="W284" s="6"/>
      <c r="X284" s="6"/>
      <c r="Y284" s="6"/>
      <c r="Z284" s="6"/>
    </row>
    <row r="285" ht="12.75" customHeight="1" spans="1:26">
      <c r="A285" s="294">
        <v>95</v>
      </c>
      <c r="B285" s="295">
        <v>42979</v>
      </c>
      <c r="C285" s="295"/>
      <c r="D285" s="300" t="s">
        <v>1232</v>
      </c>
      <c r="E285" s="298" t="s">
        <v>1108</v>
      </c>
      <c r="F285" s="298">
        <v>255</v>
      </c>
      <c r="G285" s="299"/>
      <c r="H285" s="299">
        <v>217.25</v>
      </c>
      <c r="I285" s="299">
        <v>320</v>
      </c>
      <c r="J285" s="306" t="s">
        <v>1233</v>
      </c>
      <c r="K285" s="307">
        <f t="shared" si="220"/>
        <v>-37.75</v>
      </c>
      <c r="L285" s="309">
        <f t="shared" si="221"/>
        <v>-0.148039215686275</v>
      </c>
      <c r="M285" s="298" t="s">
        <v>788</v>
      </c>
      <c r="N285" s="295">
        <v>43661</v>
      </c>
      <c r="O285" s="6"/>
      <c r="P285" s="6"/>
      <c r="Q285" s="6"/>
      <c r="R285" s="7"/>
      <c r="S285" s="6"/>
      <c r="T285" s="6"/>
      <c r="U285" s="6"/>
      <c r="V285" s="6"/>
      <c r="W285" s="6"/>
      <c r="X285" s="6"/>
      <c r="Y285" s="6"/>
      <c r="Z285" s="6"/>
    </row>
    <row r="286" ht="12.75" customHeight="1" spans="1:26">
      <c r="A286" s="253">
        <v>96</v>
      </c>
      <c r="B286" s="254">
        <v>42997</v>
      </c>
      <c r="C286" s="254"/>
      <c r="D286" s="255" t="s">
        <v>1234</v>
      </c>
      <c r="E286" s="256" t="s">
        <v>1108</v>
      </c>
      <c r="F286" s="257">
        <v>215</v>
      </c>
      <c r="G286" s="256"/>
      <c r="H286" s="256">
        <v>258</v>
      </c>
      <c r="I286" s="288">
        <v>258</v>
      </c>
      <c r="J286" s="289" t="s">
        <v>1166</v>
      </c>
      <c r="K286" s="290">
        <f t="shared" si="220"/>
        <v>43</v>
      </c>
      <c r="L286" s="291">
        <f t="shared" si="221"/>
        <v>0.2</v>
      </c>
      <c r="M286" s="256" t="s">
        <v>782</v>
      </c>
      <c r="N286" s="292">
        <v>43040</v>
      </c>
      <c r="O286" s="6"/>
      <c r="P286" s="6"/>
      <c r="Q286" s="6"/>
      <c r="R286" s="7"/>
      <c r="S286" s="6"/>
      <c r="T286" s="6"/>
      <c r="U286" s="6"/>
      <c r="V286" s="6"/>
      <c r="W286" s="6"/>
      <c r="X286" s="6"/>
      <c r="Y286" s="6"/>
      <c r="Z286" s="6"/>
    </row>
    <row r="287" ht="12.75" customHeight="1" spans="1:26">
      <c r="A287" s="253">
        <v>97</v>
      </c>
      <c r="B287" s="254">
        <v>42997</v>
      </c>
      <c r="C287" s="254"/>
      <c r="D287" s="255" t="s">
        <v>1234</v>
      </c>
      <c r="E287" s="256" t="s">
        <v>1108</v>
      </c>
      <c r="F287" s="257">
        <v>215</v>
      </c>
      <c r="G287" s="256"/>
      <c r="H287" s="256">
        <v>258</v>
      </c>
      <c r="I287" s="288">
        <v>258</v>
      </c>
      <c r="J287" s="328" t="s">
        <v>1166</v>
      </c>
      <c r="K287" s="290">
        <v>43</v>
      </c>
      <c r="L287" s="291">
        <v>0.2</v>
      </c>
      <c r="M287" s="256" t="s">
        <v>782</v>
      </c>
      <c r="N287" s="292">
        <v>43040</v>
      </c>
      <c r="O287" s="6"/>
      <c r="P287" s="6"/>
      <c r="Q287" s="6"/>
      <c r="R287" s="7"/>
      <c r="S287" s="6"/>
      <c r="T287" s="6"/>
      <c r="U287" s="6"/>
      <c r="V287" s="6"/>
      <c r="W287" s="6"/>
      <c r="X287" s="6"/>
      <c r="Y287" s="6"/>
      <c r="Z287" s="6"/>
    </row>
    <row r="288" ht="12.75" customHeight="1" spans="1:26">
      <c r="A288" s="315">
        <v>98</v>
      </c>
      <c r="B288" s="316">
        <v>42998</v>
      </c>
      <c r="C288" s="316"/>
      <c r="D288" s="317" t="s">
        <v>1235</v>
      </c>
      <c r="E288" s="318" t="s">
        <v>1108</v>
      </c>
      <c r="F288" s="257">
        <v>75</v>
      </c>
      <c r="G288" s="318"/>
      <c r="H288" s="318">
        <v>90</v>
      </c>
      <c r="I288" s="327">
        <v>90</v>
      </c>
      <c r="J288" s="289" t="s">
        <v>1236</v>
      </c>
      <c r="K288" s="290">
        <f t="shared" ref="K288:K293" si="222">H288-F288</f>
        <v>15</v>
      </c>
      <c r="L288" s="291">
        <f t="shared" ref="L288:L293" si="223">K288/F288</f>
        <v>0.2</v>
      </c>
      <c r="M288" s="256" t="s">
        <v>782</v>
      </c>
      <c r="N288" s="292">
        <v>43019</v>
      </c>
      <c r="O288" s="6"/>
      <c r="P288" s="6"/>
      <c r="Q288" s="6"/>
      <c r="R288" s="7"/>
      <c r="S288" s="6"/>
      <c r="T288" s="6"/>
      <c r="U288" s="6"/>
      <c r="V288" s="6"/>
      <c r="W288" s="6"/>
      <c r="X288" s="6"/>
      <c r="Y288" s="6"/>
      <c r="Z288" s="6"/>
    </row>
    <row r="289" ht="12.75" customHeight="1" spans="1:26">
      <c r="A289" s="315">
        <v>99</v>
      </c>
      <c r="B289" s="316">
        <v>43011</v>
      </c>
      <c r="C289" s="316"/>
      <c r="D289" s="317" t="s">
        <v>1237</v>
      </c>
      <c r="E289" s="318" t="s">
        <v>1108</v>
      </c>
      <c r="F289" s="319">
        <v>315</v>
      </c>
      <c r="G289" s="318"/>
      <c r="H289" s="318">
        <v>392</v>
      </c>
      <c r="I289" s="327">
        <v>384</v>
      </c>
      <c r="J289" s="328" t="s">
        <v>1238</v>
      </c>
      <c r="K289" s="290">
        <f t="shared" si="222"/>
        <v>77</v>
      </c>
      <c r="L289" s="329">
        <f t="shared" si="223"/>
        <v>0.244444444444444</v>
      </c>
      <c r="M289" s="318" t="s">
        <v>782</v>
      </c>
      <c r="N289" s="330">
        <v>43017</v>
      </c>
      <c r="O289" s="6"/>
      <c r="P289" s="6"/>
      <c r="Q289" s="6"/>
      <c r="R289" s="7"/>
      <c r="S289" s="6"/>
      <c r="T289" s="6"/>
      <c r="U289" s="6"/>
      <c r="V289" s="6"/>
      <c r="W289" s="6"/>
      <c r="X289" s="6"/>
      <c r="Y289" s="6"/>
      <c r="Z289" s="6"/>
    </row>
    <row r="290" ht="12.75" customHeight="1" spans="1:26">
      <c r="A290" s="315">
        <v>100</v>
      </c>
      <c r="B290" s="316">
        <v>43013</v>
      </c>
      <c r="C290" s="316"/>
      <c r="D290" s="317" t="s">
        <v>480</v>
      </c>
      <c r="E290" s="318" t="s">
        <v>1108</v>
      </c>
      <c r="F290" s="319">
        <v>145</v>
      </c>
      <c r="G290" s="318"/>
      <c r="H290" s="318">
        <v>179</v>
      </c>
      <c r="I290" s="327">
        <v>180</v>
      </c>
      <c r="J290" s="328" t="s">
        <v>1008</v>
      </c>
      <c r="K290" s="290">
        <f t="shared" si="222"/>
        <v>34</v>
      </c>
      <c r="L290" s="329">
        <f t="shared" si="223"/>
        <v>0.23448275862069</v>
      </c>
      <c r="M290" s="318" t="s">
        <v>782</v>
      </c>
      <c r="N290" s="330">
        <v>43025</v>
      </c>
      <c r="O290" s="6"/>
      <c r="P290" s="6"/>
      <c r="Q290" s="6"/>
      <c r="R290" s="7"/>
      <c r="S290" s="6"/>
      <c r="T290" s="6"/>
      <c r="U290" s="6"/>
      <c r="V290" s="6"/>
      <c r="W290" s="6"/>
      <c r="X290" s="6"/>
      <c r="Y290" s="6"/>
      <c r="Z290" s="6"/>
    </row>
    <row r="291" ht="12.75" customHeight="1" spans="1:26">
      <c r="A291" s="315">
        <v>101</v>
      </c>
      <c r="B291" s="316">
        <v>43014</v>
      </c>
      <c r="C291" s="316"/>
      <c r="D291" s="317" t="s">
        <v>359</v>
      </c>
      <c r="E291" s="318" t="s">
        <v>1108</v>
      </c>
      <c r="F291" s="319">
        <v>256</v>
      </c>
      <c r="G291" s="318"/>
      <c r="H291" s="318">
        <v>323</v>
      </c>
      <c r="I291" s="327">
        <v>320</v>
      </c>
      <c r="J291" s="328" t="s">
        <v>1166</v>
      </c>
      <c r="K291" s="290">
        <f t="shared" si="222"/>
        <v>67</v>
      </c>
      <c r="L291" s="329">
        <f t="shared" si="223"/>
        <v>0.26171875</v>
      </c>
      <c r="M291" s="318" t="s">
        <v>782</v>
      </c>
      <c r="N291" s="330">
        <v>43067</v>
      </c>
      <c r="O291" s="6"/>
      <c r="P291" s="6"/>
      <c r="Q291" s="6"/>
      <c r="R291" s="7"/>
      <c r="S291" s="6"/>
      <c r="T291" s="6"/>
      <c r="U291" s="6"/>
      <c r="V291" s="6"/>
      <c r="W291" s="6"/>
      <c r="X291" s="6"/>
      <c r="Y291" s="6"/>
      <c r="Z291" s="6"/>
    </row>
    <row r="292" ht="12.75" customHeight="1" spans="1:26">
      <c r="A292" s="315">
        <v>102</v>
      </c>
      <c r="B292" s="316">
        <v>43017</v>
      </c>
      <c r="C292" s="316"/>
      <c r="D292" s="317" t="s">
        <v>374</v>
      </c>
      <c r="E292" s="318" t="s">
        <v>1108</v>
      </c>
      <c r="F292" s="319">
        <v>137.5</v>
      </c>
      <c r="G292" s="318"/>
      <c r="H292" s="318">
        <v>184</v>
      </c>
      <c r="I292" s="327">
        <v>183</v>
      </c>
      <c r="J292" s="328" t="s">
        <v>1239</v>
      </c>
      <c r="K292" s="290">
        <f t="shared" si="222"/>
        <v>46.5</v>
      </c>
      <c r="L292" s="329">
        <f t="shared" si="223"/>
        <v>0.338181818181818</v>
      </c>
      <c r="M292" s="318" t="s">
        <v>782</v>
      </c>
      <c r="N292" s="330">
        <v>43108</v>
      </c>
      <c r="O292" s="6"/>
      <c r="P292" s="6"/>
      <c r="Q292" s="6"/>
      <c r="R292" s="7"/>
      <c r="S292" s="6"/>
      <c r="T292" s="6"/>
      <c r="U292" s="6"/>
      <c r="V292" s="6"/>
      <c r="W292" s="6"/>
      <c r="X292" s="6"/>
      <c r="Y292" s="6"/>
      <c r="Z292" s="6"/>
    </row>
    <row r="293" ht="12.75" customHeight="1" spans="1:26">
      <c r="A293" s="315">
        <v>103</v>
      </c>
      <c r="B293" s="316">
        <v>43018</v>
      </c>
      <c r="C293" s="316"/>
      <c r="D293" s="317" t="s">
        <v>1240</v>
      </c>
      <c r="E293" s="318" t="s">
        <v>1108</v>
      </c>
      <c r="F293" s="319">
        <v>125.5</v>
      </c>
      <c r="G293" s="318"/>
      <c r="H293" s="318">
        <v>158</v>
      </c>
      <c r="I293" s="327">
        <v>155</v>
      </c>
      <c r="J293" s="328" t="s">
        <v>1241</v>
      </c>
      <c r="K293" s="290">
        <f t="shared" si="222"/>
        <v>32.5</v>
      </c>
      <c r="L293" s="329">
        <f t="shared" si="223"/>
        <v>0.258964143426295</v>
      </c>
      <c r="M293" s="318" t="s">
        <v>782</v>
      </c>
      <c r="N293" s="330">
        <v>43067</v>
      </c>
      <c r="O293" s="6"/>
      <c r="P293" s="6"/>
      <c r="Q293" s="6"/>
      <c r="R293" s="7"/>
      <c r="S293" s="6"/>
      <c r="T293" s="6"/>
      <c r="U293" s="6"/>
      <c r="V293" s="6"/>
      <c r="W293" s="6"/>
      <c r="X293" s="6"/>
      <c r="Y293" s="6"/>
      <c r="Z293" s="6"/>
    </row>
    <row r="294" ht="12.75" customHeight="1" spans="1:26">
      <c r="A294" s="315">
        <v>104</v>
      </c>
      <c r="B294" s="316">
        <v>43018</v>
      </c>
      <c r="C294" s="316"/>
      <c r="D294" s="317" t="s">
        <v>1242</v>
      </c>
      <c r="E294" s="318" t="s">
        <v>1108</v>
      </c>
      <c r="F294" s="319">
        <v>895</v>
      </c>
      <c r="G294" s="318"/>
      <c r="H294" s="318">
        <v>1122.5</v>
      </c>
      <c r="I294" s="327">
        <v>1078</v>
      </c>
      <c r="J294" s="328" t="s">
        <v>1243</v>
      </c>
      <c r="K294" s="290">
        <v>227.5</v>
      </c>
      <c r="L294" s="329">
        <v>0.254189944134078</v>
      </c>
      <c r="M294" s="318" t="s">
        <v>782</v>
      </c>
      <c r="N294" s="330">
        <v>43117</v>
      </c>
      <c r="O294" s="6"/>
      <c r="P294" s="6"/>
      <c r="Q294" s="6"/>
      <c r="R294" s="7"/>
      <c r="S294" s="6"/>
      <c r="T294" s="6"/>
      <c r="U294" s="6"/>
      <c r="V294" s="6"/>
      <c r="W294" s="6"/>
      <c r="X294" s="6"/>
      <c r="Y294" s="6"/>
      <c r="Z294" s="6"/>
    </row>
    <row r="295" ht="12.75" customHeight="1" spans="1:26">
      <c r="A295" s="315">
        <v>105</v>
      </c>
      <c r="B295" s="316">
        <v>43020</v>
      </c>
      <c r="C295" s="316"/>
      <c r="D295" s="317" t="s">
        <v>368</v>
      </c>
      <c r="E295" s="318" t="s">
        <v>1108</v>
      </c>
      <c r="F295" s="319">
        <v>525</v>
      </c>
      <c r="G295" s="318"/>
      <c r="H295" s="318">
        <v>629</v>
      </c>
      <c r="I295" s="327">
        <v>629</v>
      </c>
      <c r="J295" s="328" t="s">
        <v>1166</v>
      </c>
      <c r="K295" s="290">
        <v>104</v>
      </c>
      <c r="L295" s="329">
        <v>0.198095238095238</v>
      </c>
      <c r="M295" s="318" t="s">
        <v>782</v>
      </c>
      <c r="N295" s="330">
        <v>43119</v>
      </c>
      <c r="O295" s="6"/>
      <c r="P295" s="6"/>
      <c r="Q295" s="6"/>
      <c r="R295" s="7"/>
      <c r="S295" s="6"/>
      <c r="T295" s="6"/>
      <c r="U295" s="6"/>
      <c r="V295" s="6"/>
      <c r="W295" s="6"/>
      <c r="X295" s="6"/>
      <c r="Y295" s="6"/>
      <c r="Z295" s="6"/>
    </row>
    <row r="296" ht="12.75" customHeight="1" spans="1:26">
      <c r="A296" s="315">
        <v>106</v>
      </c>
      <c r="B296" s="316">
        <v>43046</v>
      </c>
      <c r="C296" s="316"/>
      <c r="D296" s="317" t="s">
        <v>413</v>
      </c>
      <c r="E296" s="318" t="s">
        <v>1108</v>
      </c>
      <c r="F296" s="319">
        <v>740</v>
      </c>
      <c r="G296" s="318"/>
      <c r="H296" s="318">
        <v>892.5</v>
      </c>
      <c r="I296" s="327">
        <v>900</v>
      </c>
      <c r="J296" s="328" t="s">
        <v>1244</v>
      </c>
      <c r="K296" s="290">
        <f>H296-F296</f>
        <v>152.5</v>
      </c>
      <c r="L296" s="329">
        <f>K296/F296</f>
        <v>0.206081081081081</v>
      </c>
      <c r="M296" s="318" t="s">
        <v>782</v>
      </c>
      <c r="N296" s="330">
        <v>43052</v>
      </c>
      <c r="O296" s="6"/>
      <c r="P296" s="6"/>
      <c r="Q296" s="6"/>
      <c r="R296" s="7"/>
      <c r="S296" s="6"/>
      <c r="T296" s="6"/>
      <c r="U296" s="6"/>
      <c r="V296" s="6"/>
      <c r="W296" s="6"/>
      <c r="X296" s="6"/>
      <c r="Y296" s="6"/>
      <c r="Z296" s="6"/>
    </row>
    <row r="297" ht="12.75" customHeight="1" spans="1:26">
      <c r="A297" s="253">
        <v>107</v>
      </c>
      <c r="B297" s="254">
        <v>43073</v>
      </c>
      <c r="C297" s="254"/>
      <c r="D297" s="255" t="s">
        <v>1245</v>
      </c>
      <c r="E297" s="256" t="s">
        <v>1108</v>
      </c>
      <c r="F297" s="257">
        <v>118.5</v>
      </c>
      <c r="G297" s="256"/>
      <c r="H297" s="256">
        <v>143.5</v>
      </c>
      <c r="I297" s="288">
        <v>145</v>
      </c>
      <c r="J297" s="289" t="s">
        <v>860</v>
      </c>
      <c r="K297" s="290">
        <f>H297-F297</f>
        <v>25</v>
      </c>
      <c r="L297" s="291">
        <f>K297/F297</f>
        <v>0.210970464135021</v>
      </c>
      <c r="M297" s="256" t="s">
        <v>782</v>
      </c>
      <c r="N297" s="292">
        <v>43097</v>
      </c>
      <c r="O297" s="6"/>
      <c r="P297" s="6"/>
      <c r="Q297" s="6"/>
      <c r="R297" s="7"/>
      <c r="S297" s="6"/>
      <c r="T297" s="6"/>
      <c r="U297" s="6"/>
      <c r="V297" s="6"/>
      <c r="W297" s="6"/>
      <c r="X297" s="6"/>
      <c r="Y297" s="6"/>
      <c r="Z297" s="6"/>
    </row>
    <row r="298" ht="12.75" customHeight="1" spans="1:26">
      <c r="A298" s="294">
        <v>108</v>
      </c>
      <c r="B298" s="295">
        <v>43090</v>
      </c>
      <c r="C298" s="295"/>
      <c r="D298" s="296" t="s">
        <v>449</v>
      </c>
      <c r="E298" s="297" t="s">
        <v>1108</v>
      </c>
      <c r="F298" s="298">
        <v>715</v>
      </c>
      <c r="G298" s="298"/>
      <c r="H298" s="299">
        <v>500</v>
      </c>
      <c r="I298" s="299">
        <v>872</v>
      </c>
      <c r="J298" s="306" t="s">
        <v>1246</v>
      </c>
      <c r="K298" s="307">
        <f>H298-F298</f>
        <v>-215</v>
      </c>
      <c r="L298" s="308">
        <f>K298/F298</f>
        <v>-0.300699300699301</v>
      </c>
      <c r="M298" s="298" t="s">
        <v>788</v>
      </c>
      <c r="N298" s="295">
        <v>43670</v>
      </c>
      <c r="O298" s="6"/>
      <c r="P298" s="6"/>
      <c r="Q298" s="6"/>
      <c r="R298" s="7"/>
      <c r="S298" s="6"/>
      <c r="T298" s="6"/>
      <c r="U298" s="6"/>
      <c r="V298" s="6"/>
      <c r="W298" s="6"/>
      <c r="X298" s="6"/>
      <c r="Y298" s="6"/>
      <c r="Z298" s="6"/>
    </row>
    <row r="299" ht="12.75" customHeight="1" spans="1:26">
      <c r="A299" s="253">
        <v>109</v>
      </c>
      <c r="B299" s="254">
        <v>43098</v>
      </c>
      <c r="C299" s="254"/>
      <c r="D299" s="255" t="s">
        <v>1237</v>
      </c>
      <c r="E299" s="256" t="s">
        <v>1108</v>
      </c>
      <c r="F299" s="257">
        <v>435</v>
      </c>
      <c r="G299" s="256"/>
      <c r="H299" s="256">
        <v>542.5</v>
      </c>
      <c r="I299" s="288">
        <v>539</v>
      </c>
      <c r="J299" s="289" t="s">
        <v>1166</v>
      </c>
      <c r="K299" s="290">
        <v>107.5</v>
      </c>
      <c r="L299" s="291">
        <v>0.247126436781609</v>
      </c>
      <c r="M299" s="256" t="s">
        <v>782</v>
      </c>
      <c r="N299" s="292">
        <v>43206</v>
      </c>
      <c r="O299" s="6"/>
      <c r="P299" s="6"/>
      <c r="Q299" s="6"/>
      <c r="R299" s="7"/>
      <c r="S299" s="6"/>
      <c r="T299" s="6"/>
      <c r="U299" s="6"/>
      <c r="V299" s="6"/>
      <c r="W299" s="6"/>
      <c r="X299" s="6"/>
      <c r="Y299" s="6"/>
      <c r="Z299" s="6"/>
    </row>
    <row r="300" ht="12.75" customHeight="1" spans="1:26">
      <c r="A300" s="253">
        <v>110</v>
      </c>
      <c r="B300" s="254">
        <v>43098</v>
      </c>
      <c r="C300" s="254"/>
      <c r="D300" s="255" t="s">
        <v>585</v>
      </c>
      <c r="E300" s="256" t="s">
        <v>1108</v>
      </c>
      <c r="F300" s="257">
        <v>885</v>
      </c>
      <c r="G300" s="256"/>
      <c r="H300" s="256">
        <v>1090</v>
      </c>
      <c r="I300" s="288">
        <v>1084</v>
      </c>
      <c r="J300" s="289" t="s">
        <v>1166</v>
      </c>
      <c r="K300" s="290">
        <v>205</v>
      </c>
      <c r="L300" s="291">
        <v>0.231638418079096</v>
      </c>
      <c r="M300" s="256" t="s">
        <v>782</v>
      </c>
      <c r="N300" s="292">
        <v>43213</v>
      </c>
      <c r="O300" s="6"/>
      <c r="P300" s="6"/>
      <c r="Q300" s="6"/>
      <c r="R300" s="7"/>
      <c r="S300" s="6"/>
      <c r="T300" s="6"/>
      <c r="U300" s="6"/>
      <c r="V300" s="6"/>
      <c r="W300" s="6"/>
      <c r="X300" s="6"/>
      <c r="Y300" s="6"/>
      <c r="Z300" s="6"/>
    </row>
    <row r="301" ht="12.75" customHeight="1" spans="1:26">
      <c r="A301" s="320">
        <v>111</v>
      </c>
      <c r="B301" s="321">
        <v>43192</v>
      </c>
      <c r="C301" s="321"/>
      <c r="D301" s="300" t="s">
        <v>1247</v>
      </c>
      <c r="E301" s="298" t="s">
        <v>1108</v>
      </c>
      <c r="F301" s="322">
        <v>478.5</v>
      </c>
      <c r="G301" s="298"/>
      <c r="H301" s="298">
        <v>442</v>
      </c>
      <c r="I301" s="299">
        <v>613</v>
      </c>
      <c r="J301" s="306" t="s">
        <v>1248</v>
      </c>
      <c r="K301" s="307">
        <f>H301-F301</f>
        <v>-36.5</v>
      </c>
      <c r="L301" s="308">
        <f>K301/F301</f>
        <v>-0.0762800417972832</v>
      </c>
      <c r="M301" s="298" t="s">
        <v>788</v>
      </c>
      <c r="N301" s="295">
        <v>43762</v>
      </c>
      <c r="O301" s="6"/>
      <c r="P301" s="6"/>
      <c r="Q301" s="6"/>
      <c r="R301" s="7"/>
      <c r="S301" s="6"/>
      <c r="T301" s="6"/>
      <c r="U301" s="6"/>
      <c r="V301" s="6"/>
      <c r="W301" s="6"/>
      <c r="X301" s="6"/>
      <c r="Y301" s="6"/>
      <c r="Z301" s="6"/>
    </row>
    <row r="302" ht="12.75" customHeight="1" spans="1:26">
      <c r="A302" s="294">
        <v>112</v>
      </c>
      <c r="B302" s="295">
        <v>43194</v>
      </c>
      <c r="C302" s="295"/>
      <c r="D302" s="296" t="s">
        <v>1249</v>
      </c>
      <c r="E302" s="297" t="s">
        <v>1108</v>
      </c>
      <c r="F302" s="298">
        <f>141.5-7.3</f>
        <v>134.2</v>
      </c>
      <c r="G302" s="298"/>
      <c r="H302" s="299">
        <v>77</v>
      </c>
      <c r="I302" s="299">
        <v>180</v>
      </c>
      <c r="J302" s="306" t="s">
        <v>1250</v>
      </c>
      <c r="K302" s="307">
        <f>H302-F302</f>
        <v>-57.2</v>
      </c>
      <c r="L302" s="308">
        <f>K302/F302</f>
        <v>-0.426229508196721</v>
      </c>
      <c r="M302" s="298" t="s">
        <v>788</v>
      </c>
      <c r="N302" s="295">
        <v>43522</v>
      </c>
      <c r="O302" s="6"/>
      <c r="P302" s="6"/>
      <c r="Q302" s="6"/>
      <c r="R302" s="7"/>
      <c r="S302" s="6"/>
      <c r="T302" s="6"/>
      <c r="U302" s="6"/>
      <c r="V302" s="6"/>
      <c r="W302" s="6"/>
      <c r="X302" s="6"/>
      <c r="Y302" s="6"/>
      <c r="Z302" s="6"/>
    </row>
    <row r="303" ht="12.75" customHeight="1" spans="1:26">
      <c r="A303" s="294">
        <v>113</v>
      </c>
      <c r="B303" s="295">
        <v>43209</v>
      </c>
      <c r="C303" s="295"/>
      <c r="D303" s="296" t="s">
        <v>1251</v>
      </c>
      <c r="E303" s="297" t="s">
        <v>1108</v>
      </c>
      <c r="F303" s="298">
        <v>430</v>
      </c>
      <c r="G303" s="298"/>
      <c r="H303" s="299">
        <v>220</v>
      </c>
      <c r="I303" s="299">
        <v>537</v>
      </c>
      <c r="J303" s="306" t="s">
        <v>1252</v>
      </c>
      <c r="K303" s="307">
        <f>H303-F303</f>
        <v>-210</v>
      </c>
      <c r="L303" s="308">
        <f>K303/F303</f>
        <v>-0.488372093023256</v>
      </c>
      <c r="M303" s="298" t="s">
        <v>788</v>
      </c>
      <c r="N303" s="295">
        <v>43252</v>
      </c>
      <c r="O303" s="6"/>
      <c r="P303" s="6"/>
      <c r="Q303" s="6"/>
      <c r="R303" s="7"/>
      <c r="S303" s="6"/>
      <c r="T303" s="6"/>
      <c r="U303" s="6"/>
      <c r="V303" s="6"/>
      <c r="W303" s="6"/>
      <c r="X303" s="6"/>
      <c r="Y303" s="6"/>
      <c r="Z303" s="6"/>
    </row>
    <row r="304" ht="12.75" customHeight="1" spans="1:26">
      <c r="A304" s="315">
        <v>114</v>
      </c>
      <c r="B304" s="316">
        <v>43220</v>
      </c>
      <c r="C304" s="316"/>
      <c r="D304" s="317" t="s">
        <v>811</v>
      </c>
      <c r="E304" s="318" t="s">
        <v>1108</v>
      </c>
      <c r="F304" s="318">
        <v>153.5</v>
      </c>
      <c r="G304" s="318"/>
      <c r="H304" s="318">
        <v>196</v>
      </c>
      <c r="I304" s="327">
        <v>196</v>
      </c>
      <c r="J304" s="289" t="s">
        <v>1253</v>
      </c>
      <c r="K304" s="290">
        <f>H304-F304</f>
        <v>42.5</v>
      </c>
      <c r="L304" s="291">
        <f>K304/F304</f>
        <v>0.276872964169381</v>
      </c>
      <c r="M304" s="256" t="s">
        <v>782</v>
      </c>
      <c r="N304" s="292">
        <v>43605</v>
      </c>
      <c r="O304" s="6"/>
      <c r="P304" s="6"/>
      <c r="Q304" s="6"/>
      <c r="R304" s="7"/>
      <c r="S304" s="6"/>
      <c r="T304" s="6"/>
      <c r="U304" s="6"/>
      <c r="V304" s="6"/>
      <c r="W304" s="6"/>
      <c r="X304" s="6"/>
      <c r="Y304" s="6"/>
      <c r="Z304" s="6"/>
    </row>
    <row r="305" ht="12.75" customHeight="1" spans="1:26">
      <c r="A305" s="294">
        <v>115</v>
      </c>
      <c r="B305" s="295">
        <v>43306</v>
      </c>
      <c r="C305" s="295"/>
      <c r="D305" s="296" t="s">
        <v>1223</v>
      </c>
      <c r="E305" s="297" t="s">
        <v>1108</v>
      </c>
      <c r="F305" s="298">
        <v>27.5</v>
      </c>
      <c r="G305" s="298"/>
      <c r="H305" s="299">
        <v>13.1</v>
      </c>
      <c r="I305" s="299">
        <v>60</v>
      </c>
      <c r="J305" s="306" t="s">
        <v>1254</v>
      </c>
      <c r="K305" s="307">
        <v>-14.4</v>
      </c>
      <c r="L305" s="308">
        <v>-0.523636363636364</v>
      </c>
      <c r="M305" s="298" t="s">
        <v>788</v>
      </c>
      <c r="N305" s="295">
        <v>43138</v>
      </c>
      <c r="O305" s="6"/>
      <c r="P305" s="6"/>
      <c r="Q305" s="6"/>
      <c r="R305" s="7"/>
      <c r="S305" s="6"/>
      <c r="T305" s="6"/>
      <c r="U305" s="6"/>
      <c r="V305" s="6"/>
      <c r="W305" s="6"/>
      <c r="X305" s="6"/>
      <c r="Y305" s="6"/>
      <c r="Z305" s="6"/>
    </row>
    <row r="306" ht="12.75" customHeight="1" spans="1:26">
      <c r="A306" s="320">
        <v>116</v>
      </c>
      <c r="B306" s="321">
        <v>43318</v>
      </c>
      <c r="C306" s="321"/>
      <c r="D306" s="300" t="s">
        <v>1255</v>
      </c>
      <c r="E306" s="298" t="s">
        <v>1108</v>
      </c>
      <c r="F306" s="298">
        <v>148.5</v>
      </c>
      <c r="G306" s="298"/>
      <c r="H306" s="298">
        <v>102</v>
      </c>
      <c r="I306" s="299">
        <v>182</v>
      </c>
      <c r="J306" s="306" t="s">
        <v>1256</v>
      </c>
      <c r="K306" s="307">
        <f>H306-F306</f>
        <v>-46.5</v>
      </c>
      <c r="L306" s="308">
        <f>K306/F306</f>
        <v>-0.313131313131313</v>
      </c>
      <c r="M306" s="298" t="s">
        <v>788</v>
      </c>
      <c r="N306" s="295">
        <v>43661</v>
      </c>
      <c r="O306" s="6"/>
      <c r="P306" s="6"/>
      <c r="Q306" s="6"/>
      <c r="R306" s="7"/>
      <c r="S306" s="6"/>
      <c r="T306" s="6"/>
      <c r="U306" s="6"/>
      <c r="V306" s="6"/>
      <c r="W306" s="6"/>
      <c r="X306" s="6"/>
      <c r="Y306" s="6"/>
      <c r="Z306" s="6"/>
    </row>
    <row r="307" ht="12.75" customHeight="1" spans="1:26">
      <c r="A307" s="253">
        <v>117</v>
      </c>
      <c r="B307" s="254">
        <v>43335</v>
      </c>
      <c r="C307" s="254"/>
      <c r="D307" s="255" t="s">
        <v>1257</v>
      </c>
      <c r="E307" s="256" t="s">
        <v>1108</v>
      </c>
      <c r="F307" s="318">
        <v>285</v>
      </c>
      <c r="G307" s="256"/>
      <c r="H307" s="256">
        <v>355</v>
      </c>
      <c r="I307" s="288">
        <v>364</v>
      </c>
      <c r="J307" s="289" t="s">
        <v>1258</v>
      </c>
      <c r="K307" s="290">
        <v>70</v>
      </c>
      <c r="L307" s="291">
        <v>0.245614035087719</v>
      </c>
      <c r="M307" s="256" t="s">
        <v>782</v>
      </c>
      <c r="N307" s="292">
        <v>43455</v>
      </c>
      <c r="O307" s="6"/>
      <c r="P307" s="6"/>
      <c r="Q307" s="6"/>
      <c r="R307" s="7"/>
      <c r="S307" s="6"/>
      <c r="T307" s="6"/>
      <c r="U307" s="6"/>
      <c r="V307" s="6"/>
      <c r="W307" s="6"/>
      <c r="X307" s="6"/>
      <c r="Y307" s="6"/>
      <c r="Z307" s="6"/>
    </row>
    <row r="308" ht="12.75" customHeight="1" spans="1:26">
      <c r="A308" s="253">
        <v>118</v>
      </c>
      <c r="B308" s="254">
        <v>43341</v>
      </c>
      <c r="C308" s="254"/>
      <c r="D308" s="255" t="s">
        <v>402</v>
      </c>
      <c r="E308" s="256" t="s">
        <v>1108</v>
      </c>
      <c r="F308" s="318">
        <v>525</v>
      </c>
      <c r="G308" s="256"/>
      <c r="H308" s="256">
        <v>585</v>
      </c>
      <c r="I308" s="288">
        <v>635</v>
      </c>
      <c r="J308" s="289" t="s">
        <v>1259</v>
      </c>
      <c r="K308" s="290">
        <f t="shared" ref="K308:K325" si="224">H308-F308</f>
        <v>60</v>
      </c>
      <c r="L308" s="291">
        <f t="shared" ref="L308:L325" si="225">K308/F308</f>
        <v>0.114285714285714</v>
      </c>
      <c r="M308" s="256" t="s">
        <v>782</v>
      </c>
      <c r="N308" s="292">
        <v>43662</v>
      </c>
      <c r="O308" s="6"/>
      <c r="P308" s="6"/>
      <c r="Q308" s="6"/>
      <c r="R308" s="7"/>
      <c r="S308" s="6"/>
      <c r="T308" s="6"/>
      <c r="U308" s="6"/>
      <c r="V308" s="6"/>
      <c r="W308" s="6"/>
      <c r="X308" s="6"/>
      <c r="Y308" s="6"/>
      <c r="Z308" s="6"/>
    </row>
    <row r="309" ht="12.75" customHeight="1" spans="1:26">
      <c r="A309" s="253">
        <v>119</v>
      </c>
      <c r="B309" s="254">
        <v>43395</v>
      </c>
      <c r="C309" s="254"/>
      <c r="D309" s="255" t="s">
        <v>388</v>
      </c>
      <c r="E309" s="256" t="s">
        <v>1108</v>
      </c>
      <c r="F309" s="318">
        <v>475</v>
      </c>
      <c r="G309" s="256"/>
      <c r="H309" s="256">
        <v>574</v>
      </c>
      <c r="I309" s="288">
        <v>570</v>
      </c>
      <c r="J309" s="289" t="s">
        <v>1166</v>
      </c>
      <c r="K309" s="290">
        <f t="shared" si="224"/>
        <v>99</v>
      </c>
      <c r="L309" s="291">
        <f t="shared" si="225"/>
        <v>0.208421052631579</v>
      </c>
      <c r="M309" s="256" t="s">
        <v>782</v>
      </c>
      <c r="N309" s="292">
        <v>43403</v>
      </c>
      <c r="O309" s="6"/>
      <c r="P309" s="6"/>
      <c r="Q309" s="6"/>
      <c r="R309" s="7"/>
      <c r="S309" s="6"/>
      <c r="T309" s="6"/>
      <c r="U309" s="6"/>
      <c r="V309" s="6"/>
      <c r="W309" s="6"/>
      <c r="X309" s="6"/>
      <c r="Y309" s="6"/>
      <c r="Z309" s="6"/>
    </row>
    <row r="310" ht="12.75" customHeight="1" spans="1:26">
      <c r="A310" s="315">
        <v>120</v>
      </c>
      <c r="B310" s="316">
        <v>43397</v>
      </c>
      <c r="C310" s="316"/>
      <c r="D310" s="317" t="s">
        <v>1260</v>
      </c>
      <c r="E310" s="318" t="s">
        <v>1108</v>
      </c>
      <c r="F310" s="318">
        <v>707.5</v>
      </c>
      <c r="G310" s="318"/>
      <c r="H310" s="318">
        <v>872</v>
      </c>
      <c r="I310" s="327">
        <v>872</v>
      </c>
      <c r="J310" s="328" t="s">
        <v>1166</v>
      </c>
      <c r="K310" s="290">
        <f t="shared" si="224"/>
        <v>164.5</v>
      </c>
      <c r="L310" s="329">
        <f t="shared" si="225"/>
        <v>0.232508833922261</v>
      </c>
      <c r="M310" s="318" t="s">
        <v>782</v>
      </c>
      <c r="N310" s="330">
        <v>43482</v>
      </c>
      <c r="O310" s="6"/>
      <c r="P310" s="6"/>
      <c r="Q310" s="6"/>
      <c r="R310" s="7"/>
      <c r="S310" s="6"/>
      <c r="T310" s="6"/>
      <c r="U310" s="6"/>
      <c r="V310" s="6"/>
      <c r="W310" s="6"/>
      <c r="X310" s="6"/>
      <c r="Y310" s="6"/>
      <c r="Z310" s="6"/>
    </row>
    <row r="311" ht="12.75" customHeight="1" spans="1:26">
      <c r="A311" s="315">
        <v>121</v>
      </c>
      <c r="B311" s="316">
        <v>43398</v>
      </c>
      <c r="C311" s="316"/>
      <c r="D311" s="317" t="s">
        <v>1261</v>
      </c>
      <c r="E311" s="318" t="s">
        <v>1108</v>
      </c>
      <c r="F311" s="318">
        <v>162</v>
      </c>
      <c r="G311" s="318"/>
      <c r="H311" s="318">
        <v>204</v>
      </c>
      <c r="I311" s="327">
        <v>209</v>
      </c>
      <c r="J311" s="328" t="s">
        <v>1262</v>
      </c>
      <c r="K311" s="290">
        <f t="shared" si="224"/>
        <v>42</v>
      </c>
      <c r="L311" s="329">
        <f t="shared" si="225"/>
        <v>0.259259259259259</v>
      </c>
      <c r="M311" s="318" t="s">
        <v>782</v>
      </c>
      <c r="N311" s="330">
        <v>43539</v>
      </c>
      <c r="O311" s="6"/>
      <c r="P311" s="6"/>
      <c r="Q311" s="6"/>
      <c r="R311" s="7"/>
      <c r="S311" s="6"/>
      <c r="T311" s="6"/>
      <c r="U311" s="6"/>
      <c r="V311" s="6"/>
      <c r="W311" s="6"/>
      <c r="X311" s="6"/>
      <c r="Y311" s="6"/>
      <c r="Z311" s="6"/>
    </row>
    <row r="312" ht="12.75" customHeight="1" spans="1:26">
      <c r="A312" s="315">
        <v>122</v>
      </c>
      <c r="B312" s="316">
        <v>43399</v>
      </c>
      <c r="C312" s="316"/>
      <c r="D312" s="317" t="s">
        <v>501</v>
      </c>
      <c r="E312" s="318" t="s">
        <v>1108</v>
      </c>
      <c r="F312" s="318">
        <v>240</v>
      </c>
      <c r="G312" s="318"/>
      <c r="H312" s="318">
        <v>297</v>
      </c>
      <c r="I312" s="327">
        <v>297</v>
      </c>
      <c r="J312" s="328" t="s">
        <v>1166</v>
      </c>
      <c r="K312" s="331">
        <f t="shared" si="224"/>
        <v>57</v>
      </c>
      <c r="L312" s="329">
        <f t="shared" si="225"/>
        <v>0.2375</v>
      </c>
      <c r="M312" s="318" t="s">
        <v>782</v>
      </c>
      <c r="N312" s="330">
        <v>43417</v>
      </c>
      <c r="O312" s="6"/>
      <c r="P312" s="6"/>
      <c r="Q312" s="6"/>
      <c r="R312" s="7"/>
      <c r="S312" s="6"/>
      <c r="T312" s="6"/>
      <c r="U312" s="6"/>
      <c r="V312" s="6"/>
      <c r="W312" s="6"/>
      <c r="X312" s="6"/>
      <c r="Y312" s="6"/>
      <c r="Z312" s="6"/>
    </row>
    <row r="313" ht="12.75" customHeight="1" spans="1:26">
      <c r="A313" s="253">
        <v>123</v>
      </c>
      <c r="B313" s="254">
        <v>43439</v>
      </c>
      <c r="C313" s="254"/>
      <c r="D313" s="255" t="s">
        <v>1263</v>
      </c>
      <c r="E313" s="256" t="s">
        <v>1108</v>
      </c>
      <c r="F313" s="256">
        <v>202.5</v>
      </c>
      <c r="G313" s="256"/>
      <c r="H313" s="256">
        <v>255</v>
      </c>
      <c r="I313" s="288">
        <v>252</v>
      </c>
      <c r="J313" s="289" t="s">
        <v>1166</v>
      </c>
      <c r="K313" s="290">
        <f t="shared" si="224"/>
        <v>52.5</v>
      </c>
      <c r="L313" s="291">
        <f t="shared" si="225"/>
        <v>0.259259259259259</v>
      </c>
      <c r="M313" s="256" t="s">
        <v>782</v>
      </c>
      <c r="N313" s="292">
        <v>43542</v>
      </c>
      <c r="O313" s="6"/>
      <c r="P313" s="6"/>
      <c r="Q313" s="6"/>
      <c r="R313" s="7" t="s">
        <v>1264</v>
      </c>
      <c r="S313" s="6"/>
      <c r="T313" s="6"/>
      <c r="U313" s="6"/>
      <c r="V313" s="6"/>
      <c r="W313" s="6"/>
      <c r="X313" s="6"/>
      <c r="Y313" s="6"/>
      <c r="Z313" s="6"/>
    </row>
    <row r="314" ht="12.75" customHeight="1" spans="1:26">
      <c r="A314" s="315">
        <v>124</v>
      </c>
      <c r="B314" s="316">
        <v>43465</v>
      </c>
      <c r="C314" s="254"/>
      <c r="D314" s="317" t="s">
        <v>165</v>
      </c>
      <c r="E314" s="318" t="s">
        <v>1108</v>
      </c>
      <c r="F314" s="318">
        <v>710</v>
      </c>
      <c r="G314" s="318"/>
      <c r="H314" s="318">
        <v>866</v>
      </c>
      <c r="I314" s="327">
        <v>866</v>
      </c>
      <c r="J314" s="328" t="s">
        <v>1166</v>
      </c>
      <c r="K314" s="290">
        <f t="shared" si="224"/>
        <v>156</v>
      </c>
      <c r="L314" s="291">
        <f t="shared" si="225"/>
        <v>0.219718309859155</v>
      </c>
      <c r="M314" s="256" t="s">
        <v>782</v>
      </c>
      <c r="N314" s="292">
        <v>43553</v>
      </c>
      <c r="O314" s="6"/>
      <c r="P314" s="6"/>
      <c r="Q314" s="6"/>
      <c r="R314" s="7" t="s">
        <v>1264</v>
      </c>
      <c r="S314" s="6"/>
      <c r="T314" s="6"/>
      <c r="U314" s="6"/>
      <c r="V314" s="6"/>
      <c r="W314" s="6"/>
      <c r="X314" s="6"/>
      <c r="Y314" s="6"/>
      <c r="Z314" s="6"/>
    </row>
    <row r="315" ht="12.75" customHeight="1" spans="1:26">
      <c r="A315" s="315">
        <v>125</v>
      </c>
      <c r="B315" s="316">
        <v>43522</v>
      </c>
      <c r="C315" s="316"/>
      <c r="D315" s="317" t="s">
        <v>180</v>
      </c>
      <c r="E315" s="318" t="s">
        <v>1108</v>
      </c>
      <c r="F315" s="318">
        <v>337.25</v>
      </c>
      <c r="G315" s="318"/>
      <c r="H315" s="318">
        <v>398.5</v>
      </c>
      <c r="I315" s="327">
        <v>411</v>
      </c>
      <c r="J315" s="289" t="s">
        <v>1265</v>
      </c>
      <c r="K315" s="290">
        <f t="shared" si="224"/>
        <v>61.25</v>
      </c>
      <c r="L315" s="291">
        <f t="shared" si="225"/>
        <v>0.181616011860637</v>
      </c>
      <c r="M315" s="256" t="s">
        <v>782</v>
      </c>
      <c r="N315" s="292">
        <v>43760</v>
      </c>
      <c r="O315" s="6"/>
      <c r="P315" s="6"/>
      <c r="Q315" s="6"/>
      <c r="R315" s="7" t="s">
        <v>1264</v>
      </c>
      <c r="S315" s="6"/>
      <c r="T315" s="6"/>
      <c r="U315" s="6"/>
      <c r="V315" s="6"/>
      <c r="W315" s="6"/>
      <c r="X315" s="6"/>
      <c r="Y315" s="6"/>
      <c r="Z315" s="6"/>
    </row>
    <row r="316" ht="12.75" customHeight="1" spans="1:26">
      <c r="A316" s="323">
        <v>126</v>
      </c>
      <c r="B316" s="324">
        <v>43559</v>
      </c>
      <c r="C316" s="324"/>
      <c r="D316" s="325" t="s">
        <v>1266</v>
      </c>
      <c r="E316" s="326" t="s">
        <v>1108</v>
      </c>
      <c r="F316" s="326">
        <v>130</v>
      </c>
      <c r="G316" s="326"/>
      <c r="H316" s="326">
        <v>65</v>
      </c>
      <c r="I316" s="332">
        <v>158</v>
      </c>
      <c r="J316" s="306" t="s">
        <v>1267</v>
      </c>
      <c r="K316" s="307">
        <f t="shared" si="224"/>
        <v>-65</v>
      </c>
      <c r="L316" s="308">
        <f t="shared" si="225"/>
        <v>-0.5</v>
      </c>
      <c r="M316" s="298" t="s">
        <v>788</v>
      </c>
      <c r="N316" s="295">
        <v>43726</v>
      </c>
      <c r="O316" s="6"/>
      <c r="P316" s="6"/>
      <c r="Q316" s="6"/>
      <c r="R316" s="7" t="s">
        <v>1268</v>
      </c>
      <c r="S316" s="6"/>
      <c r="T316" s="6"/>
      <c r="U316" s="6"/>
      <c r="V316" s="6"/>
      <c r="W316" s="6"/>
      <c r="X316" s="6"/>
      <c r="Y316" s="6"/>
      <c r="Z316" s="6"/>
    </row>
    <row r="317" ht="12.75" customHeight="1" spans="1:26">
      <c r="A317" s="315">
        <v>127</v>
      </c>
      <c r="B317" s="316">
        <v>43017</v>
      </c>
      <c r="C317" s="316"/>
      <c r="D317" s="317" t="s">
        <v>217</v>
      </c>
      <c r="E317" s="318" t="s">
        <v>1108</v>
      </c>
      <c r="F317" s="318">
        <v>141.5</v>
      </c>
      <c r="G317" s="318"/>
      <c r="H317" s="318">
        <v>183.5</v>
      </c>
      <c r="I317" s="327">
        <v>210</v>
      </c>
      <c r="J317" s="289" t="s">
        <v>1262</v>
      </c>
      <c r="K317" s="290">
        <f t="shared" si="224"/>
        <v>42</v>
      </c>
      <c r="L317" s="291">
        <f t="shared" si="225"/>
        <v>0.296819787985866</v>
      </c>
      <c r="M317" s="256" t="s">
        <v>782</v>
      </c>
      <c r="N317" s="292">
        <v>43042</v>
      </c>
      <c r="O317" s="6"/>
      <c r="P317" s="6"/>
      <c r="Q317" s="6"/>
      <c r="R317" s="7" t="s">
        <v>1268</v>
      </c>
      <c r="S317" s="6"/>
      <c r="T317" s="6"/>
      <c r="U317" s="6"/>
      <c r="V317" s="6"/>
      <c r="W317" s="6"/>
      <c r="X317" s="6"/>
      <c r="Y317" s="6"/>
      <c r="Z317" s="6"/>
    </row>
    <row r="318" ht="12.75" customHeight="1" spans="1:26">
      <c r="A318" s="323">
        <v>128</v>
      </c>
      <c r="B318" s="324">
        <v>43074</v>
      </c>
      <c r="C318" s="324"/>
      <c r="D318" s="325" t="s">
        <v>322</v>
      </c>
      <c r="E318" s="326" t="s">
        <v>1108</v>
      </c>
      <c r="F318" s="322">
        <v>172</v>
      </c>
      <c r="G318" s="326"/>
      <c r="H318" s="326">
        <v>155.25</v>
      </c>
      <c r="I318" s="332">
        <v>230</v>
      </c>
      <c r="J318" s="306" t="s">
        <v>1269</v>
      </c>
      <c r="K318" s="307">
        <f t="shared" si="224"/>
        <v>-16.75</v>
      </c>
      <c r="L318" s="308">
        <f t="shared" si="225"/>
        <v>-0.0973837209302326</v>
      </c>
      <c r="M318" s="298" t="s">
        <v>788</v>
      </c>
      <c r="N318" s="295">
        <v>43787</v>
      </c>
      <c r="O318" s="6"/>
      <c r="P318" s="6"/>
      <c r="Q318" s="6"/>
      <c r="R318" s="7" t="s">
        <v>1268</v>
      </c>
      <c r="S318" s="6"/>
      <c r="T318" s="6"/>
      <c r="U318" s="6"/>
      <c r="V318" s="6"/>
      <c r="W318" s="6"/>
      <c r="X318" s="6"/>
      <c r="Y318" s="6"/>
      <c r="Z318" s="6"/>
    </row>
    <row r="319" ht="12.75" customHeight="1" spans="1:26">
      <c r="A319" s="315">
        <v>129</v>
      </c>
      <c r="B319" s="316">
        <v>43398</v>
      </c>
      <c r="C319" s="316"/>
      <c r="D319" s="317" t="s">
        <v>123</v>
      </c>
      <c r="E319" s="318" t="s">
        <v>1108</v>
      </c>
      <c r="F319" s="318">
        <v>698.5</v>
      </c>
      <c r="G319" s="318"/>
      <c r="H319" s="318">
        <v>890</v>
      </c>
      <c r="I319" s="327">
        <v>890</v>
      </c>
      <c r="J319" s="289" t="s">
        <v>1270</v>
      </c>
      <c r="K319" s="290">
        <f t="shared" si="224"/>
        <v>191.5</v>
      </c>
      <c r="L319" s="291">
        <f t="shared" si="225"/>
        <v>0.274158911954188</v>
      </c>
      <c r="M319" s="256" t="s">
        <v>782</v>
      </c>
      <c r="N319" s="292">
        <v>44328</v>
      </c>
      <c r="O319" s="6"/>
      <c r="P319" s="6"/>
      <c r="Q319" s="6"/>
      <c r="R319" s="7" t="s">
        <v>1264</v>
      </c>
      <c r="S319" s="6"/>
      <c r="T319" s="6"/>
      <c r="U319" s="6"/>
      <c r="V319" s="6"/>
      <c r="W319" s="6"/>
      <c r="X319" s="6"/>
      <c r="Y319" s="6"/>
      <c r="Z319" s="6"/>
    </row>
    <row r="320" ht="12.75" customHeight="1" spans="1:26">
      <c r="A320" s="315">
        <v>130</v>
      </c>
      <c r="B320" s="316">
        <v>42877</v>
      </c>
      <c r="C320" s="316"/>
      <c r="D320" s="317" t="s">
        <v>1271</v>
      </c>
      <c r="E320" s="318" t="s">
        <v>1108</v>
      </c>
      <c r="F320" s="318">
        <v>127.6</v>
      </c>
      <c r="G320" s="318"/>
      <c r="H320" s="318">
        <v>138</v>
      </c>
      <c r="I320" s="327">
        <v>190</v>
      </c>
      <c r="J320" s="289" t="s">
        <v>1272</v>
      </c>
      <c r="K320" s="290">
        <f t="shared" si="224"/>
        <v>10.4</v>
      </c>
      <c r="L320" s="291">
        <f t="shared" si="225"/>
        <v>0.0815047021943574</v>
      </c>
      <c r="M320" s="256" t="s">
        <v>782</v>
      </c>
      <c r="N320" s="292">
        <v>43774</v>
      </c>
      <c r="O320" s="6"/>
      <c r="P320" s="6"/>
      <c r="Q320" s="6"/>
      <c r="R320" s="7" t="s">
        <v>1268</v>
      </c>
      <c r="S320" s="6"/>
      <c r="T320" s="6"/>
      <c r="U320" s="6"/>
      <c r="V320" s="6"/>
      <c r="W320" s="6"/>
      <c r="X320" s="6"/>
      <c r="Y320" s="6"/>
      <c r="Z320" s="6"/>
    </row>
    <row r="321" ht="12.75" customHeight="1" spans="1:26">
      <c r="A321" s="315">
        <v>131</v>
      </c>
      <c r="B321" s="316">
        <v>43158</v>
      </c>
      <c r="C321" s="316"/>
      <c r="D321" s="317" t="s">
        <v>1273</v>
      </c>
      <c r="E321" s="318" t="s">
        <v>1108</v>
      </c>
      <c r="F321" s="318">
        <v>317</v>
      </c>
      <c r="G321" s="318"/>
      <c r="H321" s="318">
        <v>382.5</v>
      </c>
      <c r="I321" s="327">
        <v>398</v>
      </c>
      <c r="J321" s="289" t="s">
        <v>1274</v>
      </c>
      <c r="K321" s="290">
        <f t="shared" si="224"/>
        <v>65.5</v>
      </c>
      <c r="L321" s="291">
        <f t="shared" si="225"/>
        <v>0.206624605678233</v>
      </c>
      <c r="M321" s="256" t="s">
        <v>782</v>
      </c>
      <c r="N321" s="292">
        <v>44238</v>
      </c>
      <c r="O321" s="6"/>
      <c r="P321" s="6"/>
      <c r="Q321" s="6"/>
      <c r="R321" s="7" t="s">
        <v>1268</v>
      </c>
      <c r="S321" s="6"/>
      <c r="T321" s="6"/>
      <c r="U321" s="6"/>
      <c r="V321" s="6"/>
      <c r="W321" s="6"/>
      <c r="X321" s="6"/>
      <c r="Y321" s="6"/>
      <c r="Z321" s="6"/>
    </row>
    <row r="322" ht="12.75" customHeight="1" spans="1:26">
      <c r="A322" s="323">
        <v>132</v>
      </c>
      <c r="B322" s="324">
        <v>43164</v>
      </c>
      <c r="C322" s="324"/>
      <c r="D322" s="325" t="s">
        <v>172</v>
      </c>
      <c r="E322" s="326" t="s">
        <v>1108</v>
      </c>
      <c r="F322" s="322">
        <f>510-14.4</f>
        <v>495.6</v>
      </c>
      <c r="G322" s="326"/>
      <c r="H322" s="326">
        <v>350</v>
      </c>
      <c r="I322" s="332">
        <v>672</v>
      </c>
      <c r="J322" s="306" t="s">
        <v>1275</v>
      </c>
      <c r="K322" s="307">
        <f t="shared" si="224"/>
        <v>-145.6</v>
      </c>
      <c r="L322" s="308">
        <f t="shared" si="225"/>
        <v>-0.293785310734463</v>
      </c>
      <c r="M322" s="298" t="s">
        <v>788</v>
      </c>
      <c r="N322" s="295">
        <v>43887</v>
      </c>
      <c r="O322" s="6"/>
      <c r="P322" s="6"/>
      <c r="Q322" s="6"/>
      <c r="R322" s="7" t="s">
        <v>1264</v>
      </c>
      <c r="S322" s="6"/>
      <c r="T322" s="6"/>
      <c r="U322" s="6"/>
      <c r="V322" s="6"/>
      <c r="W322" s="6"/>
      <c r="X322" s="6"/>
      <c r="Y322" s="6"/>
      <c r="Z322" s="6"/>
    </row>
    <row r="323" ht="12.75" customHeight="1" spans="1:26">
      <c r="A323" s="323">
        <v>133</v>
      </c>
      <c r="B323" s="324">
        <v>43237</v>
      </c>
      <c r="C323" s="324"/>
      <c r="D323" s="325" t="s">
        <v>1276</v>
      </c>
      <c r="E323" s="326" t="s">
        <v>1108</v>
      </c>
      <c r="F323" s="322">
        <v>230.3</v>
      </c>
      <c r="G323" s="326"/>
      <c r="H323" s="326">
        <v>102.5</v>
      </c>
      <c r="I323" s="332">
        <v>348</v>
      </c>
      <c r="J323" s="306" t="s">
        <v>1277</v>
      </c>
      <c r="K323" s="307">
        <f t="shared" si="224"/>
        <v>-127.8</v>
      </c>
      <c r="L323" s="308">
        <f t="shared" si="225"/>
        <v>-0.554928354320452</v>
      </c>
      <c r="M323" s="298" t="s">
        <v>788</v>
      </c>
      <c r="N323" s="295">
        <v>43896</v>
      </c>
      <c r="O323" s="6"/>
      <c r="P323" s="6"/>
      <c r="Q323" s="6"/>
      <c r="R323" s="7" t="s">
        <v>1264</v>
      </c>
      <c r="S323" s="6"/>
      <c r="T323" s="6"/>
      <c r="U323" s="6"/>
      <c r="V323" s="6"/>
      <c r="W323" s="6"/>
      <c r="X323" s="6"/>
      <c r="Y323" s="6"/>
      <c r="Z323" s="6"/>
    </row>
    <row r="324" ht="12.75" customHeight="1" spans="1:26">
      <c r="A324" s="315">
        <v>134</v>
      </c>
      <c r="B324" s="316">
        <v>43258</v>
      </c>
      <c r="C324" s="316"/>
      <c r="D324" s="317" t="s">
        <v>454</v>
      </c>
      <c r="E324" s="318" t="s">
        <v>1108</v>
      </c>
      <c r="F324" s="318">
        <f>342.5-5.1</f>
        <v>337.4</v>
      </c>
      <c r="G324" s="318"/>
      <c r="H324" s="318">
        <v>412.5</v>
      </c>
      <c r="I324" s="327">
        <v>439</v>
      </c>
      <c r="J324" s="289" t="s">
        <v>1278</v>
      </c>
      <c r="K324" s="290">
        <f t="shared" si="224"/>
        <v>75.1</v>
      </c>
      <c r="L324" s="291">
        <f t="shared" si="225"/>
        <v>0.222584469472436</v>
      </c>
      <c r="M324" s="256" t="s">
        <v>782</v>
      </c>
      <c r="N324" s="292">
        <v>44230</v>
      </c>
      <c r="O324" s="6"/>
      <c r="P324" s="6"/>
      <c r="Q324" s="6"/>
      <c r="R324" s="7" t="s">
        <v>1268</v>
      </c>
      <c r="S324" s="6"/>
      <c r="T324" s="6"/>
      <c r="U324" s="6"/>
      <c r="V324" s="6"/>
      <c r="W324" s="6"/>
      <c r="X324" s="6"/>
      <c r="Y324" s="6"/>
      <c r="Z324" s="6"/>
    </row>
    <row r="325" ht="12.75" customHeight="1" spans="1:26">
      <c r="A325" s="303">
        <v>135</v>
      </c>
      <c r="B325" s="302">
        <v>43285</v>
      </c>
      <c r="C325" s="302"/>
      <c r="D325" s="303" t="s">
        <v>60</v>
      </c>
      <c r="E325" s="304" t="s">
        <v>1108</v>
      </c>
      <c r="F325" s="304">
        <f>127.5-5.53</f>
        <v>121.97</v>
      </c>
      <c r="G325" s="305"/>
      <c r="H325" s="305">
        <v>122.5</v>
      </c>
      <c r="I325" s="305">
        <v>170</v>
      </c>
      <c r="J325" s="312" t="s">
        <v>1279</v>
      </c>
      <c r="K325" s="313">
        <f t="shared" si="224"/>
        <v>0.530000000000001</v>
      </c>
      <c r="L325" s="314">
        <f t="shared" si="225"/>
        <v>0.00434533081905387</v>
      </c>
      <c r="M325" s="304" t="s">
        <v>778</v>
      </c>
      <c r="N325" s="302">
        <v>44431</v>
      </c>
      <c r="O325" s="6"/>
      <c r="P325" s="6"/>
      <c r="Q325" s="6"/>
      <c r="R325" s="7" t="s">
        <v>1264</v>
      </c>
      <c r="S325" s="6"/>
      <c r="T325" s="6"/>
      <c r="U325" s="6"/>
      <c r="V325" s="6"/>
      <c r="W325" s="6"/>
      <c r="X325" s="6"/>
      <c r="Y325" s="6"/>
      <c r="Z325" s="6"/>
    </row>
    <row r="326" ht="12.75" customHeight="1" spans="1:26">
      <c r="A326" s="323">
        <v>136</v>
      </c>
      <c r="B326" s="324">
        <v>43294</v>
      </c>
      <c r="C326" s="324"/>
      <c r="D326" s="325" t="s">
        <v>1280</v>
      </c>
      <c r="E326" s="326" t="s">
        <v>1108</v>
      </c>
      <c r="F326" s="322">
        <v>46.5</v>
      </c>
      <c r="G326" s="326"/>
      <c r="H326" s="326">
        <v>17</v>
      </c>
      <c r="I326" s="332">
        <v>59</v>
      </c>
      <c r="J326" s="306" t="s">
        <v>1281</v>
      </c>
      <c r="K326" s="307">
        <f t="shared" ref="K326:K335" si="226">H326-F326</f>
        <v>-29.5</v>
      </c>
      <c r="L326" s="308">
        <f t="shared" ref="L326:L335" si="227">K326/F326</f>
        <v>-0.634408602150538</v>
      </c>
      <c r="M326" s="298" t="s">
        <v>788</v>
      </c>
      <c r="N326" s="295">
        <v>43887</v>
      </c>
      <c r="O326" s="6"/>
      <c r="P326" s="6"/>
      <c r="Q326" s="6"/>
      <c r="R326" s="7" t="s">
        <v>1264</v>
      </c>
      <c r="S326" s="6"/>
      <c r="T326" s="6"/>
      <c r="U326" s="6"/>
      <c r="V326" s="6"/>
      <c r="W326" s="6"/>
      <c r="X326" s="6"/>
      <c r="Y326" s="6"/>
      <c r="Z326" s="6"/>
    </row>
    <row r="327" ht="12.75" customHeight="1" spans="1:26">
      <c r="A327" s="315">
        <v>137</v>
      </c>
      <c r="B327" s="316">
        <v>43396</v>
      </c>
      <c r="C327" s="316"/>
      <c r="D327" s="317" t="s">
        <v>436</v>
      </c>
      <c r="E327" s="318" t="s">
        <v>1108</v>
      </c>
      <c r="F327" s="318">
        <v>156.5</v>
      </c>
      <c r="G327" s="318"/>
      <c r="H327" s="318">
        <v>207.5</v>
      </c>
      <c r="I327" s="327">
        <v>191</v>
      </c>
      <c r="J327" s="289" t="s">
        <v>1166</v>
      </c>
      <c r="K327" s="290">
        <f t="shared" si="226"/>
        <v>51</v>
      </c>
      <c r="L327" s="291">
        <f t="shared" si="227"/>
        <v>0.325878594249201</v>
      </c>
      <c r="M327" s="256" t="s">
        <v>782</v>
      </c>
      <c r="N327" s="292">
        <v>44369</v>
      </c>
      <c r="O327" s="6"/>
      <c r="P327" s="6"/>
      <c r="Q327" s="6"/>
      <c r="R327" s="7" t="s">
        <v>1264</v>
      </c>
      <c r="S327" s="6"/>
      <c r="T327" s="6"/>
      <c r="U327" s="6"/>
      <c r="V327" s="6"/>
      <c r="W327" s="6"/>
      <c r="X327" s="6"/>
      <c r="Y327" s="6"/>
      <c r="Z327" s="6"/>
    </row>
    <row r="328" ht="12.75" customHeight="1" spans="1:26">
      <c r="A328" s="315">
        <v>138</v>
      </c>
      <c r="B328" s="316">
        <v>43439</v>
      </c>
      <c r="C328" s="316"/>
      <c r="D328" s="317" t="s">
        <v>347</v>
      </c>
      <c r="E328" s="318" t="s">
        <v>1108</v>
      </c>
      <c r="F328" s="318">
        <v>259.5</v>
      </c>
      <c r="G328" s="318"/>
      <c r="H328" s="318">
        <v>320</v>
      </c>
      <c r="I328" s="327">
        <v>320</v>
      </c>
      <c r="J328" s="289" t="s">
        <v>1166</v>
      </c>
      <c r="K328" s="290">
        <f t="shared" si="226"/>
        <v>60.5</v>
      </c>
      <c r="L328" s="291">
        <f t="shared" si="227"/>
        <v>0.233140655105973</v>
      </c>
      <c r="M328" s="256" t="s">
        <v>782</v>
      </c>
      <c r="N328" s="292">
        <v>44323</v>
      </c>
      <c r="O328" s="6"/>
      <c r="P328" s="6"/>
      <c r="Q328" s="6"/>
      <c r="R328" s="7" t="s">
        <v>1264</v>
      </c>
      <c r="S328" s="6"/>
      <c r="T328" s="6"/>
      <c r="U328" s="6"/>
      <c r="V328" s="6"/>
      <c r="W328" s="6"/>
      <c r="X328" s="6"/>
      <c r="Y328" s="6"/>
      <c r="Z328" s="6"/>
    </row>
    <row r="329" ht="12.75" customHeight="1" spans="1:26">
      <c r="A329" s="323">
        <v>139</v>
      </c>
      <c r="B329" s="324">
        <v>43439</v>
      </c>
      <c r="C329" s="324"/>
      <c r="D329" s="325" t="s">
        <v>1282</v>
      </c>
      <c r="E329" s="326" t="s">
        <v>1108</v>
      </c>
      <c r="F329" s="326">
        <v>715</v>
      </c>
      <c r="G329" s="326"/>
      <c r="H329" s="326">
        <v>445</v>
      </c>
      <c r="I329" s="332">
        <v>840</v>
      </c>
      <c r="J329" s="306" t="s">
        <v>1283</v>
      </c>
      <c r="K329" s="307">
        <f t="shared" si="226"/>
        <v>-270</v>
      </c>
      <c r="L329" s="308">
        <f t="shared" si="227"/>
        <v>-0.377622377622378</v>
      </c>
      <c r="M329" s="298" t="s">
        <v>788</v>
      </c>
      <c r="N329" s="295">
        <v>43800</v>
      </c>
      <c r="O329" s="6"/>
      <c r="P329" s="6"/>
      <c r="Q329" s="6"/>
      <c r="R329" s="7" t="s">
        <v>1264</v>
      </c>
      <c r="S329" s="6"/>
      <c r="T329" s="6"/>
      <c r="U329" s="6"/>
      <c r="V329" s="6"/>
      <c r="W329" s="6"/>
      <c r="X329" s="6"/>
      <c r="Y329" s="6"/>
      <c r="Z329" s="6"/>
    </row>
    <row r="330" ht="12.75" customHeight="1" spans="1:26">
      <c r="A330" s="315">
        <v>140</v>
      </c>
      <c r="B330" s="316">
        <v>43469</v>
      </c>
      <c r="C330" s="316"/>
      <c r="D330" s="317" t="s">
        <v>186</v>
      </c>
      <c r="E330" s="318" t="s">
        <v>1108</v>
      </c>
      <c r="F330" s="318">
        <v>875</v>
      </c>
      <c r="G330" s="318"/>
      <c r="H330" s="318">
        <v>1165</v>
      </c>
      <c r="I330" s="327">
        <v>1185</v>
      </c>
      <c r="J330" s="289" t="s">
        <v>1284</v>
      </c>
      <c r="K330" s="290">
        <f t="shared" si="226"/>
        <v>290</v>
      </c>
      <c r="L330" s="291">
        <f t="shared" si="227"/>
        <v>0.331428571428571</v>
      </c>
      <c r="M330" s="256" t="s">
        <v>782</v>
      </c>
      <c r="N330" s="292">
        <v>43847</v>
      </c>
      <c r="O330" s="6"/>
      <c r="P330" s="6"/>
      <c r="Q330" s="6"/>
      <c r="R330" s="7" t="s">
        <v>1264</v>
      </c>
      <c r="S330" s="6"/>
      <c r="T330" s="6"/>
      <c r="U330" s="6"/>
      <c r="V330" s="6"/>
      <c r="W330" s="6"/>
      <c r="X330" s="6"/>
      <c r="Y330" s="6"/>
      <c r="Z330" s="6"/>
    </row>
    <row r="331" ht="12.75" customHeight="1" spans="1:26">
      <c r="A331" s="315">
        <v>141</v>
      </c>
      <c r="B331" s="316">
        <v>43559</v>
      </c>
      <c r="C331" s="316"/>
      <c r="D331" s="317" t="s">
        <v>365</v>
      </c>
      <c r="E331" s="318" t="s">
        <v>1108</v>
      </c>
      <c r="F331" s="318">
        <f>387-14.63</f>
        <v>372.37</v>
      </c>
      <c r="G331" s="318"/>
      <c r="H331" s="318">
        <v>490</v>
      </c>
      <c r="I331" s="327">
        <v>490</v>
      </c>
      <c r="J331" s="289" t="s">
        <v>1166</v>
      </c>
      <c r="K331" s="290">
        <f t="shared" si="226"/>
        <v>117.63</v>
      </c>
      <c r="L331" s="291">
        <f t="shared" si="227"/>
        <v>0.31589548030185</v>
      </c>
      <c r="M331" s="256" t="s">
        <v>782</v>
      </c>
      <c r="N331" s="292">
        <v>43850</v>
      </c>
      <c r="O331" s="6"/>
      <c r="P331" s="6"/>
      <c r="Q331" s="6"/>
      <c r="R331" s="7" t="s">
        <v>1264</v>
      </c>
      <c r="S331" s="6"/>
      <c r="T331" s="6"/>
      <c r="U331" s="6"/>
      <c r="V331" s="6"/>
      <c r="W331" s="6"/>
      <c r="X331" s="6"/>
      <c r="Y331" s="6"/>
      <c r="Z331" s="6"/>
    </row>
    <row r="332" ht="12.75" customHeight="1" spans="1:26">
      <c r="A332" s="323">
        <v>142</v>
      </c>
      <c r="B332" s="324">
        <v>43578</v>
      </c>
      <c r="C332" s="324"/>
      <c r="D332" s="325" t="s">
        <v>1285</v>
      </c>
      <c r="E332" s="326" t="s">
        <v>775</v>
      </c>
      <c r="F332" s="326">
        <v>220</v>
      </c>
      <c r="G332" s="326"/>
      <c r="H332" s="326">
        <v>127.5</v>
      </c>
      <c r="I332" s="332">
        <v>284</v>
      </c>
      <c r="J332" s="306" t="s">
        <v>1286</v>
      </c>
      <c r="K332" s="307">
        <f t="shared" si="226"/>
        <v>-92.5</v>
      </c>
      <c r="L332" s="308">
        <f t="shared" si="227"/>
        <v>-0.420454545454545</v>
      </c>
      <c r="M332" s="298" t="s">
        <v>788</v>
      </c>
      <c r="N332" s="295">
        <v>43896</v>
      </c>
      <c r="O332" s="6"/>
      <c r="P332" s="6"/>
      <c r="Q332" s="6"/>
      <c r="R332" s="7" t="s">
        <v>1264</v>
      </c>
      <c r="S332" s="6"/>
      <c r="T332" s="6"/>
      <c r="U332" s="6"/>
      <c r="V332" s="6"/>
      <c r="W332" s="6"/>
      <c r="X332" s="6"/>
      <c r="Y332" s="6"/>
      <c r="Z332" s="6"/>
    </row>
    <row r="333" ht="12.75" customHeight="1" spans="1:26">
      <c r="A333" s="315">
        <v>143</v>
      </c>
      <c r="B333" s="316">
        <v>43622</v>
      </c>
      <c r="C333" s="316"/>
      <c r="D333" s="317" t="s">
        <v>502</v>
      </c>
      <c r="E333" s="318" t="s">
        <v>775</v>
      </c>
      <c r="F333" s="318">
        <v>332.8</v>
      </c>
      <c r="G333" s="318"/>
      <c r="H333" s="318">
        <v>405</v>
      </c>
      <c r="I333" s="327">
        <v>419</v>
      </c>
      <c r="J333" s="289" t="s">
        <v>1287</v>
      </c>
      <c r="K333" s="290">
        <f t="shared" si="226"/>
        <v>72.2</v>
      </c>
      <c r="L333" s="291">
        <f t="shared" si="227"/>
        <v>0.216947115384615</v>
      </c>
      <c r="M333" s="256" t="s">
        <v>782</v>
      </c>
      <c r="N333" s="292">
        <v>43860</v>
      </c>
      <c r="O333" s="6"/>
      <c r="P333" s="6"/>
      <c r="Q333" s="6"/>
      <c r="R333" s="7" t="s">
        <v>1268</v>
      </c>
      <c r="S333" s="6"/>
      <c r="T333" s="6"/>
      <c r="U333" s="6"/>
      <c r="V333" s="6"/>
      <c r="W333" s="6"/>
      <c r="X333" s="6"/>
      <c r="Y333" s="6"/>
      <c r="Z333" s="6"/>
    </row>
    <row r="334" ht="12.75" customHeight="1" spans="1:26">
      <c r="A334" s="303">
        <v>144</v>
      </c>
      <c r="B334" s="302">
        <v>43641</v>
      </c>
      <c r="C334" s="302"/>
      <c r="D334" s="303" t="s">
        <v>178</v>
      </c>
      <c r="E334" s="304" t="s">
        <v>1108</v>
      </c>
      <c r="F334" s="304">
        <v>386</v>
      </c>
      <c r="G334" s="305"/>
      <c r="H334" s="305">
        <v>395</v>
      </c>
      <c r="I334" s="305">
        <v>452</v>
      </c>
      <c r="J334" s="312" t="s">
        <v>1045</v>
      </c>
      <c r="K334" s="313">
        <f t="shared" si="226"/>
        <v>9</v>
      </c>
      <c r="L334" s="314">
        <f t="shared" si="227"/>
        <v>0.0233160621761658</v>
      </c>
      <c r="M334" s="304" t="s">
        <v>778</v>
      </c>
      <c r="N334" s="302">
        <v>43868</v>
      </c>
      <c r="O334" s="6"/>
      <c r="P334" s="6"/>
      <c r="Q334" s="6"/>
      <c r="R334" s="7" t="s">
        <v>1268</v>
      </c>
      <c r="S334" s="6"/>
      <c r="T334" s="6"/>
      <c r="U334" s="6"/>
      <c r="V334" s="6"/>
      <c r="W334" s="6"/>
      <c r="X334" s="6"/>
      <c r="Y334" s="6"/>
      <c r="Z334" s="6"/>
    </row>
    <row r="335" ht="12.75" customHeight="1" spans="1:26">
      <c r="A335" s="303">
        <v>145</v>
      </c>
      <c r="B335" s="302">
        <v>43707</v>
      </c>
      <c r="C335" s="302"/>
      <c r="D335" s="303" t="s">
        <v>152</v>
      </c>
      <c r="E335" s="304" t="s">
        <v>1108</v>
      </c>
      <c r="F335" s="304">
        <v>137.5</v>
      </c>
      <c r="G335" s="305"/>
      <c r="H335" s="305">
        <v>138.5</v>
      </c>
      <c r="I335" s="305">
        <v>190</v>
      </c>
      <c r="J335" s="312" t="s">
        <v>1288</v>
      </c>
      <c r="K335" s="313">
        <f t="shared" si="226"/>
        <v>1</v>
      </c>
      <c r="L335" s="314">
        <f t="shared" si="227"/>
        <v>0.00727272727272727</v>
      </c>
      <c r="M335" s="304" t="s">
        <v>778</v>
      </c>
      <c r="N335" s="302">
        <v>44432</v>
      </c>
      <c r="O335" s="6"/>
      <c r="P335" s="6"/>
      <c r="Q335" s="6"/>
      <c r="R335" s="7" t="s">
        <v>1264</v>
      </c>
      <c r="S335" s="6"/>
      <c r="T335" s="6"/>
      <c r="U335" s="6"/>
      <c r="V335" s="6"/>
      <c r="W335" s="6"/>
      <c r="X335" s="6"/>
      <c r="Y335" s="6"/>
      <c r="Z335" s="6"/>
    </row>
    <row r="336" ht="12.75" customHeight="1" spans="1:26">
      <c r="A336" s="315">
        <v>146</v>
      </c>
      <c r="B336" s="316">
        <v>43731</v>
      </c>
      <c r="C336" s="316"/>
      <c r="D336" s="317" t="s">
        <v>446</v>
      </c>
      <c r="E336" s="318" t="s">
        <v>1108</v>
      </c>
      <c r="F336" s="318">
        <v>235</v>
      </c>
      <c r="G336" s="318"/>
      <c r="H336" s="318">
        <v>295</v>
      </c>
      <c r="I336" s="327">
        <v>296</v>
      </c>
      <c r="J336" s="289" t="s">
        <v>1072</v>
      </c>
      <c r="K336" s="290">
        <f t="shared" ref="K336:K342" si="228">H336-F336</f>
        <v>60</v>
      </c>
      <c r="L336" s="291">
        <f t="shared" ref="L336:L342" si="229">K336/F336</f>
        <v>0.25531914893617</v>
      </c>
      <c r="M336" s="256" t="s">
        <v>782</v>
      </c>
      <c r="N336" s="292">
        <v>43844</v>
      </c>
      <c r="O336" s="6"/>
      <c r="P336" s="6"/>
      <c r="Q336" s="6"/>
      <c r="R336" s="7" t="s">
        <v>1268</v>
      </c>
      <c r="S336" s="6"/>
      <c r="T336" s="6"/>
      <c r="U336" s="6"/>
      <c r="V336" s="6"/>
      <c r="W336" s="6"/>
      <c r="X336" s="6"/>
      <c r="Y336" s="6"/>
      <c r="Z336" s="6"/>
    </row>
    <row r="337" ht="12.75" customHeight="1" spans="1:26">
      <c r="A337" s="315">
        <v>147</v>
      </c>
      <c r="B337" s="316">
        <v>43752</v>
      </c>
      <c r="C337" s="316"/>
      <c r="D337" s="317" t="s">
        <v>1289</v>
      </c>
      <c r="E337" s="318" t="s">
        <v>1108</v>
      </c>
      <c r="F337" s="318">
        <v>277.5</v>
      </c>
      <c r="G337" s="318"/>
      <c r="H337" s="318">
        <v>333</v>
      </c>
      <c r="I337" s="327">
        <v>333</v>
      </c>
      <c r="J337" s="289" t="s">
        <v>1290</v>
      </c>
      <c r="K337" s="290">
        <f t="shared" si="228"/>
        <v>55.5</v>
      </c>
      <c r="L337" s="291">
        <f t="shared" si="229"/>
        <v>0.2</v>
      </c>
      <c r="M337" s="256" t="s">
        <v>782</v>
      </c>
      <c r="N337" s="292">
        <v>43846</v>
      </c>
      <c r="O337" s="6"/>
      <c r="P337" s="6"/>
      <c r="Q337" s="6"/>
      <c r="R337" s="7" t="s">
        <v>1264</v>
      </c>
      <c r="S337" s="6"/>
      <c r="T337" s="6"/>
      <c r="U337" s="6"/>
      <c r="V337" s="6"/>
      <c r="W337" s="6"/>
      <c r="X337" s="6"/>
      <c r="Y337" s="6"/>
      <c r="Z337" s="6"/>
    </row>
    <row r="338" ht="12.75" customHeight="1" spans="1:26">
      <c r="A338" s="315">
        <v>148</v>
      </c>
      <c r="B338" s="316">
        <v>43752</v>
      </c>
      <c r="C338" s="316"/>
      <c r="D338" s="317" t="s">
        <v>1291</v>
      </c>
      <c r="E338" s="318" t="s">
        <v>1108</v>
      </c>
      <c r="F338" s="318">
        <v>930</v>
      </c>
      <c r="G338" s="318"/>
      <c r="H338" s="318">
        <v>1165</v>
      </c>
      <c r="I338" s="327">
        <v>1200</v>
      </c>
      <c r="J338" s="289" t="s">
        <v>1292</v>
      </c>
      <c r="K338" s="290">
        <f t="shared" si="228"/>
        <v>235</v>
      </c>
      <c r="L338" s="291">
        <f t="shared" si="229"/>
        <v>0.252688172043011</v>
      </c>
      <c r="M338" s="256" t="s">
        <v>782</v>
      </c>
      <c r="N338" s="292">
        <v>43847</v>
      </c>
      <c r="O338" s="6"/>
      <c r="P338" s="6"/>
      <c r="Q338" s="6"/>
      <c r="R338" s="7" t="s">
        <v>1268</v>
      </c>
      <c r="S338" s="6"/>
      <c r="T338" s="6"/>
      <c r="U338" s="6"/>
      <c r="V338" s="6"/>
      <c r="W338" s="6"/>
      <c r="X338" s="6"/>
      <c r="Y338" s="6"/>
      <c r="Z338" s="6"/>
    </row>
    <row r="339" ht="12.75" customHeight="1" spans="1:26">
      <c r="A339" s="315">
        <v>149</v>
      </c>
      <c r="B339" s="316">
        <v>43753</v>
      </c>
      <c r="C339" s="316"/>
      <c r="D339" s="317" t="s">
        <v>1293</v>
      </c>
      <c r="E339" s="318" t="s">
        <v>1108</v>
      </c>
      <c r="F339" s="257">
        <v>111</v>
      </c>
      <c r="G339" s="318"/>
      <c r="H339" s="318">
        <v>141</v>
      </c>
      <c r="I339" s="327">
        <v>141</v>
      </c>
      <c r="J339" s="289" t="s">
        <v>1294</v>
      </c>
      <c r="K339" s="290">
        <f t="shared" si="228"/>
        <v>30</v>
      </c>
      <c r="L339" s="291">
        <f t="shared" si="229"/>
        <v>0.27027027027027</v>
      </c>
      <c r="M339" s="256" t="s">
        <v>782</v>
      </c>
      <c r="N339" s="292">
        <v>44328</v>
      </c>
      <c r="O339" s="6"/>
      <c r="P339" s="6"/>
      <c r="Q339" s="6"/>
      <c r="R339" s="7" t="s">
        <v>1268</v>
      </c>
      <c r="S339" s="6"/>
      <c r="T339" s="6"/>
      <c r="U339" s="6"/>
      <c r="V339" s="6"/>
      <c r="W339" s="6"/>
      <c r="X339" s="6"/>
      <c r="Y339" s="6"/>
      <c r="Z339" s="6"/>
    </row>
    <row r="340" ht="12.75" customHeight="1" spans="1:26">
      <c r="A340" s="315">
        <v>150</v>
      </c>
      <c r="B340" s="316">
        <v>43753</v>
      </c>
      <c r="C340" s="316"/>
      <c r="D340" s="317" t="s">
        <v>1295</v>
      </c>
      <c r="E340" s="318" t="s">
        <v>1108</v>
      </c>
      <c r="F340" s="257">
        <v>296</v>
      </c>
      <c r="G340" s="318"/>
      <c r="H340" s="318">
        <v>370</v>
      </c>
      <c r="I340" s="327">
        <v>370</v>
      </c>
      <c r="J340" s="289" t="s">
        <v>1166</v>
      </c>
      <c r="K340" s="290">
        <f t="shared" si="228"/>
        <v>74</v>
      </c>
      <c r="L340" s="291">
        <f t="shared" si="229"/>
        <v>0.25</v>
      </c>
      <c r="M340" s="256" t="s">
        <v>782</v>
      </c>
      <c r="N340" s="292">
        <v>43853</v>
      </c>
      <c r="O340" s="6"/>
      <c r="P340" s="6"/>
      <c r="Q340" s="6"/>
      <c r="R340" s="7" t="s">
        <v>1268</v>
      </c>
      <c r="S340" s="6"/>
      <c r="T340" s="6"/>
      <c r="U340" s="6"/>
      <c r="V340" s="6"/>
      <c r="W340" s="6"/>
      <c r="X340" s="6"/>
      <c r="Y340" s="6"/>
      <c r="Z340" s="6"/>
    </row>
    <row r="341" ht="12.75" customHeight="1" spans="1:26">
      <c r="A341" s="315">
        <v>151</v>
      </c>
      <c r="B341" s="316">
        <v>43754</v>
      </c>
      <c r="C341" s="316"/>
      <c r="D341" s="317" t="s">
        <v>1296</v>
      </c>
      <c r="E341" s="318" t="s">
        <v>1108</v>
      </c>
      <c r="F341" s="257">
        <v>300</v>
      </c>
      <c r="G341" s="318"/>
      <c r="H341" s="318">
        <v>382.5</v>
      </c>
      <c r="I341" s="327">
        <v>344</v>
      </c>
      <c r="J341" s="289" t="s">
        <v>1297</v>
      </c>
      <c r="K341" s="290">
        <f t="shared" si="228"/>
        <v>82.5</v>
      </c>
      <c r="L341" s="291">
        <f t="shared" si="229"/>
        <v>0.275</v>
      </c>
      <c r="M341" s="256" t="s">
        <v>782</v>
      </c>
      <c r="N341" s="292">
        <v>44238</v>
      </c>
      <c r="O341" s="6"/>
      <c r="P341" s="6"/>
      <c r="Q341" s="6"/>
      <c r="R341" s="7" t="s">
        <v>1268</v>
      </c>
      <c r="S341" s="6"/>
      <c r="T341" s="6"/>
      <c r="U341" s="6"/>
      <c r="V341" s="6"/>
      <c r="W341" s="6"/>
      <c r="X341" s="6"/>
      <c r="Y341" s="6"/>
      <c r="Z341" s="6"/>
    </row>
    <row r="342" ht="12.75" customHeight="1" spans="1:26">
      <c r="A342" s="315">
        <v>152</v>
      </c>
      <c r="B342" s="316">
        <v>43832</v>
      </c>
      <c r="C342" s="316"/>
      <c r="D342" s="317" t="s">
        <v>1298</v>
      </c>
      <c r="E342" s="318" t="s">
        <v>1108</v>
      </c>
      <c r="F342" s="257">
        <v>495</v>
      </c>
      <c r="G342" s="318"/>
      <c r="H342" s="318">
        <v>595</v>
      </c>
      <c r="I342" s="327">
        <v>590</v>
      </c>
      <c r="J342" s="289" t="s">
        <v>847</v>
      </c>
      <c r="K342" s="290">
        <f t="shared" si="228"/>
        <v>100</v>
      </c>
      <c r="L342" s="291">
        <f t="shared" si="229"/>
        <v>0.202020202020202</v>
      </c>
      <c r="M342" s="256" t="s">
        <v>782</v>
      </c>
      <c r="N342" s="292">
        <v>44589</v>
      </c>
      <c r="O342" s="6"/>
      <c r="P342" s="6"/>
      <c r="Q342" s="6"/>
      <c r="R342" s="7" t="s">
        <v>1268</v>
      </c>
      <c r="S342" s="6"/>
      <c r="T342" s="6"/>
      <c r="U342" s="6"/>
      <c r="V342" s="6"/>
      <c r="W342" s="6"/>
      <c r="X342" s="6"/>
      <c r="Y342" s="6"/>
      <c r="Z342" s="6"/>
    </row>
    <row r="343" ht="12.75" customHeight="1" spans="1:26">
      <c r="A343" s="315">
        <v>153</v>
      </c>
      <c r="B343" s="316">
        <v>43966</v>
      </c>
      <c r="C343" s="316"/>
      <c r="D343" s="317" t="s">
        <v>78</v>
      </c>
      <c r="E343" s="318" t="s">
        <v>1108</v>
      </c>
      <c r="F343" s="257">
        <v>67.5</v>
      </c>
      <c r="G343" s="318"/>
      <c r="H343" s="318">
        <v>86</v>
      </c>
      <c r="I343" s="327">
        <v>86</v>
      </c>
      <c r="J343" s="289" t="s">
        <v>1299</v>
      </c>
      <c r="K343" s="290">
        <f t="shared" ref="K343:K350" si="230">H343-F343</f>
        <v>18.5</v>
      </c>
      <c r="L343" s="291">
        <f t="shared" ref="L343:L350" si="231">K343/F343</f>
        <v>0.274074074074074</v>
      </c>
      <c r="M343" s="256" t="s">
        <v>782</v>
      </c>
      <c r="N343" s="292">
        <v>44008</v>
      </c>
      <c r="O343" s="6"/>
      <c r="P343" s="6"/>
      <c r="Q343" s="6"/>
      <c r="R343" s="7" t="s">
        <v>1268</v>
      </c>
      <c r="S343" s="6"/>
      <c r="T343" s="6"/>
      <c r="U343" s="6"/>
      <c r="V343" s="6"/>
      <c r="W343" s="6"/>
      <c r="X343" s="6"/>
      <c r="Y343" s="6"/>
      <c r="Z343" s="6"/>
    </row>
    <row r="344" ht="12.75" customHeight="1" spans="1:26">
      <c r="A344" s="315">
        <v>154</v>
      </c>
      <c r="B344" s="316">
        <v>44035</v>
      </c>
      <c r="C344" s="316"/>
      <c r="D344" s="317" t="s">
        <v>501</v>
      </c>
      <c r="E344" s="318" t="s">
        <v>1108</v>
      </c>
      <c r="F344" s="257">
        <v>231</v>
      </c>
      <c r="G344" s="318"/>
      <c r="H344" s="318">
        <v>281</v>
      </c>
      <c r="I344" s="327">
        <v>281</v>
      </c>
      <c r="J344" s="289" t="s">
        <v>1166</v>
      </c>
      <c r="K344" s="290">
        <f t="shared" si="230"/>
        <v>50</v>
      </c>
      <c r="L344" s="291">
        <f t="shared" si="231"/>
        <v>0.216450216450216</v>
      </c>
      <c r="M344" s="256" t="s">
        <v>782</v>
      </c>
      <c r="N344" s="292">
        <v>44358</v>
      </c>
      <c r="O344" s="6"/>
      <c r="P344" s="6"/>
      <c r="Q344" s="6"/>
      <c r="R344" s="7" t="s">
        <v>1268</v>
      </c>
      <c r="S344" s="6"/>
      <c r="T344" s="6"/>
      <c r="U344" s="6"/>
      <c r="V344" s="6"/>
      <c r="W344" s="6"/>
      <c r="X344" s="6"/>
      <c r="Y344" s="6"/>
      <c r="Z344" s="6"/>
    </row>
    <row r="345" ht="12.75" customHeight="1" spans="1:26">
      <c r="A345" s="315">
        <v>155</v>
      </c>
      <c r="B345" s="316">
        <v>44092</v>
      </c>
      <c r="C345" s="316"/>
      <c r="D345" s="317" t="s">
        <v>150</v>
      </c>
      <c r="E345" s="318" t="s">
        <v>1108</v>
      </c>
      <c r="F345" s="318">
        <v>206</v>
      </c>
      <c r="G345" s="318"/>
      <c r="H345" s="318">
        <v>248</v>
      </c>
      <c r="I345" s="327">
        <v>248</v>
      </c>
      <c r="J345" s="289" t="s">
        <v>1166</v>
      </c>
      <c r="K345" s="290">
        <f t="shared" si="230"/>
        <v>42</v>
      </c>
      <c r="L345" s="291">
        <f t="shared" si="231"/>
        <v>0.203883495145631</v>
      </c>
      <c r="M345" s="256" t="s">
        <v>782</v>
      </c>
      <c r="N345" s="292">
        <v>44214</v>
      </c>
      <c r="O345" s="6"/>
      <c r="P345" s="6"/>
      <c r="Q345" s="6"/>
      <c r="R345" s="7" t="s">
        <v>1268</v>
      </c>
      <c r="S345" s="6"/>
      <c r="T345" s="6"/>
      <c r="U345" s="6"/>
      <c r="V345" s="6"/>
      <c r="W345" s="6"/>
      <c r="X345" s="6"/>
      <c r="Y345" s="6"/>
      <c r="Z345" s="6"/>
    </row>
    <row r="346" ht="12.75" customHeight="1" spans="1:26">
      <c r="A346" s="315">
        <v>156</v>
      </c>
      <c r="B346" s="316">
        <v>44140</v>
      </c>
      <c r="C346" s="316"/>
      <c r="D346" s="317" t="s">
        <v>150</v>
      </c>
      <c r="E346" s="318" t="s">
        <v>1108</v>
      </c>
      <c r="F346" s="318">
        <v>182.5</v>
      </c>
      <c r="G346" s="318"/>
      <c r="H346" s="318">
        <v>248</v>
      </c>
      <c r="I346" s="327">
        <v>248</v>
      </c>
      <c r="J346" s="289" t="s">
        <v>1166</v>
      </c>
      <c r="K346" s="290">
        <f t="shared" si="230"/>
        <v>65.5</v>
      </c>
      <c r="L346" s="291">
        <f t="shared" si="231"/>
        <v>0.358904109589041</v>
      </c>
      <c r="M346" s="256" t="s">
        <v>782</v>
      </c>
      <c r="N346" s="292">
        <v>44214</v>
      </c>
      <c r="O346" s="6"/>
      <c r="P346" s="6"/>
      <c r="Q346" s="6"/>
      <c r="R346" s="7" t="s">
        <v>1268</v>
      </c>
      <c r="S346" s="6"/>
      <c r="T346" s="6"/>
      <c r="U346" s="6"/>
      <c r="V346" s="6"/>
      <c r="W346" s="6"/>
      <c r="X346" s="6"/>
      <c r="Y346" s="6"/>
      <c r="Z346" s="6"/>
    </row>
    <row r="347" ht="12.75" customHeight="1" spans="1:26">
      <c r="A347" s="315">
        <v>157</v>
      </c>
      <c r="B347" s="316">
        <v>44140</v>
      </c>
      <c r="C347" s="316"/>
      <c r="D347" s="317" t="s">
        <v>347</v>
      </c>
      <c r="E347" s="318" t="s">
        <v>1108</v>
      </c>
      <c r="F347" s="318">
        <v>247.5</v>
      </c>
      <c r="G347" s="318"/>
      <c r="H347" s="318">
        <v>320</v>
      </c>
      <c r="I347" s="327">
        <v>320</v>
      </c>
      <c r="J347" s="289" t="s">
        <v>1166</v>
      </c>
      <c r="K347" s="290">
        <f t="shared" si="230"/>
        <v>72.5</v>
      </c>
      <c r="L347" s="291">
        <f t="shared" si="231"/>
        <v>0.292929292929293</v>
      </c>
      <c r="M347" s="256" t="s">
        <v>782</v>
      </c>
      <c r="N347" s="292">
        <v>44323</v>
      </c>
      <c r="O347" s="6"/>
      <c r="P347" s="6"/>
      <c r="Q347" s="6"/>
      <c r="R347" s="7" t="s">
        <v>1268</v>
      </c>
      <c r="S347" s="6"/>
      <c r="T347" s="6"/>
      <c r="U347" s="6"/>
      <c r="V347" s="6"/>
      <c r="W347" s="6"/>
      <c r="X347" s="6"/>
      <c r="Y347" s="6"/>
      <c r="Z347" s="6"/>
    </row>
    <row r="348" ht="12.75" customHeight="1" spans="1:26">
      <c r="A348" s="315">
        <v>158</v>
      </c>
      <c r="B348" s="316">
        <v>44140</v>
      </c>
      <c r="C348" s="316"/>
      <c r="D348" s="317" t="s">
        <v>210</v>
      </c>
      <c r="E348" s="318" t="s">
        <v>1108</v>
      </c>
      <c r="F348" s="257">
        <v>925</v>
      </c>
      <c r="G348" s="318"/>
      <c r="H348" s="318">
        <v>1095</v>
      </c>
      <c r="I348" s="327">
        <v>1093</v>
      </c>
      <c r="J348" s="289" t="s">
        <v>1300</v>
      </c>
      <c r="K348" s="290">
        <f t="shared" si="230"/>
        <v>170</v>
      </c>
      <c r="L348" s="291">
        <f t="shared" si="231"/>
        <v>0.183783783783784</v>
      </c>
      <c r="M348" s="256" t="s">
        <v>782</v>
      </c>
      <c r="N348" s="292">
        <v>44201</v>
      </c>
      <c r="O348" s="6"/>
      <c r="P348" s="6"/>
      <c r="Q348" s="6"/>
      <c r="R348" s="7" t="s">
        <v>1268</v>
      </c>
      <c r="S348" s="6"/>
      <c r="T348" s="6"/>
      <c r="U348" s="6"/>
      <c r="V348" s="6"/>
      <c r="W348" s="6"/>
      <c r="X348" s="6"/>
      <c r="Y348" s="6"/>
      <c r="Z348" s="6"/>
    </row>
    <row r="349" ht="12.75" customHeight="1" spans="1:26">
      <c r="A349" s="315">
        <v>159</v>
      </c>
      <c r="B349" s="316">
        <v>44140</v>
      </c>
      <c r="C349" s="316"/>
      <c r="D349" s="317" t="s">
        <v>365</v>
      </c>
      <c r="E349" s="318" t="s">
        <v>1108</v>
      </c>
      <c r="F349" s="257">
        <v>332.5</v>
      </c>
      <c r="G349" s="318"/>
      <c r="H349" s="318">
        <v>393</v>
      </c>
      <c r="I349" s="327">
        <v>406</v>
      </c>
      <c r="J349" s="289" t="s">
        <v>1301</v>
      </c>
      <c r="K349" s="290">
        <f t="shared" si="230"/>
        <v>60.5</v>
      </c>
      <c r="L349" s="291">
        <f t="shared" si="231"/>
        <v>0.181954887218045</v>
      </c>
      <c r="M349" s="256" t="s">
        <v>782</v>
      </c>
      <c r="N349" s="292">
        <v>44256</v>
      </c>
      <c r="O349" s="6"/>
      <c r="P349" s="6"/>
      <c r="Q349" s="6"/>
      <c r="R349" s="7" t="s">
        <v>1268</v>
      </c>
      <c r="S349" s="6"/>
      <c r="T349" s="6"/>
      <c r="U349" s="6"/>
      <c r="V349" s="6"/>
      <c r="W349" s="6"/>
      <c r="X349" s="6"/>
      <c r="Y349" s="6"/>
      <c r="Z349" s="6"/>
    </row>
    <row r="350" ht="12.75" customHeight="1" spans="1:26">
      <c r="A350" s="315">
        <v>160</v>
      </c>
      <c r="B350" s="316">
        <v>44141</v>
      </c>
      <c r="C350" s="316"/>
      <c r="D350" s="317" t="s">
        <v>501</v>
      </c>
      <c r="E350" s="318" t="s">
        <v>1108</v>
      </c>
      <c r="F350" s="257">
        <v>231</v>
      </c>
      <c r="G350" s="318"/>
      <c r="H350" s="318">
        <v>281</v>
      </c>
      <c r="I350" s="327">
        <v>281</v>
      </c>
      <c r="J350" s="289" t="s">
        <v>1166</v>
      </c>
      <c r="K350" s="290">
        <f t="shared" si="230"/>
        <v>50</v>
      </c>
      <c r="L350" s="291">
        <f t="shared" si="231"/>
        <v>0.216450216450216</v>
      </c>
      <c r="M350" s="256" t="s">
        <v>782</v>
      </c>
      <c r="N350" s="292">
        <v>44358</v>
      </c>
      <c r="O350" s="6"/>
      <c r="P350" s="6"/>
      <c r="Q350" s="6"/>
      <c r="R350" s="7" t="s">
        <v>1268</v>
      </c>
      <c r="S350" s="6"/>
      <c r="T350" s="6"/>
      <c r="U350" s="6"/>
      <c r="V350" s="6"/>
      <c r="W350" s="6"/>
      <c r="X350" s="6"/>
      <c r="Y350" s="6"/>
      <c r="Z350" s="6"/>
    </row>
    <row r="351" ht="12.75" customHeight="1" spans="1:18">
      <c r="A351" s="333">
        <v>161</v>
      </c>
      <c r="B351" s="334">
        <v>44187</v>
      </c>
      <c r="C351" s="334"/>
      <c r="D351" s="335" t="s">
        <v>1302</v>
      </c>
      <c r="E351" s="336" t="s">
        <v>1108</v>
      </c>
      <c r="F351" s="337" t="s">
        <v>1303</v>
      </c>
      <c r="G351" s="336"/>
      <c r="H351" s="336"/>
      <c r="I351" s="359">
        <v>239</v>
      </c>
      <c r="J351" s="360" t="s">
        <v>802</v>
      </c>
      <c r="K351" s="360"/>
      <c r="L351" s="361"/>
      <c r="M351" s="362"/>
      <c r="N351" s="363"/>
      <c r="O351" s="6"/>
      <c r="P351" s="6"/>
      <c r="Q351" s="6"/>
      <c r="R351" s="7" t="s">
        <v>1268</v>
      </c>
    </row>
    <row r="352" ht="12.75" customHeight="1" spans="1:18">
      <c r="A352" s="315">
        <v>162</v>
      </c>
      <c r="B352" s="316">
        <v>44258</v>
      </c>
      <c r="C352" s="316"/>
      <c r="D352" s="317" t="s">
        <v>1298</v>
      </c>
      <c r="E352" s="318" t="s">
        <v>1108</v>
      </c>
      <c r="F352" s="257">
        <v>495</v>
      </c>
      <c r="G352" s="318"/>
      <c r="H352" s="318">
        <v>595</v>
      </c>
      <c r="I352" s="327">
        <v>590</v>
      </c>
      <c r="J352" s="289" t="s">
        <v>847</v>
      </c>
      <c r="K352" s="290">
        <f t="shared" ref="K352:K359" si="232">H352-F352</f>
        <v>100</v>
      </c>
      <c r="L352" s="291">
        <f t="shared" ref="L352:L359" si="233">K352/F352</f>
        <v>0.202020202020202</v>
      </c>
      <c r="M352" s="256" t="s">
        <v>782</v>
      </c>
      <c r="N352" s="292">
        <v>44589</v>
      </c>
      <c r="O352" s="6"/>
      <c r="P352" s="6"/>
      <c r="R352" s="7" t="s">
        <v>1268</v>
      </c>
    </row>
    <row r="353" ht="12.75" customHeight="1" spans="1:26">
      <c r="A353" s="315">
        <v>163</v>
      </c>
      <c r="B353" s="316">
        <v>44274</v>
      </c>
      <c r="C353" s="316"/>
      <c r="D353" s="317" t="s">
        <v>365</v>
      </c>
      <c r="E353" s="318" t="s">
        <v>1108</v>
      </c>
      <c r="F353" s="257">
        <v>355</v>
      </c>
      <c r="G353" s="318"/>
      <c r="H353" s="318">
        <v>422.5</v>
      </c>
      <c r="I353" s="327">
        <v>420</v>
      </c>
      <c r="J353" s="289" t="s">
        <v>1304</v>
      </c>
      <c r="K353" s="290">
        <f t="shared" si="232"/>
        <v>67.5</v>
      </c>
      <c r="L353" s="291">
        <f t="shared" si="233"/>
        <v>0.190140845070423</v>
      </c>
      <c r="M353" s="256" t="s">
        <v>782</v>
      </c>
      <c r="N353" s="292">
        <v>44361</v>
      </c>
      <c r="O353" s="6"/>
      <c r="R353" s="367" t="s">
        <v>1268</v>
      </c>
      <c r="S353" s="6"/>
      <c r="T353" s="6"/>
      <c r="U353" s="6"/>
      <c r="V353" s="6"/>
      <c r="W353" s="6"/>
      <c r="X353" s="6"/>
      <c r="Y353" s="6"/>
      <c r="Z353" s="6"/>
    </row>
    <row r="354" ht="12.75" customHeight="1" spans="1:18">
      <c r="A354" s="315">
        <v>164</v>
      </c>
      <c r="B354" s="316">
        <v>44295</v>
      </c>
      <c r="C354" s="316"/>
      <c r="D354" s="317" t="s">
        <v>326</v>
      </c>
      <c r="E354" s="318" t="s">
        <v>1108</v>
      </c>
      <c r="F354" s="257">
        <v>555</v>
      </c>
      <c r="G354" s="318"/>
      <c r="H354" s="318">
        <v>663</v>
      </c>
      <c r="I354" s="327">
        <v>663</v>
      </c>
      <c r="J354" s="289" t="s">
        <v>1305</v>
      </c>
      <c r="K354" s="290">
        <f t="shared" si="232"/>
        <v>108</v>
      </c>
      <c r="L354" s="291">
        <f t="shared" si="233"/>
        <v>0.194594594594595</v>
      </c>
      <c r="M354" s="256" t="s">
        <v>782</v>
      </c>
      <c r="N354" s="292">
        <v>44321</v>
      </c>
      <c r="O354" s="6"/>
      <c r="P354" s="6"/>
      <c r="Q354" s="6"/>
      <c r="R354" s="367" t="s">
        <v>1268</v>
      </c>
    </row>
    <row r="355" ht="12.75" customHeight="1" spans="1:18">
      <c r="A355" s="315">
        <v>165</v>
      </c>
      <c r="B355" s="316">
        <v>44308</v>
      </c>
      <c r="C355" s="316"/>
      <c r="D355" s="317" t="s">
        <v>1271</v>
      </c>
      <c r="E355" s="318" t="s">
        <v>1108</v>
      </c>
      <c r="F355" s="257">
        <v>126.5</v>
      </c>
      <c r="G355" s="318"/>
      <c r="H355" s="318">
        <v>155</v>
      </c>
      <c r="I355" s="327">
        <v>155</v>
      </c>
      <c r="J355" s="289" t="s">
        <v>1166</v>
      </c>
      <c r="K355" s="290">
        <f t="shared" si="232"/>
        <v>28.5</v>
      </c>
      <c r="L355" s="291">
        <f t="shared" si="233"/>
        <v>0.225296442687747</v>
      </c>
      <c r="M355" s="256" t="s">
        <v>782</v>
      </c>
      <c r="N355" s="292">
        <v>44362</v>
      </c>
      <c r="O355" s="6"/>
      <c r="R355" s="367" t="s">
        <v>1268</v>
      </c>
    </row>
    <row r="356" ht="12.75" customHeight="1" spans="1:18">
      <c r="A356" s="338">
        <v>166</v>
      </c>
      <c r="B356" s="339">
        <v>44368</v>
      </c>
      <c r="C356" s="339"/>
      <c r="D356" s="340" t="s">
        <v>1306</v>
      </c>
      <c r="E356" s="341" t="s">
        <v>1108</v>
      </c>
      <c r="F356" s="342">
        <v>287.5</v>
      </c>
      <c r="G356" s="341"/>
      <c r="H356" s="341">
        <v>245</v>
      </c>
      <c r="I356" s="364">
        <v>344</v>
      </c>
      <c r="J356" s="306" t="s">
        <v>1307</v>
      </c>
      <c r="K356" s="307">
        <f t="shared" si="232"/>
        <v>-42.5</v>
      </c>
      <c r="L356" s="308">
        <f t="shared" si="233"/>
        <v>-0.147826086956522</v>
      </c>
      <c r="M356" s="298" t="s">
        <v>788</v>
      </c>
      <c r="N356" s="295">
        <v>44508</v>
      </c>
      <c r="O356" s="6"/>
      <c r="R356" s="367" t="s">
        <v>1268</v>
      </c>
    </row>
    <row r="357" ht="12.75" customHeight="1" spans="1:18">
      <c r="A357" s="315">
        <v>167</v>
      </c>
      <c r="B357" s="316">
        <v>44368</v>
      </c>
      <c r="C357" s="316"/>
      <c r="D357" s="317" t="s">
        <v>501</v>
      </c>
      <c r="E357" s="318" t="s">
        <v>1108</v>
      </c>
      <c r="F357" s="257">
        <v>241</v>
      </c>
      <c r="G357" s="318"/>
      <c r="H357" s="318">
        <v>298</v>
      </c>
      <c r="I357" s="327">
        <v>320</v>
      </c>
      <c r="J357" s="289" t="s">
        <v>1166</v>
      </c>
      <c r="K357" s="290">
        <f t="shared" si="232"/>
        <v>57</v>
      </c>
      <c r="L357" s="291">
        <f t="shared" si="233"/>
        <v>0.236514522821577</v>
      </c>
      <c r="M357" s="256" t="s">
        <v>782</v>
      </c>
      <c r="N357" s="292">
        <v>44802</v>
      </c>
      <c r="O357" s="72"/>
      <c r="R357" s="367" t="s">
        <v>1268</v>
      </c>
    </row>
    <row r="358" ht="12.75" customHeight="1" spans="1:18">
      <c r="A358" s="315">
        <v>168</v>
      </c>
      <c r="B358" s="316">
        <v>44406</v>
      </c>
      <c r="C358" s="316"/>
      <c r="D358" s="317" t="s">
        <v>1271</v>
      </c>
      <c r="E358" s="318" t="s">
        <v>1108</v>
      </c>
      <c r="F358" s="257">
        <v>162.5</v>
      </c>
      <c r="G358" s="318"/>
      <c r="H358" s="318">
        <v>200</v>
      </c>
      <c r="I358" s="327">
        <v>200</v>
      </c>
      <c r="J358" s="289" t="s">
        <v>1166</v>
      </c>
      <c r="K358" s="290">
        <f t="shared" si="232"/>
        <v>37.5</v>
      </c>
      <c r="L358" s="291">
        <f t="shared" si="233"/>
        <v>0.230769230769231</v>
      </c>
      <c r="M358" s="256" t="s">
        <v>782</v>
      </c>
      <c r="N358" s="292">
        <v>44802</v>
      </c>
      <c r="O358" s="6"/>
      <c r="R358" s="367" t="s">
        <v>1268</v>
      </c>
    </row>
    <row r="359" ht="12.75" customHeight="1" spans="1:18">
      <c r="A359" s="315">
        <v>169</v>
      </c>
      <c r="B359" s="316">
        <v>44462</v>
      </c>
      <c r="C359" s="316"/>
      <c r="D359" s="317" t="s">
        <v>455</v>
      </c>
      <c r="E359" s="318" t="s">
        <v>1108</v>
      </c>
      <c r="F359" s="257">
        <v>1235</v>
      </c>
      <c r="G359" s="318"/>
      <c r="H359" s="318">
        <v>1505</v>
      </c>
      <c r="I359" s="327">
        <v>1500</v>
      </c>
      <c r="J359" s="289" t="s">
        <v>1166</v>
      </c>
      <c r="K359" s="290">
        <f t="shared" si="232"/>
        <v>270</v>
      </c>
      <c r="L359" s="291">
        <f t="shared" si="233"/>
        <v>0.218623481781377</v>
      </c>
      <c r="M359" s="256" t="s">
        <v>782</v>
      </c>
      <c r="N359" s="292">
        <v>44564</v>
      </c>
      <c r="O359" s="6"/>
      <c r="R359" s="367" t="s">
        <v>1268</v>
      </c>
    </row>
    <row r="360" ht="12.75" customHeight="1" spans="1:18">
      <c r="A360" s="343">
        <v>170</v>
      </c>
      <c r="B360" s="344">
        <v>44480</v>
      </c>
      <c r="C360" s="344"/>
      <c r="D360" s="345" t="s">
        <v>1308</v>
      </c>
      <c r="E360" s="346" t="s">
        <v>1108</v>
      </c>
      <c r="F360" s="347" t="s">
        <v>1309</v>
      </c>
      <c r="G360" s="346"/>
      <c r="H360" s="346"/>
      <c r="I360" s="346">
        <v>145</v>
      </c>
      <c r="J360" s="365" t="s">
        <v>802</v>
      </c>
      <c r="K360" s="343"/>
      <c r="L360" s="344"/>
      <c r="M360" s="344"/>
      <c r="N360" s="345"/>
      <c r="O360" s="72"/>
      <c r="R360" s="367" t="s">
        <v>1268</v>
      </c>
    </row>
    <row r="361" ht="12.75" customHeight="1" spans="1:18">
      <c r="A361" s="348">
        <v>171</v>
      </c>
      <c r="B361" s="349">
        <v>44481</v>
      </c>
      <c r="C361" s="349"/>
      <c r="D361" s="350" t="s">
        <v>127</v>
      </c>
      <c r="E361" s="351" t="s">
        <v>1108</v>
      </c>
      <c r="F361" s="352" t="s">
        <v>1310</v>
      </c>
      <c r="G361" s="351"/>
      <c r="H361" s="351"/>
      <c r="I361" s="351">
        <v>380</v>
      </c>
      <c r="J361" s="366" t="s">
        <v>802</v>
      </c>
      <c r="K361" s="348"/>
      <c r="L361" s="349"/>
      <c r="M361" s="349"/>
      <c r="N361" s="350"/>
      <c r="O361" s="72"/>
      <c r="R361" s="367" t="s">
        <v>1268</v>
      </c>
    </row>
    <row r="362" ht="12.75" customHeight="1" spans="1:18">
      <c r="A362" s="348">
        <v>172</v>
      </c>
      <c r="B362" s="349">
        <v>44481</v>
      </c>
      <c r="C362" s="349"/>
      <c r="D362" s="350" t="s">
        <v>424</v>
      </c>
      <c r="E362" s="351" t="s">
        <v>1108</v>
      </c>
      <c r="F362" s="352" t="s">
        <v>1311</v>
      </c>
      <c r="G362" s="351"/>
      <c r="H362" s="351"/>
      <c r="I362" s="351">
        <v>56</v>
      </c>
      <c r="J362" s="366" t="s">
        <v>802</v>
      </c>
      <c r="K362" s="348"/>
      <c r="L362" s="349"/>
      <c r="M362" s="349"/>
      <c r="N362" s="350"/>
      <c r="O362" s="72"/>
      <c r="R362" s="367"/>
    </row>
    <row r="363" ht="12.75" customHeight="1" spans="1:18">
      <c r="A363" s="315">
        <v>173</v>
      </c>
      <c r="B363" s="316">
        <v>44551</v>
      </c>
      <c r="C363" s="316"/>
      <c r="D363" s="317" t="s">
        <v>136</v>
      </c>
      <c r="E363" s="318" t="s">
        <v>1108</v>
      </c>
      <c r="F363" s="257">
        <v>2300</v>
      </c>
      <c r="G363" s="318"/>
      <c r="H363" s="318">
        <f>(2820+2200)/2</f>
        <v>2510</v>
      </c>
      <c r="I363" s="327">
        <v>3000</v>
      </c>
      <c r="J363" s="289" t="s">
        <v>1312</v>
      </c>
      <c r="K363" s="290">
        <f>H363-F363</f>
        <v>210</v>
      </c>
      <c r="L363" s="291">
        <f>K363/F363</f>
        <v>0.091304347826087</v>
      </c>
      <c r="M363" s="256" t="s">
        <v>782</v>
      </c>
      <c r="N363" s="292">
        <v>44649</v>
      </c>
      <c r="O363" s="6"/>
      <c r="R363" s="367"/>
    </row>
    <row r="364" ht="12.75" customHeight="1" spans="1:18">
      <c r="A364" s="353">
        <v>174</v>
      </c>
      <c r="B364" s="349">
        <v>44606</v>
      </c>
      <c r="C364" s="353"/>
      <c r="D364" s="353" t="s">
        <v>444</v>
      </c>
      <c r="E364" s="351" t="s">
        <v>1108</v>
      </c>
      <c r="F364" s="351" t="s">
        <v>1313</v>
      </c>
      <c r="G364" s="351"/>
      <c r="H364" s="351"/>
      <c r="I364" s="351">
        <v>764</v>
      </c>
      <c r="J364" s="351" t="s">
        <v>802</v>
      </c>
      <c r="K364" s="351"/>
      <c r="L364" s="351"/>
      <c r="M364" s="351"/>
      <c r="N364" s="353"/>
      <c r="O364" s="72"/>
      <c r="R364" s="367"/>
    </row>
    <row r="365" ht="12.75" customHeight="1" spans="1:18">
      <c r="A365" s="353">
        <v>175</v>
      </c>
      <c r="B365" s="349">
        <v>44613</v>
      </c>
      <c r="C365" s="353"/>
      <c r="D365" s="353" t="s">
        <v>455</v>
      </c>
      <c r="E365" s="351" t="s">
        <v>1108</v>
      </c>
      <c r="F365" s="351" t="s">
        <v>1314</v>
      </c>
      <c r="G365" s="351"/>
      <c r="H365" s="351"/>
      <c r="I365" s="351">
        <v>1510</v>
      </c>
      <c r="J365" s="351" t="s">
        <v>802</v>
      </c>
      <c r="K365" s="351"/>
      <c r="L365" s="351"/>
      <c r="M365" s="351"/>
      <c r="N365" s="353"/>
      <c r="O365" s="72"/>
      <c r="R365" s="367"/>
    </row>
    <row r="366" ht="12.75" customHeight="1" spans="1:18">
      <c r="A366">
        <v>176</v>
      </c>
      <c r="B366" s="349">
        <v>44670</v>
      </c>
      <c r="C366" s="349"/>
      <c r="D366" s="353" t="s">
        <v>575</v>
      </c>
      <c r="E366" s="354" t="s">
        <v>1108</v>
      </c>
      <c r="F366" s="351" t="s">
        <v>1315</v>
      </c>
      <c r="G366" s="351"/>
      <c r="H366" s="351"/>
      <c r="I366" s="351">
        <v>553</v>
      </c>
      <c r="J366" s="351" t="s">
        <v>802</v>
      </c>
      <c r="K366" s="351"/>
      <c r="L366" s="351"/>
      <c r="M366" s="351"/>
      <c r="N366" s="351"/>
      <c r="O366" s="72"/>
      <c r="R366" s="367"/>
    </row>
    <row r="367" ht="12.75" customHeight="1" spans="1:18">
      <c r="A367" s="315">
        <v>177</v>
      </c>
      <c r="B367" s="316">
        <v>44746</v>
      </c>
      <c r="C367" s="316"/>
      <c r="D367" s="317" t="s">
        <v>1316</v>
      </c>
      <c r="E367" s="318" t="s">
        <v>1108</v>
      </c>
      <c r="F367" s="257">
        <v>207.5</v>
      </c>
      <c r="G367" s="318"/>
      <c r="H367" s="318">
        <v>254</v>
      </c>
      <c r="I367" s="327">
        <v>254</v>
      </c>
      <c r="J367" s="289" t="s">
        <v>1166</v>
      </c>
      <c r="K367" s="290">
        <f>H367-F367</f>
        <v>46.5</v>
      </c>
      <c r="L367" s="291">
        <f>K367/F367</f>
        <v>0.224096385542169</v>
      </c>
      <c r="M367" s="256" t="s">
        <v>782</v>
      </c>
      <c r="N367" s="292">
        <v>44792</v>
      </c>
      <c r="O367" s="6"/>
      <c r="R367" s="367"/>
    </row>
    <row r="368" ht="12.75" customHeight="1" spans="1:18">
      <c r="A368" s="333">
        <v>178</v>
      </c>
      <c r="B368" s="349">
        <v>44775</v>
      </c>
      <c r="D368" s="355" t="s">
        <v>503</v>
      </c>
      <c r="E368" s="356" t="s">
        <v>1108</v>
      </c>
      <c r="F368" s="351" t="s">
        <v>1317</v>
      </c>
      <c r="G368" s="351"/>
      <c r="H368" s="351"/>
      <c r="I368" s="351">
        <v>38</v>
      </c>
      <c r="J368" s="351" t="s">
        <v>802</v>
      </c>
      <c r="K368" s="351"/>
      <c r="L368" s="351"/>
      <c r="M368" s="351"/>
      <c r="N368" s="351"/>
      <c r="O368" s="72"/>
      <c r="R368" s="94"/>
    </row>
    <row r="369" ht="12.75" customHeight="1" spans="6:18">
      <c r="F369" s="94"/>
      <c r="G369" s="94"/>
      <c r="H369" s="94"/>
      <c r="I369" s="94"/>
      <c r="J369" s="72"/>
      <c r="K369" s="94"/>
      <c r="L369" s="94"/>
      <c r="M369" s="94"/>
      <c r="O369" s="72"/>
      <c r="R369" s="94"/>
    </row>
    <row r="370" ht="12.75" customHeight="1" spans="2:18">
      <c r="B370" s="357" t="s">
        <v>1318</v>
      </c>
      <c r="F370" s="94"/>
      <c r="G370" s="94"/>
      <c r="H370" s="94"/>
      <c r="I370" s="94"/>
      <c r="J370" s="72"/>
      <c r="K370" s="94"/>
      <c r="L370" s="94"/>
      <c r="M370" s="94"/>
      <c r="O370" s="72"/>
      <c r="R370" s="94"/>
    </row>
    <row r="371" ht="12.75" customHeight="1" spans="6:18">
      <c r="F371" s="94"/>
      <c r="G371" s="94"/>
      <c r="H371" s="94"/>
      <c r="I371" s="94"/>
      <c r="J371" s="72"/>
      <c r="K371" s="94"/>
      <c r="L371" s="94"/>
      <c r="M371" s="94"/>
      <c r="O371" s="72"/>
      <c r="R371" s="94"/>
    </row>
    <row r="372" ht="12.75" customHeight="1" spans="6:18">
      <c r="F372" s="94"/>
      <c r="G372" s="94"/>
      <c r="H372" s="94"/>
      <c r="I372" s="94"/>
      <c r="J372" s="72"/>
      <c r="K372" s="94"/>
      <c r="L372" s="94"/>
      <c r="M372" s="94"/>
      <c r="O372" s="72"/>
      <c r="R372" s="94"/>
    </row>
    <row r="373" ht="12.75" customHeight="1" spans="6:18">
      <c r="F373" s="94"/>
      <c r="G373" s="94"/>
      <c r="H373" s="94"/>
      <c r="I373" s="94"/>
      <c r="J373" s="72"/>
      <c r="K373" s="94"/>
      <c r="L373" s="94"/>
      <c r="M373" s="94"/>
      <c r="O373" s="72"/>
      <c r="R373" s="94"/>
    </row>
    <row r="374" ht="12.75" customHeight="1" spans="6:18">
      <c r="F374" s="94"/>
      <c r="G374" s="94"/>
      <c r="H374" s="94"/>
      <c r="I374" s="94"/>
      <c r="J374" s="72"/>
      <c r="K374" s="94"/>
      <c r="L374" s="94"/>
      <c r="M374" s="94"/>
      <c r="O374" s="72"/>
      <c r="R374" s="94"/>
    </row>
    <row r="375" ht="12.75" customHeight="1" spans="6:18">
      <c r="F375" s="94"/>
      <c r="G375" s="94"/>
      <c r="H375" s="94"/>
      <c r="I375" s="94"/>
      <c r="J375" s="72"/>
      <c r="K375" s="94"/>
      <c r="L375" s="94"/>
      <c r="M375" s="94"/>
      <c r="O375" s="72"/>
      <c r="R375" s="94"/>
    </row>
    <row r="376" ht="12.75" customHeight="1" spans="6:18">
      <c r="F376" s="94"/>
      <c r="G376" s="94"/>
      <c r="H376" s="94"/>
      <c r="I376" s="94"/>
      <c r="J376" s="72"/>
      <c r="K376" s="94"/>
      <c r="L376" s="94"/>
      <c r="M376" s="94"/>
      <c r="O376" s="72"/>
      <c r="R376" s="94"/>
    </row>
    <row r="377" ht="12.75" customHeight="1" spans="1:18">
      <c r="A377" s="358"/>
      <c r="F377" s="94"/>
      <c r="G377" s="94"/>
      <c r="H377" s="94"/>
      <c r="I377" s="94"/>
      <c r="J377" s="72"/>
      <c r="K377" s="94"/>
      <c r="L377" s="94"/>
      <c r="M377" s="94"/>
      <c r="O377" s="72"/>
      <c r="R377" s="94"/>
    </row>
    <row r="378" ht="12.75" customHeight="1" spans="1:18">
      <c r="A378" s="358"/>
      <c r="F378" s="94"/>
      <c r="G378" s="94"/>
      <c r="H378" s="94"/>
      <c r="I378" s="94"/>
      <c r="J378" s="72"/>
      <c r="K378" s="94"/>
      <c r="L378" s="94"/>
      <c r="M378" s="94"/>
      <c r="O378" s="72"/>
      <c r="R378" s="94"/>
    </row>
    <row r="379" ht="12.75" customHeight="1" spans="1:18">
      <c r="A379" s="336"/>
      <c r="F379" s="94"/>
      <c r="G379" s="94"/>
      <c r="H379" s="94"/>
      <c r="I379" s="94"/>
      <c r="J379" s="72"/>
      <c r="K379" s="94"/>
      <c r="L379" s="94"/>
      <c r="M379" s="94"/>
      <c r="O379" s="72"/>
      <c r="R379" s="94"/>
    </row>
    <row r="380" ht="12.75" customHeight="1" spans="6:18">
      <c r="F380" s="94"/>
      <c r="G380" s="94"/>
      <c r="H380" s="94"/>
      <c r="I380" s="94"/>
      <c r="J380" s="72"/>
      <c r="K380" s="94"/>
      <c r="L380" s="94"/>
      <c r="M380" s="94"/>
      <c r="O380" s="72"/>
      <c r="R380" s="94"/>
    </row>
    <row r="381" ht="12.75" customHeight="1" spans="6:18">
      <c r="F381" s="94"/>
      <c r="G381" s="94"/>
      <c r="H381" s="94"/>
      <c r="I381" s="94"/>
      <c r="J381" s="72"/>
      <c r="K381" s="94"/>
      <c r="L381" s="94"/>
      <c r="M381" s="94"/>
      <c r="O381" s="72"/>
      <c r="R381" s="94"/>
    </row>
    <row r="382" ht="12.75" customHeight="1" spans="6:18">
      <c r="F382" s="94"/>
      <c r="G382" s="94"/>
      <c r="H382" s="94"/>
      <c r="I382" s="94"/>
      <c r="J382" s="72"/>
      <c r="K382" s="94"/>
      <c r="L382" s="94"/>
      <c r="M382" s="94"/>
      <c r="O382" s="72"/>
      <c r="R382" s="94"/>
    </row>
    <row r="383" ht="12.75" customHeight="1" spans="6:18">
      <c r="F383" s="94"/>
      <c r="G383" s="94"/>
      <c r="H383" s="94"/>
      <c r="I383" s="94"/>
      <c r="J383" s="72"/>
      <c r="K383" s="94"/>
      <c r="L383" s="94"/>
      <c r="M383" s="94"/>
      <c r="O383" s="72"/>
      <c r="R383" s="94"/>
    </row>
    <row r="384" ht="12.75" customHeight="1" spans="6:18">
      <c r="F384" s="94"/>
      <c r="G384" s="94"/>
      <c r="H384" s="94"/>
      <c r="I384" s="94"/>
      <c r="J384" s="72"/>
      <c r="K384" s="94"/>
      <c r="L384" s="94"/>
      <c r="M384" s="94"/>
      <c r="O384" s="72"/>
      <c r="R384" s="94"/>
    </row>
    <row r="385" ht="12.75" customHeight="1" spans="6:18">
      <c r="F385" s="94"/>
      <c r="G385" s="94"/>
      <c r="H385" s="94"/>
      <c r="I385" s="94"/>
      <c r="J385" s="72"/>
      <c r="K385" s="94"/>
      <c r="L385" s="94"/>
      <c r="M385" s="94"/>
      <c r="O385" s="72"/>
      <c r="R385" s="94"/>
    </row>
    <row r="386" ht="12.75" customHeight="1" spans="6:18">
      <c r="F386" s="94"/>
      <c r="G386" s="94"/>
      <c r="H386" s="94"/>
      <c r="I386" s="94"/>
      <c r="J386" s="72"/>
      <c r="K386" s="94"/>
      <c r="L386" s="94"/>
      <c r="M386" s="94"/>
      <c r="O386" s="72"/>
      <c r="R386" s="94"/>
    </row>
    <row r="387" ht="12.75" customHeight="1" spans="6:18">
      <c r="F387" s="94"/>
      <c r="G387" s="94"/>
      <c r="H387" s="94"/>
      <c r="I387" s="94"/>
      <c r="J387" s="72"/>
      <c r="K387" s="94"/>
      <c r="L387" s="94"/>
      <c r="M387" s="94"/>
      <c r="O387" s="72"/>
      <c r="R387" s="94"/>
    </row>
    <row r="388" ht="12.75" customHeight="1" spans="6:18">
      <c r="F388" s="94"/>
      <c r="G388" s="94"/>
      <c r="H388" s="94"/>
      <c r="I388" s="94"/>
      <c r="J388" s="72"/>
      <c r="K388" s="94"/>
      <c r="L388" s="94"/>
      <c r="M388" s="94"/>
      <c r="O388" s="72"/>
      <c r="R388" s="94"/>
    </row>
    <row r="389" ht="12.75" customHeight="1" spans="6:18">
      <c r="F389" s="94"/>
      <c r="G389" s="94"/>
      <c r="H389" s="94"/>
      <c r="I389" s="94"/>
      <c r="J389" s="72"/>
      <c r="K389" s="94"/>
      <c r="L389" s="94"/>
      <c r="M389" s="94"/>
      <c r="O389" s="72"/>
      <c r="R389" s="94"/>
    </row>
    <row r="390" ht="12.75" customHeight="1" spans="6:18">
      <c r="F390" s="94"/>
      <c r="G390" s="94"/>
      <c r="H390" s="94"/>
      <c r="I390" s="94"/>
      <c r="J390" s="72"/>
      <c r="K390" s="94"/>
      <c r="L390" s="94"/>
      <c r="M390" s="94"/>
      <c r="O390" s="72"/>
      <c r="R390" s="94"/>
    </row>
    <row r="391" ht="12.75" customHeight="1" spans="6:18">
      <c r="F391" s="94"/>
      <c r="G391" s="94"/>
      <c r="H391" s="94"/>
      <c r="I391" s="94"/>
      <c r="J391" s="72"/>
      <c r="K391" s="94"/>
      <c r="L391" s="94"/>
      <c r="M391" s="94"/>
      <c r="O391" s="72"/>
      <c r="R391" s="94"/>
    </row>
    <row r="392" ht="12.75" customHeight="1" spans="6:18">
      <c r="F392" s="94"/>
      <c r="G392" s="94"/>
      <c r="H392" s="94"/>
      <c r="I392" s="94"/>
      <c r="J392" s="72"/>
      <c r="K392" s="94"/>
      <c r="L392" s="94"/>
      <c r="M392" s="94"/>
      <c r="O392" s="72"/>
      <c r="R392" s="94"/>
    </row>
    <row r="393" ht="12.75" customHeight="1" spans="6:18">
      <c r="F393" s="94"/>
      <c r="G393" s="94"/>
      <c r="H393" s="94"/>
      <c r="I393" s="94"/>
      <c r="J393" s="72"/>
      <c r="K393" s="94"/>
      <c r="L393" s="94"/>
      <c r="M393" s="94"/>
      <c r="O393" s="72"/>
      <c r="R393" s="94"/>
    </row>
    <row r="394" ht="12.75" customHeight="1" spans="6:18">
      <c r="F394" s="94"/>
      <c r="G394" s="94"/>
      <c r="H394" s="94"/>
      <c r="I394" s="94"/>
      <c r="J394" s="72"/>
      <c r="K394" s="94"/>
      <c r="L394" s="94"/>
      <c r="M394" s="94"/>
      <c r="O394" s="72"/>
      <c r="R394" s="94"/>
    </row>
    <row r="395" ht="12.75" customHeight="1" spans="6:18">
      <c r="F395" s="94"/>
      <c r="G395" s="94"/>
      <c r="H395" s="94"/>
      <c r="I395" s="94"/>
      <c r="J395" s="72"/>
      <c r="K395" s="94"/>
      <c r="L395" s="94"/>
      <c r="M395" s="94"/>
      <c r="O395" s="72"/>
      <c r="R395" s="94"/>
    </row>
    <row r="396" ht="12.75" customHeight="1" spans="6:18">
      <c r="F396" s="94"/>
      <c r="G396" s="94"/>
      <c r="H396" s="94"/>
      <c r="I396" s="94"/>
      <c r="J396" s="72"/>
      <c r="K396" s="94"/>
      <c r="L396" s="94"/>
      <c r="M396" s="94"/>
      <c r="O396" s="72"/>
      <c r="R396" s="94"/>
    </row>
    <row r="397" ht="12.75" customHeight="1" spans="6:18">
      <c r="F397" s="94"/>
      <c r="G397" s="94"/>
      <c r="H397" s="94"/>
      <c r="I397" s="94"/>
      <c r="J397" s="72"/>
      <c r="K397" s="94"/>
      <c r="L397" s="94"/>
      <c r="M397" s="94"/>
      <c r="O397" s="72"/>
      <c r="R397" s="94"/>
    </row>
    <row r="398" ht="12.75" customHeight="1" spans="6:18">
      <c r="F398" s="94"/>
      <c r="G398" s="94"/>
      <c r="H398" s="94"/>
      <c r="I398" s="94"/>
      <c r="J398" s="72"/>
      <c r="K398" s="94"/>
      <c r="L398" s="94"/>
      <c r="M398" s="94"/>
      <c r="O398" s="72"/>
      <c r="R398" s="94"/>
    </row>
    <row r="399" ht="12.75" customHeight="1" spans="6:18">
      <c r="F399" s="94"/>
      <c r="G399" s="94"/>
      <c r="H399" s="94"/>
      <c r="I399" s="94"/>
      <c r="J399" s="72"/>
      <c r="K399" s="94"/>
      <c r="L399" s="94"/>
      <c r="M399" s="94"/>
      <c r="O399" s="72"/>
      <c r="R399" s="94"/>
    </row>
    <row r="400" ht="12.75" customHeight="1" spans="6:18">
      <c r="F400" s="94"/>
      <c r="G400" s="94"/>
      <c r="H400" s="94"/>
      <c r="I400" s="94"/>
      <c r="J400" s="72"/>
      <c r="K400" s="94"/>
      <c r="L400" s="94"/>
      <c r="M400" s="94"/>
      <c r="O400" s="72"/>
      <c r="R400" s="94"/>
    </row>
    <row r="401" ht="12.75" customHeight="1" spans="6:18">
      <c r="F401" s="94"/>
      <c r="G401" s="94"/>
      <c r="H401" s="94"/>
      <c r="I401" s="94"/>
      <c r="J401" s="72"/>
      <c r="K401" s="94"/>
      <c r="L401" s="94"/>
      <c r="M401" s="94"/>
      <c r="O401" s="72"/>
      <c r="R401" s="94"/>
    </row>
    <row r="402" ht="12.75" customHeight="1" spans="6:18">
      <c r="F402" s="94"/>
      <c r="G402" s="94"/>
      <c r="H402" s="94"/>
      <c r="I402" s="94"/>
      <c r="J402" s="72"/>
      <c r="K402" s="94"/>
      <c r="L402" s="94"/>
      <c r="M402" s="94"/>
      <c r="O402" s="72"/>
      <c r="R402" s="94"/>
    </row>
    <row r="403" ht="12.75" customHeight="1" spans="6:18">
      <c r="F403" s="94"/>
      <c r="G403" s="94"/>
      <c r="H403" s="94"/>
      <c r="I403" s="94"/>
      <c r="J403" s="72"/>
      <c r="K403" s="94"/>
      <c r="L403" s="94"/>
      <c r="M403" s="94"/>
      <c r="O403" s="72"/>
      <c r="R403" s="94"/>
    </row>
    <row r="404" ht="12.75" customHeight="1" spans="6:18">
      <c r="F404" s="94"/>
      <c r="G404" s="94"/>
      <c r="H404" s="94"/>
      <c r="I404" s="94"/>
      <c r="J404" s="72"/>
      <c r="K404" s="94"/>
      <c r="L404" s="94"/>
      <c r="M404" s="94"/>
      <c r="O404" s="72"/>
      <c r="R404" s="94"/>
    </row>
    <row r="405" ht="12.75" customHeight="1" spans="6:18">
      <c r="F405" s="94"/>
      <c r="G405" s="94"/>
      <c r="H405" s="94"/>
      <c r="I405" s="94"/>
      <c r="J405" s="72"/>
      <c r="K405" s="94"/>
      <c r="L405" s="94"/>
      <c r="M405" s="94"/>
      <c r="O405" s="72"/>
      <c r="R405" s="94"/>
    </row>
    <row r="406" ht="12.75" customHeight="1" spans="6:18">
      <c r="F406" s="94"/>
      <c r="G406" s="94"/>
      <c r="H406" s="94"/>
      <c r="I406" s="94"/>
      <c r="J406" s="72"/>
      <c r="K406" s="94"/>
      <c r="L406" s="94"/>
      <c r="M406" s="94"/>
      <c r="O406" s="72"/>
      <c r="R406" s="94"/>
    </row>
    <row r="407" ht="12.75" customHeight="1" spans="6:18">
      <c r="F407" s="94"/>
      <c r="G407" s="94"/>
      <c r="H407" s="94"/>
      <c r="I407" s="94"/>
      <c r="J407" s="72"/>
      <c r="K407" s="94"/>
      <c r="L407" s="94"/>
      <c r="M407" s="94"/>
      <c r="O407" s="72"/>
      <c r="R407" s="94"/>
    </row>
    <row r="408" ht="12.75" customHeight="1" spans="6:18">
      <c r="F408" s="94"/>
      <c r="G408" s="94"/>
      <c r="H408" s="94"/>
      <c r="I408" s="94"/>
      <c r="J408" s="72"/>
      <c r="K408" s="94"/>
      <c r="L408" s="94"/>
      <c r="M408" s="94"/>
      <c r="O408" s="72"/>
      <c r="R408" s="94"/>
    </row>
    <row r="409" ht="12.75" customHeight="1" spans="6:18">
      <c r="F409" s="94"/>
      <c r="G409" s="94"/>
      <c r="H409" s="94"/>
      <c r="I409" s="94"/>
      <c r="J409" s="72"/>
      <c r="K409" s="94"/>
      <c r="L409" s="94"/>
      <c r="M409" s="94"/>
      <c r="O409" s="72"/>
      <c r="R409" s="94"/>
    </row>
    <row r="410" ht="12.75" customHeight="1" spans="6:18">
      <c r="F410" s="94"/>
      <c r="G410" s="94"/>
      <c r="H410" s="94"/>
      <c r="I410" s="94"/>
      <c r="J410" s="72"/>
      <c r="K410" s="94"/>
      <c r="L410" s="94"/>
      <c r="M410" s="94"/>
      <c r="O410" s="72"/>
      <c r="R410" s="94"/>
    </row>
    <row r="411" ht="12.75" customHeight="1" spans="6:18">
      <c r="F411" s="94"/>
      <c r="G411" s="94"/>
      <c r="H411" s="94"/>
      <c r="I411" s="94"/>
      <c r="J411" s="72"/>
      <c r="K411" s="94"/>
      <c r="L411" s="94"/>
      <c r="M411" s="94"/>
      <c r="O411" s="72"/>
      <c r="R411" s="94"/>
    </row>
    <row r="412" ht="12.75" customHeight="1" spans="6:18">
      <c r="F412" s="94"/>
      <c r="G412" s="94"/>
      <c r="H412" s="94"/>
      <c r="I412" s="94"/>
      <c r="J412" s="72"/>
      <c r="K412" s="94"/>
      <c r="L412" s="94"/>
      <c r="M412" s="94"/>
      <c r="O412" s="72"/>
      <c r="R412" s="94"/>
    </row>
    <row r="413" ht="12.75" customHeight="1" spans="6:18">
      <c r="F413" s="94"/>
      <c r="G413" s="94"/>
      <c r="H413" s="94"/>
      <c r="I413" s="94"/>
      <c r="J413" s="72"/>
      <c r="K413" s="94"/>
      <c r="L413" s="94"/>
      <c r="M413" s="94"/>
      <c r="O413" s="72"/>
      <c r="R413" s="94"/>
    </row>
    <row r="414" ht="12.75" customHeight="1" spans="6:18">
      <c r="F414" s="94"/>
      <c r="G414" s="94"/>
      <c r="H414" s="94"/>
      <c r="I414" s="94"/>
      <c r="J414" s="72"/>
      <c r="K414" s="94"/>
      <c r="L414" s="94"/>
      <c r="M414" s="94"/>
      <c r="O414" s="72"/>
      <c r="R414" s="94"/>
    </row>
    <row r="415" ht="12.75" customHeight="1" spans="6:18">
      <c r="F415" s="94"/>
      <c r="G415" s="94"/>
      <c r="H415" s="94"/>
      <c r="I415" s="94"/>
      <c r="J415" s="72"/>
      <c r="K415" s="94"/>
      <c r="L415" s="94"/>
      <c r="M415" s="94"/>
      <c r="O415" s="72"/>
      <c r="R415" s="94"/>
    </row>
    <row r="416" ht="12.75" customHeight="1" spans="6:18">
      <c r="F416" s="94"/>
      <c r="G416" s="94"/>
      <c r="H416" s="94"/>
      <c r="I416" s="94"/>
      <c r="J416" s="72"/>
      <c r="K416" s="94"/>
      <c r="L416" s="94"/>
      <c r="M416" s="94"/>
      <c r="O416" s="72"/>
      <c r="R416" s="94"/>
    </row>
    <row r="417" ht="12.75" customHeight="1" spans="6:18">
      <c r="F417" s="94"/>
      <c r="G417" s="94"/>
      <c r="H417" s="94"/>
      <c r="I417" s="94"/>
      <c r="J417" s="72"/>
      <c r="K417" s="94"/>
      <c r="L417" s="94"/>
      <c r="M417" s="94"/>
      <c r="O417" s="72"/>
      <c r="R417" s="94"/>
    </row>
    <row r="418" ht="12.75" customHeight="1" spans="6:18">
      <c r="F418" s="94"/>
      <c r="G418" s="94"/>
      <c r="H418" s="94"/>
      <c r="I418" s="94"/>
      <c r="J418" s="72"/>
      <c r="K418" s="94"/>
      <c r="L418" s="94"/>
      <c r="M418" s="94"/>
      <c r="O418" s="72"/>
      <c r="R418" s="94"/>
    </row>
    <row r="419" ht="12.75" customHeight="1" spans="6:18">
      <c r="F419" s="94"/>
      <c r="G419" s="94"/>
      <c r="H419" s="94"/>
      <c r="I419" s="94"/>
      <c r="J419" s="72"/>
      <c r="K419" s="94"/>
      <c r="L419" s="94"/>
      <c r="M419" s="94"/>
      <c r="O419" s="72"/>
      <c r="R419" s="94"/>
    </row>
    <row r="420" ht="12.75" customHeight="1" spans="6:18">
      <c r="F420" s="94"/>
      <c r="G420" s="94"/>
      <c r="H420" s="94"/>
      <c r="I420" s="94"/>
      <c r="J420" s="72"/>
      <c r="K420" s="94"/>
      <c r="L420" s="94"/>
      <c r="M420" s="94"/>
      <c r="O420" s="72"/>
      <c r="R420" s="94"/>
    </row>
    <row r="421" ht="12.75" customHeight="1" spans="6:18">
      <c r="F421" s="94"/>
      <c r="G421" s="94"/>
      <c r="H421" s="94"/>
      <c r="I421" s="94"/>
      <c r="J421" s="72"/>
      <c r="K421" s="94"/>
      <c r="L421" s="94"/>
      <c r="M421" s="94"/>
      <c r="O421" s="72"/>
      <c r="R421" s="94"/>
    </row>
    <row r="422" ht="12.75" customHeight="1" spans="6:18">
      <c r="F422" s="94"/>
      <c r="G422" s="94"/>
      <c r="H422" s="94"/>
      <c r="I422" s="94"/>
      <c r="J422" s="72"/>
      <c r="K422" s="94"/>
      <c r="L422" s="94"/>
      <c r="M422" s="94"/>
      <c r="O422" s="72"/>
      <c r="R422" s="94"/>
    </row>
    <row r="423" ht="12.75" customHeight="1" spans="6:18">
      <c r="F423" s="94"/>
      <c r="G423" s="94"/>
      <c r="H423" s="94"/>
      <c r="I423" s="94"/>
      <c r="J423" s="72"/>
      <c r="K423" s="94"/>
      <c r="L423" s="94"/>
      <c r="M423" s="94"/>
      <c r="O423" s="72"/>
      <c r="R423" s="94"/>
    </row>
    <row r="424" ht="12.75" customHeight="1" spans="6:18">
      <c r="F424" s="94"/>
      <c r="G424" s="94"/>
      <c r="H424" s="94"/>
      <c r="I424" s="94"/>
      <c r="J424" s="72"/>
      <c r="K424" s="94"/>
      <c r="L424" s="94"/>
      <c r="M424" s="94"/>
      <c r="O424" s="72"/>
      <c r="R424" s="94"/>
    </row>
    <row r="425" ht="12.75" customHeight="1" spans="6:18">
      <c r="F425" s="94"/>
      <c r="G425" s="94"/>
      <c r="H425" s="94"/>
      <c r="I425" s="94"/>
      <c r="J425" s="72"/>
      <c r="K425" s="94"/>
      <c r="L425" s="94"/>
      <c r="M425" s="94"/>
      <c r="O425" s="72"/>
      <c r="R425" s="94"/>
    </row>
    <row r="426" ht="12.75" customHeight="1" spans="6:18">
      <c r="F426" s="94"/>
      <c r="G426" s="94"/>
      <c r="H426" s="94"/>
      <c r="I426" s="94"/>
      <c r="J426" s="72"/>
      <c r="K426" s="94"/>
      <c r="L426" s="94"/>
      <c r="M426" s="94"/>
      <c r="O426" s="72"/>
      <c r="R426" s="94"/>
    </row>
    <row r="427" ht="12.75" customHeight="1" spans="6:18">
      <c r="F427" s="94"/>
      <c r="G427" s="94"/>
      <c r="H427" s="94"/>
      <c r="I427" s="94"/>
      <c r="J427" s="72"/>
      <c r="K427" s="94"/>
      <c r="L427" s="94"/>
      <c r="M427" s="94"/>
      <c r="O427" s="72"/>
      <c r="R427" s="94"/>
    </row>
    <row r="428" ht="12.75" customHeight="1" spans="6:18">
      <c r="F428" s="94"/>
      <c r="G428" s="94"/>
      <c r="H428" s="94"/>
      <c r="I428" s="94"/>
      <c r="J428" s="72"/>
      <c r="K428" s="94"/>
      <c r="L428" s="94"/>
      <c r="M428" s="94"/>
      <c r="O428" s="72"/>
      <c r="R428" s="94"/>
    </row>
    <row r="429" ht="12.75" customHeight="1" spans="6:18">
      <c r="F429" s="94"/>
      <c r="G429" s="94"/>
      <c r="H429" s="94"/>
      <c r="I429" s="94"/>
      <c r="J429" s="72"/>
      <c r="K429" s="94"/>
      <c r="L429" s="94"/>
      <c r="M429" s="94"/>
      <c r="O429" s="72"/>
      <c r="R429" s="94"/>
    </row>
    <row r="430" ht="12.75" customHeight="1" spans="6:18">
      <c r="F430" s="94"/>
      <c r="G430" s="94"/>
      <c r="H430" s="94"/>
      <c r="I430" s="94"/>
      <c r="J430" s="72"/>
      <c r="K430" s="94"/>
      <c r="L430" s="94"/>
      <c r="M430" s="94"/>
      <c r="O430" s="72"/>
      <c r="R430" s="94"/>
    </row>
    <row r="431" ht="12.75" customHeight="1" spans="6:18">
      <c r="F431" s="94"/>
      <c r="G431" s="94"/>
      <c r="H431" s="94"/>
      <c r="I431" s="94"/>
      <c r="J431" s="72"/>
      <c r="K431" s="94"/>
      <c r="L431" s="94"/>
      <c r="M431" s="94"/>
      <c r="O431" s="72"/>
      <c r="R431" s="94"/>
    </row>
    <row r="432" ht="12.75" customHeight="1" spans="6:18">
      <c r="F432" s="94"/>
      <c r="G432" s="94"/>
      <c r="H432" s="94"/>
      <c r="I432" s="94"/>
      <c r="J432" s="72"/>
      <c r="K432" s="94"/>
      <c r="L432" s="94"/>
      <c r="M432" s="94"/>
      <c r="O432" s="72"/>
      <c r="R432" s="94"/>
    </row>
    <row r="433" ht="12.75" customHeight="1" spans="6:18">
      <c r="F433" s="94"/>
      <c r="G433" s="94"/>
      <c r="H433" s="94"/>
      <c r="I433" s="94"/>
      <c r="J433" s="72"/>
      <c r="K433" s="94"/>
      <c r="L433" s="94"/>
      <c r="M433" s="94"/>
      <c r="O433" s="72"/>
      <c r="R433" s="94"/>
    </row>
    <row r="434" ht="12.75" customHeight="1" spans="6:18">
      <c r="F434" s="94"/>
      <c r="G434" s="94"/>
      <c r="H434" s="94"/>
      <c r="I434" s="94"/>
      <c r="J434" s="72"/>
      <c r="K434" s="94"/>
      <c r="L434" s="94"/>
      <c r="M434" s="94"/>
      <c r="O434" s="72"/>
      <c r="R434" s="94"/>
    </row>
    <row r="435" ht="12.75" customHeight="1" spans="6:18">
      <c r="F435" s="94"/>
      <c r="G435" s="94"/>
      <c r="H435" s="94"/>
      <c r="I435" s="94"/>
      <c r="J435" s="72"/>
      <c r="K435" s="94"/>
      <c r="L435" s="94"/>
      <c r="M435" s="94"/>
      <c r="O435" s="72"/>
      <c r="R435" s="94"/>
    </row>
    <row r="436" ht="12.75" customHeight="1" spans="6:18">
      <c r="F436" s="94"/>
      <c r="G436" s="94"/>
      <c r="H436" s="94"/>
      <c r="I436" s="94"/>
      <c r="J436" s="72"/>
      <c r="K436" s="94"/>
      <c r="L436" s="94"/>
      <c r="M436" s="94"/>
      <c r="O436" s="72"/>
      <c r="R436" s="94"/>
    </row>
    <row r="437" ht="12.75" customHeight="1" spans="6:18">
      <c r="F437" s="94"/>
      <c r="G437" s="94"/>
      <c r="H437" s="94"/>
      <c r="I437" s="94"/>
      <c r="J437" s="72"/>
      <c r="K437" s="94"/>
      <c r="L437" s="94"/>
      <c r="M437" s="94"/>
      <c r="O437" s="72"/>
      <c r="R437" s="94"/>
    </row>
    <row r="438" ht="12.75" customHeight="1" spans="6:18">
      <c r="F438" s="94"/>
      <c r="G438" s="94"/>
      <c r="H438" s="94"/>
      <c r="I438" s="94"/>
      <c r="J438" s="72"/>
      <c r="K438" s="94"/>
      <c r="L438" s="94"/>
      <c r="M438" s="94"/>
      <c r="O438" s="72"/>
      <c r="R438" s="94"/>
    </row>
    <row r="439" ht="12.75" customHeight="1" spans="6:18">
      <c r="F439" s="94"/>
      <c r="G439" s="94"/>
      <c r="H439" s="94"/>
      <c r="I439" s="94"/>
      <c r="J439" s="72"/>
      <c r="K439" s="94"/>
      <c r="L439" s="94"/>
      <c r="M439" s="94"/>
      <c r="O439" s="72"/>
      <c r="R439" s="94"/>
    </row>
    <row r="440" ht="12.75" customHeight="1" spans="6:18">
      <c r="F440" s="94"/>
      <c r="G440" s="94"/>
      <c r="H440" s="94"/>
      <c r="I440" s="94"/>
      <c r="J440" s="72"/>
      <c r="K440" s="94"/>
      <c r="L440" s="94"/>
      <c r="M440" s="94"/>
      <c r="O440" s="72"/>
      <c r="R440" s="94"/>
    </row>
    <row r="441" ht="12.75" customHeight="1" spans="6:18">
      <c r="F441" s="94"/>
      <c r="G441" s="94"/>
      <c r="H441" s="94"/>
      <c r="I441" s="94"/>
      <c r="J441" s="72"/>
      <c r="K441" s="94"/>
      <c r="L441" s="94"/>
      <c r="M441" s="94"/>
      <c r="O441" s="72"/>
      <c r="R441" s="94"/>
    </row>
    <row r="442" ht="12.75" customHeight="1" spans="6:18">
      <c r="F442" s="94"/>
      <c r="G442" s="94"/>
      <c r="H442" s="94"/>
      <c r="I442" s="94"/>
      <c r="J442" s="72"/>
      <c r="K442" s="94"/>
      <c r="L442" s="94"/>
      <c r="M442" s="94"/>
      <c r="O442" s="72"/>
      <c r="R442" s="94"/>
    </row>
    <row r="443" ht="12.75" customHeight="1" spans="6:18">
      <c r="F443" s="94"/>
      <c r="G443" s="94"/>
      <c r="H443" s="94"/>
      <c r="I443" s="94"/>
      <c r="J443" s="72"/>
      <c r="K443" s="94"/>
      <c r="L443" s="94"/>
      <c r="M443" s="94"/>
      <c r="O443" s="72"/>
      <c r="R443" s="94"/>
    </row>
    <row r="444" ht="12.75" customHeight="1" spans="6:18">
      <c r="F444" s="94"/>
      <c r="G444" s="94"/>
      <c r="H444" s="94"/>
      <c r="I444" s="94"/>
      <c r="J444" s="72"/>
      <c r="K444" s="94"/>
      <c r="L444" s="94"/>
      <c r="M444" s="94"/>
      <c r="O444" s="72"/>
      <c r="R444" s="94"/>
    </row>
    <row r="445" ht="12.75" customHeight="1" spans="6:18">
      <c r="F445" s="94"/>
      <c r="G445" s="94"/>
      <c r="H445" s="94"/>
      <c r="I445" s="94"/>
      <c r="J445" s="72"/>
      <c r="K445" s="94"/>
      <c r="L445" s="94"/>
      <c r="M445" s="94"/>
      <c r="O445" s="72"/>
      <c r="R445" s="94"/>
    </row>
    <row r="446" ht="12.75" customHeight="1" spans="6:18">
      <c r="F446" s="94"/>
      <c r="G446" s="94"/>
      <c r="H446" s="94"/>
      <c r="I446" s="94"/>
      <c r="J446" s="72"/>
      <c r="K446" s="94"/>
      <c r="L446" s="94"/>
      <c r="M446" s="94"/>
      <c r="O446" s="72"/>
      <c r="R446" s="94"/>
    </row>
    <row r="447" ht="12.75" customHeight="1" spans="6:18">
      <c r="F447" s="94"/>
      <c r="G447" s="94"/>
      <c r="H447" s="94"/>
      <c r="I447" s="94"/>
      <c r="J447" s="72"/>
      <c r="K447" s="94"/>
      <c r="L447" s="94"/>
      <c r="M447" s="94"/>
      <c r="O447" s="72"/>
      <c r="R447" s="94"/>
    </row>
    <row r="448" ht="12.75" customHeight="1" spans="6:18">
      <c r="F448" s="94"/>
      <c r="G448" s="94"/>
      <c r="H448" s="94"/>
      <c r="I448" s="94"/>
      <c r="J448" s="72"/>
      <c r="K448" s="94"/>
      <c r="L448" s="94"/>
      <c r="M448" s="94"/>
      <c r="O448" s="72"/>
      <c r="R448" s="94"/>
    </row>
    <row r="449" ht="12.75" customHeight="1" spans="6:18">
      <c r="F449" s="94"/>
      <c r="G449" s="94"/>
      <c r="H449" s="94"/>
      <c r="I449" s="94"/>
      <c r="J449" s="72"/>
      <c r="K449" s="94"/>
      <c r="L449" s="94"/>
      <c r="M449" s="94"/>
      <c r="O449" s="72"/>
      <c r="R449" s="94"/>
    </row>
    <row r="450" ht="12.75" customHeight="1" spans="6:18">
      <c r="F450" s="94"/>
      <c r="G450" s="94"/>
      <c r="H450" s="94"/>
      <c r="I450" s="94"/>
      <c r="J450" s="72"/>
      <c r="K450" s="94"/>
      <c r="L450" s="94"/>
      <c r="M450" s="94"/>
      <c r="O450" s="72"/>
      <c r="R450" s="94"/>
    </row>
    <row r="451" ht="12.75" customHeight="1" spans="6:18">
      <c r="F451" s="94"/>
      <c r="G451" s="94"/>
      <c r="H451" s="94"/>
      <c r="I451" s="94"/>
      <c r="J451" s="72"/>
      <c r="K451" s="94"/>
      <c r="L451" s="94"/>
      <c r="M451" s="94"/>
      <c r="O451" s="72"/>
      <c r="R451" s="94"/>
    </row>
    <row r="452" ht="12.75" customHeight="1" spans="6:18">
      <c r="F452" s="94"/>
      <c r="G452" s="94"/>
      <c r="H452" s="94"/>
      <c r="I452" s="94"/>
      <c r="J452" s="72"/>
      <c r="K452" s="94"/>
      <c r="L452" s="94"/>
      <c r="M452" s="94"/>
      <c r="O452" s="72"/>
      <c r="R452" s="94"/>
    </row>
    <row r="453" ht="12.75" customHeight="1" spans="6:18">
      <c r="F453" s="94"/>
      <c r="G453" s="94"/>
      <c r="H453" s="94"/>
      <c r="I453" s="94"/>
      <c r="J453" s="72"/>
      <c r="K453" s="94"/>
      <c r="L453" s="94"/>
      <c r="M453" s="94"/>
      <c r="O453" s="72"/>
      <c r="R453" s="94"/>
    </row>
    <row r="454" ht="12.75" customHeight="1" spans="6:18">
      <c r="F454" s="94"/>
      <c r="G454" s="94"/>
      <c r="H454" s="94"/>
      <c r="I454" s="94"/>
      <c r="J454" s="72"/>
      <c r="K454" s="94"/>
      <c r="L454" s="94"/>
      <c r="M454" s="94"/>
      <c r="O454" s="72"/>
      <c r="R454" s="94"/>
    </row>
    <row r="455" ht="12.75" customHeight="1" spans="6:18">
      <c r="F455" s="94"/>
      <c r="G455" s="94"/>
      <c r="H455" s="94"/>
      <c r="I455" s="94"/>
      <c r="J455" s="72"/>
      <c r="K455" s="94"/>
      <c r="L455" s="94"/>
      <c r="M455" s="94"/>
      <c r="O455" s="72"/>
      <c r="R455" s="94"/>
    </row>
    <row r="456" ht="12.75" customHeight="1" spans="6:18">
      <c r="F456" s="94"/>
      <c r="G456" s="94"/>
      <c r="H456" s="94"/>
      <c r="I456" s="94"/>
      <c r="J456" s="72"/>
      <c r="K456" s="94"/>
      <c r="L456" s="94"/>
      <c r="M456" s="94"/>
      <c r="O456" s="72"/>
      <c r="R456" s="94"/>
    </row>
    <row r="457" ht="12.75" customHeight="1" spans="6:18">
      <c r="F457" s="94"/>
      <c r="G457" s="94"/>
      <c r="H457" s="94"/>
      <c r="I457" s="94"/>
      <c r="J457" s="72"/>
      <c r="K457" s="94"/>
      <c r="L457" s="94"/>
      <c r="M457" s="94"/>
      <c r="O457" s="72"/>
      <c r="R457" s="94"/>
    </row>
    <row r="458" ht="12.75" customHeight="1" spans="6:18">
      <c r="F458" s="94"/>
      <c r="G458" s="94"/>
      <c r="H458" s="94"/>
      <c r="I458" s="94"/>
      <c r="J458" s="72"/>
      <c r="K458" s="94"/>
      <c r="L458" s="94"/>
      <c r="M458" s="94"/>
      <c r="O458" s="72"/>
      <c r="R458" s="94"/>
    </row>
    <row r="459" ht="12.75" customHeight="1" spans="6:18">
      <c r="F459" s="94"/>
      <c r="G459" s="94"/>
      <c r="H459" s="94"/>
      <c r="I459" s="94"/>
      <c r="J459" s="72"/>
      <c r="K459" s="94"/>
      <c r="L459" s="94"/>
      <c r="M459" s="94"/>
      <c r="O459" s="72"/>
      <c r="R459" s="94"/>
    </row>
    <row r="460" ht="12.75" customHeight="1" spans="6:18">
      <c r="F460" s="94"/>
      <c r="G460" s="94"/>
      <c r="H460" s="94"/>
      <c r="I460" s="94"/>
      <c r="J460" s="72"/>
      <c r="K460" s="94"/>
      <c r="L460" s="94"/>
      <c r="M460" s="94"/>
      <c r="O460" s="72"/>
      <c r="R460" s="94"/>
    </row>
    <row r="461" ht="12.75" customHeight="1" spans="6:18">
      <c r="F461" s="94"/>
      <c r="G461" s="94"/>
      <c r="H461" s="94"/>
      <c r="I461" s="94"/>
      <c r="J461" s="72"/>
      <c r="K461" s="94"/>
      <c r="L461" s="94"/>
      <c r="M461" s="94"/>
      <c r="O461" s="72"/>
      <c r="R461" s="94"/>
    </row>
    <row r="462" ht="12.75" customHeight="1" spans="6:18">
      <c r="F462" s="94"/>
      <c r="G462" s="94"/>
      <c r="H462" s="94"/>
      <c r="I462" s="94"/>
      <c r="J462" s="72"/>
      <c r="K462" s="94"/>
      <c r="L462" s="94"/>
      <c r="M462" s="94"/>
      <c r="O462" s="72"/>
      <c r="R462" s="94"/>
    </row>
    <row r="463" ht="12.75" customHeight="1" spans="6:18">
      <c r="F463" s="94"/>
      <c r="G463" s="94"/>
      <c r="H463" s="94"/>
      <c r="I463" s="94"/>
      <c r="J463" s="72"/>
      <c r="K463" s="94"/>
      <c r="L463" s="94"/>
      <c r="M463" s="94"/>
      <c r="O463" s="72"/>
      <c r="R463" s="94"/>
    </row>
    <row r="464" ht="12.75" customHeight="1" spans="6:18">
      <c r="F464" s="94"/>
      <c r="G464" s="94"/>
      <c r="H464" s="94"/>
      <c r="I464" s="94"/>
      <c r="J464" s="72"/>
      <c r="K464" s="94"/>
      <c r="L464" s="94"/>
      <c r="M464" s="94"/>
      <c r="O464" s="72"/>
      <c r="R464" s="94"/>
    </row>
    <row r="465" ht="12.75" customHeight="1" spans="6:18">
      <c r="F465" s="94"/>
      <c r="G465" s="94"/>
      <c r="H465" s="94"/>
      <c r="I465" s="94"/>
      <c r="J465" s="72"/>
      <c r="K465" s="94"/>
      <c r="L465" s="94"/>
      <c r="M465" s="94"/>
      <c r="O465" s="72"/>
      <c r="R465" s="94"/>
    </row>
    <row r="466" ht="12.75" customHeight="1" spans="6:18">
      <c r="F466" s="94"/>
      <c r="G466" s="94"/>
      <c r="H466" s="94"/>
      <c r="I466" s="94"/>
      <c r="J466" s="72"/>
      <c r="K466" s="94"/>
      <c r="L466" s="94"/>
      <c r="M466" s="94"/>
      <c r="O466" s="72"/>
      <c r="R466" s="94"/>
    </row>
    <row r="467" ht="12.75" customHeight="1" spans="6:18">
      <c r="F467" s="94"/>
      <c r="G467" s="94"/>
      <c r="H467" s="94"/>
      <c r="I467" s="94"/>
      <c r="J467" s="72"/>
      <c r="K467" s="94"/>
      <c r="L467" s="94"/>
      <c r="M467" s="94"/>
      <c r="O467" s="72"/>
      <c r="R467" s="94"/>
    </row>
    <row r="468" ht="12.75" customHeight="1" spans="6:18">
      <c r="F468" s="94"/>
      <c r="G468" s="94"/>
      <c r="H468" s="94"/>
      <c r="I468" s="94"/>
      <c r="J468" s="72"/>
      <c r="K468" s="94"/>
      <c r="L468" s="94"/>
      <c r="M468" s="94"/>
      <c r="O468" s="72"/>
      <c r="R468" s="94"/>
    </row>
    <row r="469" ht="12.75" customHeight="1" spans="6:18">
      <c r="F469" s="94"/>
      <c r="G469" s="94"/>
      <c r="H469" s="94"/>
      <c r="I469" s="94"/>
      <c r="J469" s="72"/>
      <c r="K469" s="94"/>
      <c r="L469" s="94"/>
      <c r="M469" s="94"/>
      <c r="O469" s="72"/>
      <c r="R469" s="94"/>
    </row>
    <row r="470" ht="12.75" customHeight="1" spans="6:18">
      <c r="F470" s="94"/>
      <c r="G470" s="94"/>
      <c r="H470" s="94"/>
      <c r="I470" s="94"/>
      <c r="J470" s="72"/>
      <c r="K470" s="94"/>
      <c r="L470" s="94"/>
      <c r="M470" s="94"/>
      <c r="O470" s="72"/>
      <c r="R470" s="94"/>
    </row>
    <row r="471" ht="12.75" customHeight="1" spans="6:18">
      <c r="F471" s="94"/>
      <c r="G471" s="94"/>
      <c r="H471" s="94"/>
      <c r="I471" s="94"/>
      <c r="J471" s="72"/>
      <c r="K471" s="94"/>
      <c r="L471" s="94"/>
      <c r="M471" s="94"/>
      <c r="O471" s="72"/>
      <c r="R471" s="94"/>
    </row>
    <row r="472" ht="12.75" customHeight="1" spans="6:18">
      <c r="F472" s="94"/>
      <c r="G472" s="94"/>
      <c r="H472" s="94"/>
      <c r="I472" s="94"/>
      <c r="J472" s="72"/>
      <c r="K472" s="94"/>
      <c r="L472" s="94"/>
      <c r="M472" s="94"/>
      <c r="O472" s="72"/>
      <c r="R472" s="94"/>
    </row>
    <row r="473" ht="12.75" customHeight="1" spans="6:18">
      <c r="F473" s="94"/>
      <c r="G473" s="94"/>
      <c r="H473" s="94"/>
      <c r="I473" s="94"/>
      <c r="J473" s="72"/>
      <c r="K473" s="94"/>
      <c r="L473" s="94"/>
      <c r="M473" s="94"/>
      <c r="O473" s="72"/>
      <c r="R473" s="94"/>
    </row>
    <row r="474" ht="12.75" customHeight="1" spans="6:18">
      <c r="F474" s="94"/>
      <c r="G474" s="94"/>
      <c r="H474" s="94"/>
      <c r="I474" s="94"/>
      <c r="J474" s="72"/>
      <c r="K474" s="94"/>
      <c r="L474" s="94"/>
      <c r="M474" s="94"/>
      <c r="O474" s="72"/>
      <c r="R474" s="94"/>
    </row>
    <row r="475" ht="12.75" customHeight="1" spans="6:18">
      <c r="F475" s="94"/>
      <c r="G475" s="94"/>
      <c r="H475" s="94"/>
      <c r="I475" s="94"/>
      <c r="J475" s="72"/>
      <c r="K475" s="94"/>
      <c r="L475" s="94"/>
      <c r="M475" s="94"/>
      <c r="O475" s="72"/>
      <c r="R475" s="94"/>
    </row>
    <row r="476" ht="12.75" customHeight="1" spans="6:18">
      <c r="F476" s="94"/>
      <c r="G476" s="94"/>
      <c r="H476" s="94"/>
      <c r="I476" s="94"/>
      <c r="J476" s="72"/>
      <c r="K476" s="94"/>
      <c r="L476" s="94"/>
      <c r="M476" s="94"/>
      <c r="O476" s="72"/>
      <c r="R476" s="94"/>
    </row>
    <row r="477" ht="12.75" customHeight="1" spans="6:18">
      <c r="F477" s="94"/>
      <c r="G477" s="94"/>
      <c r="H477" s="94"/>
      <c r="I477" s="94"/>
      <c r="J477" s="72"/>
      <c r="K477" s="94"/>
      <c r="L477" s="94"/>
      <c r="M477" s="94"/>
      <c r="O477" s="72"/>
      <c r="R477" s="94"/>
    </row>
    <row r="478" ht="12.75" customHeight="1" spans="6:18">
      <c r="F478" s="94"/>
      <c r="G478" s="94"/>
      <c r="H478" s="94"/>
      <c r="I478" s="94"/>
      <c r="J478" s="72"/>
      <c r="K478" s="94"/>
      <c r="L478" s="94"/>
      <c r="M478" s="94"/>
      <c r="O478" s="72"/>
      <c r="R478" s="94"/>
    </row>
    <row r="479" ht="12.75" customHeight="1" spans="6:18">
      <c r="F479" s="94"/>
      <c r="G479" s="94"/>
      <c r="H479" s="94"/>
      <c r="I479" s="94"/>
      <c r="J479" s="72"/>
      <c r="K479" s="94"/>
      <c r="L479" s="94"/>
      <c r="M479" s="94"/>
      <c r="O479" s="72"/>
      <c r="R479" s="94"/>
    </row>
    <row r="480" ht="12.75" customHeight="1" spans="6:18">
      <c r="F480" s="94"/>
      <c r="G480" s="94"/>
      <c r="H480" s="94"/>
      <c r="I480" s="94"/>
      <c r="J480" s="72"/>
      <c r="K480" s="94"/>
      <c r="L480" s="94"/>
      <c r="M480" s="94"/>
      <c r="O480" s="72"/>
      <c r="R480" s="94"/>
    </row>
    <row r="481" ht="12.75" customHeight="1" spans="6:18">
      <c r="F481" s="94"/>
      <c r="G481" s="94"/>
      <c r="H481" s="94"/>
      <c r="I481" s="94"/>
      <c r="J481" s="72"/>
      <c r="K481" s="94"/>
      <c r="L481" s="94"/>
      <c r="M481" s="94"/>
      <c r="O481" s="72"/>
      <c r="R481" s="94"/>
    </row>
    <row r="482" ht="12.75" customHeight="1" spans="6:18">
      <c r="F482" s="94"/>
      <c r="G482" s="94"/>
      <c r="H482" s="94"/>
      <c r="I482" s="94"/>
      <c r="J482" s="72"/>
      <c r="K482" s="94"/>
      <c r="L482" s="94"/>
      <c r="M482" s="94"/>
      <c r="O482" s="72"/>
      <c r="R482" s="94"/>
    </row>
    <row r="483" ht="12.75" customHeight="1" spans="6:18">
      <c r="F483" s="94"/>
      <c r="G483" s="94"/>
      <c r="H483" s="94"/>
      <c r="I483" s="94"/>
      <c r="J483" s="72"/>
      <c r="K483" s="94"/>
      <c r="L483" s="94"/>
      <c r="M483" s="94"/>
      <c r="O483" s="72"/>
      <c r="R483" s="94"/>
    </row>
    <row r="484" ht="12.75" customHeight="1" spans="6:18">
      <c r="F484" s="94"/>
      <c r="G484" s="94"/>
      <c r="H484" s="94"/>
      <c r="I484" s="94"/>
      <c r="J484" s="72"/>
      <c r="K484" s="94"/>
      <c r="L484" s="94"/>
      <c r="M484" s="94"/>
      <c r="O484" s="72"/>
      <c r="R484" s="94"/>
    </row>
    <row r="485" ht="12.75" customHeight="1" spans="6:18">
      <c r="F485" s="94"/>
      <c r="G485" s="94"/>
      <c r="H485" s="94"/>
      <c r="I485" s="94"/>
      <c r="J485" s="72"/>
      <c r="K485" s="94"/>
      <c r="L485" s="94"/>
      <c r="M485" s="94"/>
      <c r="O485" s="72"/>
      <c r="R485" s="94"/>
    </row>
    <row r="486" ht="12.75" customHeight="1" spans="6:18">
      <c r="F486" s="94"/>
      <c r="G486" s="94"/>
      <c r="H486" s="94"/>
      <c r="I486" s="94"/>
      <c r="J486" s="72"/>
      <c r="K486" s="94"/>
      <c r="L486" s="94"/>
      <c r="M486" s="94"/>
      <c r="O486" s="72"/>
      <c r="R486" s="94"/>
    </row>
    <row r="487" ht="12.75" customHeight="1" spans="6:18">
      <c r="F487" s="94"/>
      <c r="G487" s="94"/>
      <c r="H487" s="94"/>
      <c r="I487" s="94"/>
      <c r="J487" s="72"/>
      <c r="K487" s="94"/>
      <c r="L487" s="94"/>
      <c r="M487" s="94"/>
      <c r="O487" s="72"/>
      <c r="R487" s="94"/>
    </row>
    <row r="488" ht="12.75" customHeight="1" spans="6:18">
      <c r="F488" s="94"/>
      <c r="G488" s="94"/>
      <c r="H488" s="94"/>
      <c r="I488" s="94"/>
      <c r="J488" s="72"/>
      <c r="K488" s="94"/>
      <c r="L488" s="94"/>
      <c r="M488" s="94"/>
      <c r="O488" s="72"/>
      <c r="R488" s="94"/>
    </row>
    <row r="489" ht="12.75" customHeight="1" spans="6:18">
      <c r="F489" s="94"/>
      <c r="G489" s="94"/>
      <c r="H489" s="94"/>
      <c r="I489" s="94"/>
      <c r="J489" s="72"/>
      <c r="K489" s="94"/>
      <c r="L489" s="94"/>
      <c r="M489" s="94"/>
      <c r="O489" s="72"/>
      <c r="R489" s="94"/>
    </row>
    <row r="490" ht="12.75" customHeight="1" spans="6:18">
      <c r="F490" s="94"/>
      <c r="G490" s="94"/>
      <c r="H490" s="94"/>
      <c r="I490" s="94"/>
      <c r="J490" s="72"/>
      <c r="K490" s="94"/>
      <c r="L490" s="94"/>
      <c r="M490" s="94"/>
      <c r="O490" s="72"/>
      <c r="R490" s="94"/>
    </row>
    <row r="491" ht="12.75" customHeight="1" spans="6:18">
      <c r="F491" s="94"/>
      <c r="G491" s="94"/>
      <c r="H491" s="94"/>
      <c r="I491" s="94"/>
      <c r="J491" s="72"/>
      <c r="K491" s="94"/>
      <c r="L491" s="94"/>
      <c r="M491" s="94"/>
      <c r="O491" s="72"/>
      <c r="R491" s="94"/>
    </row>
    <row r="492" ht="12.75" customHeight="1" spans="6:18">
      <c r="F492" s="94"/>
      <c r="G492" s="94"/>
      <c r="H492" s="94"/>
      <c r="I492" s="94"/>
      <c r="J492" s="72"/>
      <c r="K492" s="94"/>
      <c r="L492" s="94"/>
      <c r="M492" s="94"/>
      <c r="O492" s="72"/>
      <c r="R492" s="94"/>
    </row>
    <row r="493" ht="12.75" customHeight="1" spans="6:18">
      <c r="F493" s="94"/>
      <c r="G493" s="94"/>
      <c r="H493" s="94"/>
      <c r="I493" s="94"/>
      <c r="J493" s="72"/>
      <c r="K493" s="94"/>
      <c r="L493" s="94"/>
      <c r="M493" s="94"/>
      <c r="O493" s="72"/>
      <c r="R493" s="94"/>
    </row>
    <row r="494" ht="12.75" customHeight="1" spans="6:18">
      <c r="F494" s="94"/>
      <c r="G494" s="94"/>
      <c r="H494" s="94"/>
      <c r="I494" s="94"/>
      <c r="J494" s="72"/>
      <c r="K494" s="94"/>
      <c r="L494" s="94"/>
      <c r="M494" s="94"/>
      <c r="O494" s="72"/>
      <c r="R494" s="94"/>
    </row>
    <row r="495" ht="12.75" customHeight="1" spans="6:18">
      <c r="F495" s="94"/>
      <c r="G495" s="94"/>
      <c r="H495" s="94"/>
      <c r="I495" s="94"/>
      <c r="J495" s="72"/>
      <c r="K495" s="94"/>
      <c r="L495" s="94"/>
      <c r="M495" s="94"/>
      <c r="O495" s="72"/>
      <c r="R495" s="94"/>
    </row>
    <row r="496" ht="12.75" customHeight="1" spans="6:18">
      <c r="F496" s="94"/>
      <c r="G496" s="94"/>
      <c r="H496" s="94"/>
      <c r="I496" s="94"/>
      <c r="J496" s="72"/>
      <c r="K496" s="94"/>
      <c r="L496" s="94"/>
      <c r="M496" s="94"/>
      <c r="O496" s="72"/>
      <c r="R496" s="94"/>
    </row>
    <row r="497" ht="12.75" customHeight="1" spans="6:18">
      <c r="F497" s="94"/>
      <c r="G497" s="94"/>
      <c r="H497" s="94"/>
      <c r="I497" s="94"/>
      <c r="J497" s="72"/>
      <c r="K497" s="94"/>
      <c r="L497" s="94"/>
      <c r="M497" s="94"/>
      <c r="O497" s="72"/>
      <c r="R497" s="94"/>
    </row>
    <row r="498" ht="12.75" customHeight="1" spans="6:18">
      <c r="F498" s="94"/>
      <c r="G498" s="94"/>
      <c r="H498" s="94"/>
      <c r="I498" s="94"/>
      <c r="J498" s="72"/>
      <c r="K498" s="94"/>
      <c r="L498" s="94"/>
      <c r="M498" s="94"/>
      <c r="O498" s="72"/>
      <c r="R498" s="94"/>
    </row>
    <row r="499" ht="12.75" customHeight="1" spans="6:18">
      <c r="F499" s="94"/>
      <c r="G499" s="94"/>
      <c r="H499" s="94"/>
      <c r="I499" s="94"/>
      <c r="J499" s="72"/>
      <c r="K499" s="94"/>
      <c r="L499" s="94"/>
      <c r="M499" s="94"/>
      <c r="O499" s="72"/>
      <c r="R499" s="94"/>
    </row>
    <row r="500" ht="12.75" customHeight="1" spans="6:18">
      <c r="F500" s="94"/>
      <c r="G500" s="94"/>
      <c r="H500" s="94"/>
      <c r="I500" s="94"/>
      <c r="J500" s="72"/>
      <c r="K500" s="94"/>
      <c r="L500" s="94"/>
      <c r="M500" s="94"/>
      <c r="O500" s="72"/>
      <c r="R500" s="94"/>
    </row>
    <row r="501" ht="12.75" customHeight="1" spans="6:18">
      <c r="F501" s="94"/>
      <c r="G501" s="94"/>
      <c r="H501" s="94"/>
      <c r="I501" s="94"/>
      <c r="J501" s="72"/>
      <c r="K501" s="94"/>
      <c r="L501" s="94"/>
      <c r="M501" s="94"/>
      <c r="O501" s="72"/>
      <c r="R501" s="94"/>
    </row>
    <row r="502" ht="12.75" customHeight="1" spans="6:18">
      <c r="F502" s="94"/>
      <c r="G502" s="94"/>
      <c r="H502" s="94"/>
      <c r="I502" s="94"/>
      <c r="J502" s="72"/>
      <c r="K502" s="94"/>
      <c r="L502" s="94"/>
      <c r="M502" s="94"/>
      <c r="O502" s="72"/>
      <c r="R502" s="94"/>
    </row>
    <row r="503" ht="12.75" customHeight="1" spans="6:18">
      <c r="F503" s="94"/>
      <c r="G503" s="94"/>
      <c r="H503" s="94"/>
      <c r="I503" s="94"/>
      <c r="J503" s="72"/>
      <c r="K503" s="94"/>
      <c r="L503" s="94"/>
      <c r="M503" s="94"/>
      <c r="O503" s="72"/>
      <c r="R503" s="94"/>
    </row>
    <row r="504" ht="12.75" customHeight="1" spans="6:18">
      <c r="F504" s="94"/>
      <c r="G504" s="94"/>
      <c r="H504" s="94"/>
      <c r="I504" s="94"/>
      <c r="J504" s="72"/>
      <c r="K504" s="94"/>
      <c r="L504" s="94"/>
      <c r="M504" s="94"/>
      <c r="O504" s="72"/>
      <c r="R504" s="94"/>
    </row>
    <row r="505" ht="12.75" customHeight="1" spans="6:18">
      <c r="F505" s="94"/>
      <c r="G505" s="94"/>
      <c r="H505" s="94"/>
      <c r="I505" s="94"/>
      <c r="J505" s="72"/>
      <c r="K505" s="94"/>
      <c r="L505" s="94"/>
      <c r="M505" s="94"/>
      <c r="O505" s="72"/>
      <c r="R505" s="94"/>
    </row>
    <row r="506" ht="12.75" customHeight="1" spans="6:18">
      <c r="F506" s="94"/>
      <c r="G506" s="94"/>
      <c r="H506" s="94"/>
      <c r="I506" s="94"/>
      <c r="J506" s="72"/>
      <c r="K506" s="94"/>
      <c r="L506" s="94"/>
      <c r="M506" s="94"/>
      <c r="O506" s="72"/>
      <c r="R506" s="94"/>
    </row>
    <row r="507" ht="12.75" customHeight="1" spans="6:18">
      <c r="F507" s="94"/>
      <c r="G507" s="94"/>
      <c r="H507" s="94"/>
      <c r="I507" s="94"/>
      <c r="J507" s="72"/>
      <c r="K507" s="94"/>
      <c r="L507" s="94"/>
      <c r="M507" s="94"/>
      <c r="O507" s="72"/>
      <c r="R507" s="94"/>
    </row>
    <row r="508" ht="12.75" customHeight="1" spans="6:18">
      <c r="F508" s="94"/>
      <c r="G508" s="94"/>
      <c r="H508" s="94"/>
      <c r="I508" s="94"/>
      <c r="J508" s="72"/>
      <c r="K508" s="94"/>
      <c r="L508" s="94"/>
      <c r="M508" s="94"/>
      <c r="O508" s="72"/>
      <c r="R508" s="94"/>
    </row>
    <row r="509" ht="12.75" customHeight="1" spans="6:18">
      <c r="F509" s="94"/>
      <c r="G509" s="94"/>
      <c r="H509" s="94"/>
      <c r="I509" s="94"/>
      <c r="J509" s="72"/>
      <c r="K509" s="94"/>
      <c r="L509" s="94"/>
      <c r="M509" s="94"/>
      <c r="O509" s="72"/>
      <c r="R509" s="94"/>
    </row>
    <row r="510" ht="12.75" customHeight="1" spans="6:18">
      <c r="F510" s="94"/>
      <c r="G510" s="94"/>
      <c r="H510" s="94"/>
      <c r="I510" s="94"/>
      <c r="J510" s="72"/>
      <c r="K510" s="94"/>
      <c r="L510" s="94"/>
      <c r="M510" s="94"/>
      <c r="O510" s="72"/>
      <c r="R510" s="94"/>
    </row>
    <row r="511" ht="12.75" customHeight="1" spans="6:18">
      <c r="F511" s="94"/>
      <c r="G511" s="94"/>
      <c r="H511" s="94"/>
      <c r="I511" s="94"/>
      <c r="J511" s="72"/>
      <c r="K511" s="94"/>
      <c r="L511" s="94"/>
      <c r="M511" s="94"/>
      <c r="O511" s="72"/>
      <c r="R511" s="94"/>
    </row>
    <row r="512" ht="12.75" customHeight="1" spans="6:18">
      <c r="F512" s="94"/>
      <c r="G512" s="94"/>
      <c r="H512" s="94"/>
      <c r="I512" s="94"/>
      <c r="J512" s="72"/>
      <c r="K512" s="94"/>
      <c r="L512" s="94"/>
      <c r="M512" s="94"/>
      <c r="O512" s="72"/>
      <c r="R512" s="94"/>
    </row>
    <row r="513" ht="12.75" customHeight="1" spans="6:18">
      <c r="F513" s="94"/>
      <c r="G513" s="94"/>
      <c r="H513" s="94"/>
      <c r="I513" s="94"/>
      <c r="J513" s="72"/>
      <c r="K513" s="94"/>
      <c r="L513" s="94"/>
      <c r="M513" s="94"/>
      <c r="O513" s="72"/>
      <c r="R513" s="94"/>
    </row>
    <row r="514" ht="12.75" customHeight="1" spans="6:18">
      <c r="F514" s="94"/>
      <c r="G514" s="94"/>
      <c r="H514" s="94"/>
      <c r="I514" s="94"/>
      <c r="J514" s="72"/>
      <c r="K514" s="94"/>
      <c r="L514" s="94"/>
      <c r="M514" s="94"/>
      <c r="O514" s="72"/>
      <c r="R514" s="94"/>
    </row>
    <row r="515" ht="12.75" customHeight="1" spans="6:18">
      <c r="F515" s="94"/>
      <c r="G515" s="94"/>
      <c r="H515" s="94"/>
      <c r="I515" s="94"/>
      <c r="J515" s="72"/>
      <c r="K515" s="94"/>
      <c r="L515" s="94"/>
      <c r="M515" s="94"/>
      <c r="O515" s="72"/>
      <c r="R515" s="94"/>
    </row>
    <row r="516" ht="12.75" customHeight="1" spans="6:18">
      <c r="F516" s="94"/>
      <c r="G516" s="94"/>
      <c r="H516" s="94"/>
      <c r="I516" s="94"/>
      <c r="J516" s="72"/>
      <c r="K516" s="94"/>
      <c r="L516" s="94"/>
      <c r="M516" s="94"/>
      <c r="O516" s="72"/>
      <c r="R516" s="94"/>
    </row>
    <row r="517" ht="12.75" customHeight="1" spans="6:18">
      <c r="F517" s="94"/>
      <c r="G517" s="94"/>
      <c r="H517" s="94"/>
      <c r="I517" s="94"/>
      <c r="J517" s="72"/>
      <c r="K517" s="94"/>
      <c r="L517" s="94"/>
      <c r="M517" s="94"/>
      <c r="O517" s="72"/>
      <c r="R517" s="94"/>
    </row>
    <row r="518" ht="12.75" customHeight="1" spans="6:18">
      <c r="F518" s="94"/>
      <c r="G518" s="94"/>
      <c r="H518" s="94"/>
      <c r="I518" s="94"/>
      <c r="J518" s="72"/>
      <c r="K518" s="94"/>
      <c r="L518" s="94"/>
      <c r="M518" s="94"/>
      <c r="O518" s="72"/>
      <c r="R518" s="94"/>
    </row>
    <row r="519" ht="12.75" customHeight="1" spans="6:18">
      <c r="F519" s="94"/>
      <c r="G519" s="94"/>
      <c r="H519" s="94"/>
      <c r="I519" s="94"/>
      <c r="J519" s="72"/>
      <c r="K519" s="94"/>
      <c r="L519" s="94"/>
      <c r="M519" s="94"/>
      <c r="O519" s="72"/>
      <c r="R519" s="94"/>
    </row>
    <row r="520" ht="12.75" customHeight="1" spans="6:18">
      <c r="F520" s="94"/>
      <c r="G520" s="94"/>
      <c r="H520" s="94"/>
      <c r="I520" s="94"/>
      <c r="J520" s="72"/>
      <c r="K520" s="94"/>
      <c r="L520" s="94"/>
      <c r="M520" s="94"/>
      <c r="O520" s="72"/>
      <c r="R520" s="94"/>
    </row>
    <row r="521" ht="12.75" customHeight="1" spans="6:18">
      <c r="F521" s="94"/>
      <c r="G521" s="94"/>
      <c r="H521" s="94"/>
      <c r="I521" s="94"/>
      <c r="J521" s="72"/>
      <c r="K521" s="94"/>
      <c r="L521" s="94"/>
      <c r="M521" s="94"/>
      <c r="O521" s="72"/>
      <c r="R521" s="94"/>
    </row>
    <row r="522" ht="12.75" customHeight="1" spans="6:18">
      <c r="F522" s="94"/>
      <c r="G522" s="94"/>
      <c r="H522" s="94"/>
      <c r="I522" s="94"/>
      <c r="J522" s="72"/>
      <c r="K522" s="94"/>
      <c r="L522" s="94"/>
      <c r="M522" s="94"/>
      <c r="O522" s="72"/>
      <c r="R522" s="94"/>
    </row>
    <row r="523" ht="12.75" customHeight="1" spans="6:18">
      <c r="F523" s="94"/>
      <c r="G523" s="94"/>
      <c r="H523" s="94"/>
      <c r="I523" s="94"/>
      <c r="J523" s="72"/>
      <c r="K523" s="94"/>
      <c r="L523" s="94"/>
      <c r="M523" s="94"/>
      <c r="O523" s="72"/>
      <c r="R523" s="94"/>
    </row>
    <row r="524" ht="12.75" customHeight="1" spans="6:18">
      <c r="F524" s="94"/>
      <c r="G524" s="94"/>
      <c r="H524" s="94"/>
      <c r="I524" s="94"/>
      <c r="J524" s="72"/>
      <c r="K524" s="94"/>
      <c r="L524" s="94"/>
      <c r="M524" s="94"/>
      <c r="O524" s="72"/>
      <c r="R524" s="94"/>
    </row>
    <row r="525" ht="12.75" customHeight="1" spans="6:18">
      <c r="F525" s="94"/>
      <c r="G525" s="94"/>
      <c r="H525" s="94"/>
      <c r="I525" s="94"/>
      <c r="J525" s="72"/>
      <c r="K525" s="94"/>
      <c r="L525" s="94"/>
      <c r="M525" s="94"/>
      <c r="O525" s="72"/>
      <c r="R525" s="94"/>
    </row>
    <row r="526" ht="12.75" customHeight="1" spans="6:18">
      <c r="F526" s="94"/>
      <c r="G526" s="94"/>
      <c r="H526" s="94"/>
      <c r="I526" s="94"/>
      <c r="J526" s="72"/>
      <c r="K526" s="94"/>
      <c r="L526" s="94"/>
      <c r="M526" s="94"/>
      <c r="O526" s="72"/>
      <c r="R526" s="94"/>
    </row>
    <row r="527" ht="12.75" customHeight="1" spans="6:18">
      <c r="F527" s="94"/>
      <c r="G527" s="94"/>
      <c r="H527" s="94"/>
      <c r="I527" s="94"/>
      <c r="J527" s="72"/>
      <c r="K527" s="94"/>
      <c r="L527" s="94"/>
      <c r="M527" s="94"/>
      <c r="O527" s="72"/>
      <c r="R527" s="94"/>
    </row>
    <row r="528" ht="12.75" customHeight="1" spans="6:18">
      <c r="F528" s="94"/>
      <c r="G528" s="94"/>
      <c r="H528" s="94"/>
      <c r="I528" s="94"/>
      <c r="J528" s="72"/>
      <c r="K528" s="94"/>
      <c r="L528" s="94"/>
      <c r="M528" s="94"/>
      <c r="O528" s="72"/>
      <c r="R528" s="94"/>
    </row>
    <row r="529" ht="12.75" customHeight="1" spans="6:18">
      <c r="F529" s="94"/>
      <c r="G529" s="94"/>
      <c r="H529" s="94"/>
      <c r="I529" s="94"/>
      <c r="J529" s="72"/>
      <c r="K529" s="94"/>
      <c r="L529" s="94"/>
      <c r="M529" s="94"/>
      <c r="O529" s="72"/>
      <c r="R529" s="94"/>
    </row>
    <row r="530" ht="12.75" customHeight="1" spans="6:18">
      <c r="F530" s="94"/>
      <c r="G530" s="94"/>
      <c r="H530" s="94"/>
      <c r="I530" s="94"/>
      <c r="J530" s="72"/>
      <c r="K530" s="94"/>
      <c r="L530" s="94"/>
      <c r="M530" s="94"/>
      <c r="O530" s="72"/>
      <c r="R530" s="94"/>
    </row>
    <row r="531" ht="12.75" customHeight="1" spans="6:18">
      <c r="F531" s="94"/>
      <c r="G531" s="94"/>
      <c r="H531" s="94"/>
      <c r="I531" s="94"/>
      <c r="J531" s="72"/>
      <c r="K531" s="94"/>
      <c r="L531" s="94"/>
      <c r="M531" s="94"/>
      <c r="O531" s="72"/>
      <c r="R531" s="94"/>
    </row>
    <row r="532" ht="12.75" customHeight="1" spans="6:18">
      <c r="F532" s="94"/>
      <c r="G532" s="94"/>
      <c r="H532" s="94"/>
      <c r="I532" s="94"/>
      <c r="J532" s="72"/>
      <c r="K532" s="94"/>
      <c r="L532" s="94"/>
      <c r="M532" s="94"/>
      <c r="O532" s="72"/>
      <c r="R532" s="94"/>
    </row>
    <row r="533" ht="12.75" customHeight="1" spans="6:18">
      <c r="F533" s="94"/>
      <c r="G533" s="94"/>
      <c r="H533" s="94"/>
      <c r="I533" s="94"/>
      <c r="J533" s="72"/>
      <c r="K533" s="94"/>
      <c r="L533" s="94"/>
      <c r="M533" s="94"/>
      <c r="O533" s="72"/>
      <c r="R533" s="94"/>
    </row>
    <row r="534" ht="12.75" customHeight="1" spans="6:18">
      <c r="F534" s="94"/>
      <c r="G534" s="94"/>
      <c r="H534" s="94"/>
      <c r="I534" s="94"/>
      <c r="J534" s="72"/>
      <c r="K534" s="94"/>
      <c r="L534" s="94"/>
      <c r="M534" s="94"/>
      <c r="O534" s="72"/>
      <c r="R534" s="94"/>
    </row>
    <row r="535" ht="12.75" customHeight="1" spans="6:18">
      <c r="F535" s="94"/>
      <c r="G535" s="94"/>
      <c r="H535" s="94"/>
      <c r="I535" s="94"/>
      <c r="J535" s="72"/>
      <c r="K535" s="94"/>
      <c r="L535" s="94"/>
      <c r="M535" s="94"/>
      <c r="O535" s="72"/>
      <c r="R535" s="94"/>
    </row>
    <row r="536" ht="12.75" customHeight="1" spans="6:18">
      <c r="F536" s="94"/>
      <c r="G536" s="94"/>
      <c r="H536" s="94"/>
      <c r="I536" s="94"/>
      <c r="J536" s="72"/>
      <c r="K536" s="94"/>
      <c r="L536" s="94"/>
      <c r="M536" s="94"/>
      <c r="O536" s="72"/>
      <c r="R536" s="94"/>
    </row>
    <row r="537" ht="12.75" customHeight="1" spans="6:18">
      <c r="F537" s="94"/>
      <c r="G537" s="94"/>
      <c r="H537" s="94"/>
      <c r="I537" s="94"/>
      <c r="J537" s="72"/>
      <c r="K537" s="94"/>
      <c r="L537" s="94"/>
      <c r="M537" s="94"/>
      <c r="O537" s="72"/>
      <c r="R537" s="94"/>
    </row>
    <row r="538" ht="12.75" customHeight="1" spans="6:18">
      <c r="F538" s="94"/>
      <c r="G538" s="94"/>
      <c r="H538" s="94"/>
      <c r="I538" s="94"/>
      <c r="J538" s="72"/>
      <c r="K538" s="94"/>
      <c r="L538" s="94"/>
      <c r="M538" s="94"/>
      <c r="O538" s="72"/>
      <c r="R538" s="94"/>
    </row>
    <row r="539" ht="12.75" customHeight="1" spans="6:18">
      <c r="F539" s="94"/>
      <c r="G539" s="94"/>
      <c r="H539" s="94"/>
      <c r="I539" s="94"/>
      <c r="J539" s="72"/>
      <c r="K539" s="94"/>
      <c r="L539" s="94"/>
      <c r="M539" s="94"/>
      <c r="O539" s="72"/>
      <c r="R539" s="94"/>
    </row>
    <row r="540" ht="12.75" customHeight="1" spans="6:18">
      <c r="F540" s="94"/>
      <c r="G540" s="94"/>
      <c r="H540" s="94"/>
      <c r="I540" s="94"/>
      <c r="J540" s="72"/>
      <c r="K540" s="94"/>
      <c r="L540" s="94"/>
      <c r="M540" s="94"/>
      <c r="O540" s="72"/>
      <c r="R540" s="94"/>
    </row>
    <row r="541" ht="12.75" customHeight="1" spans="6:18">
      <c r="F541" s="94"/>
      <c r="G541" s="94"/>
      <c r="H541" s="94"/>
      <c r="I541" s="94"/>
      <c r="J541" s="72"/>
      <c r="K541" s="94"/>
      <c r="L541" s="94"/>
      <c r="M541" s="94"/>
      <c r="O541" s="72"/>
      <c r="R541" s="94"/>
    </row>
    <row r="542" ht="12.75" customHeight="1" spans="6:18">
      <c r="F542" s="94"/>
      <c r="G542" s="94"/>
      <c r="H542" s="94"/>
      <c r="I542" s="94"/>
      <c r="J542" s="72"/>
      <c r="K542" s="94"/>
      <c r="L542" s="94"/>
      <c r="M542" s="94"/>
      <c r="O542" s="72"/>
      <c r="R542" s="94"/>
    </row>
    <row r="543" ht="12.75" customHeight="1" spans="6:18">
      <c r="F543" s="94"/>
      <c r="G543" s="94"/>
      <c r="H543" s="94"/>
      <c r="I543" s="94"/>
      <c r="J543" s="72"/>
      <c r="K543" s="94"/>
      <c r="L543" s="94"/>
      <c r="M543" s="94"/>
      <c r="O543" s="72"/>
      <c r="R543" s="94"/>
    </row>
    <row r="544" ht="12.75" customHeight="1" spans="6:18">
      <c r="F544" s="94"/>
      <c r="G544" s="94"/>
      <c r="H544" s="94"/>
      <c r="I544" s="94"/>
      <c r="J544" s="72"/>
      <c r="K544" s="94"/>
      <c r="L544" s="94"/>
      <c r="M544" s="94"/>
      <c r="O544" s="72"/>
      <c r="R544" s="94"/>
    </row>
    <row r="545" ht="12.75" customHeight="1" spans="6:18">
      <c r="F545" s="94"/>
      <c r="G545" s="94"/>
      <c r="H545" s="94"/>
      <c r="I545" s="94"/>
      <c r="J545" s="72"/>
      <c r="K545" s="94"/>
      <c r="L545" s="94"/>
      <c r="M545" s="94"/>
      <c r="O545" s="72"/>
      <c r="R545" s="94"/>
    </row>
    <row r="546" ht="12.75" customHeight="1" spans="6:18">
      <c r="F546" s="94"/>
      <c r="G546" s="94"/>
      <c r="H546" s="94"/>
      <c r="I546" s="94"/>
      <c r="J546" s="72"/>
      <c r="K546" s="94"/>
      <c r="L546" s="94"/>
      <c r="M546" s="94"/>
      <c r="O546" s="72"/>
      <c r="R546" s="94"/>
    </row>
    <row r="547" ht="12.75" customHeight="1" spans="6:18">
      <c r="F547" s="94"/>
      <c r="G547" s="94"/>
      <c r="H547" s="94"/>
      <c r="I547" s="94"/>
      <c r="J547" s="72"/>
      <c r="K547" s="94"/>
      <c r="L547" s="94"/>
      <c r="M547" s="94"/>
      <c r="O547" s="72"/>
      <c r="R547" s="94"/>
    </row>
    <row r="548" ht="12.75" customHeight="1" spans="6:18">
      <c r="F548" s="94"/>
      <c r="G548" s="94"/>
      <c r="H548" s="94"/>
      <c r="I548" s="94"/>
      <c r="J548" s="72"/>
      <c r="K548" s="94"/>
      <c r="L548" s="94"/>
      <c r="M548" s="94"/>
      <c r="O548" s="72"/>
      <c r="R548" s="94"/>
    </row>
    <row r="549" ht="12.75" customHeight="1" spans="6:18">
      <c r="F549" s="94"/>
      <c r="G549" s="94"/>
      <c r="H549" s="94"/>
      <c r="I549" s="94"/>
      <c r="J549" s="72"/>
      <c r="K549" s="94"/>
      <c r="L549" s="94"/>
      <c r="M549" s="94"/>
      <c r="O549" s="72"/>
      <c r="R549" s="94"/>
    </row>
    <row r="550" ht="12.75" customHeight="1" spans="6:18">
      <c r="F550" s="94"/>
      <c r="G550" s="94"/>
      <c r="H550" s="94"/>
      <c r="I550" s="94"/>
      <c r="J550" s="72"/>
      <c r="K550" s="94"/>
      <c r="L550" s="94"/>
      <c r="M550" s="94"/>
      <c r="O550" s="72"/>
      <c r="R550" s="94"/>
    </row>
    <row r="551" ht="12.75" customHeight="1" spans="6:18">
      <c r="F551" s="94"/>
      <c r="G551" s="94"/>
      <c r="H551" s="94"/>
      <c r="I551" s="94"/>
      <c r="J551" s="72"/>
      <c r="K551" s="94"/>
      <c r="L551" s="94"/>
      <c r="M551" s="94"/>
      <c r="O551" s="72"/>
      <c r="R551" s="94"/>
    </row>
    <row r="552" customHeight="1" spans="6:18">
      <c r="F552" s="94"/>
      <c r="G552" s="94"/>
      <c r="H552" s="94"/>
      <c r="I552" s="94"/>
      <c r="J552" s="72"/>
      <c r="K552" s="94"/>
      <c r="L552" s="94"/>
      <c r="M552" s="94"/>
      <c r="O552" s="72"/>
      <c r="R552" s="94"/>
    </row>
  </sheetData>
  <autoFilter ref="R1:R375">
    <extLst/>
  </autoFilter>
  <mergeCells count="7">
    <mergeCell ref="A150:A151"/>
    <mergeCell ref="B150:B151"/>
    <mergeCell ref="J150:J151"/>
    <mergeCell ref="M150:M151"/>
    <mergeCell ref="N150:N151"/>
    <mergeCell ref="O150:O151"/>
    <mergeCell ref="P150:P151"/>
  </mergeCells>
  <hyperlinks>
    <hyperlink ref="M5" location="Main!A1" display="Back To Main Page"/>
  </hyperlinks>
  <pageMargins left="0.7" right="0.7" top="0.75" bottom="0.75" header="0.3" footer="0.3"/>
  <pageSetup paperSize="1" orientation="portrait"/>
  <headerFooter/>
  <ignoredErrors>
    <ignoredError sqref="K87 K97 K94 K111 L50 K145 K142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staral</cp:lastModifiedBy>
  <dcterms:created xsi:type="dcterms:W3CDTF">2015-06-08T02:34:00Z</dcterms:created>
  <cp:lastPrinted>2019-09-05T08:25:00Z</cp:lastPrinted>
  <dcterms:modified xsi:type="dcterms:W3CDTF">2022-09-30T03:24:36Z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44D480CC1AB54806B93EB51231E4240B</vt:lpwstr>
  </property>
  <property fmtid="{D5CDD505-2E9C-101B-9397-08002B2CF9AE}" pid="3" name="KSOProductBuildVer">
    <vt:lpwstr>1033-11.2.0.11341</vt:lpwstr>
  </property>
</Properties>
</file>